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LS210D156\share\【簡易水道】\01_調査\2021\R4.1.7　経営比較分析表の提出について\"/>
    </mc:Choice>
  </mc:AlternateContent>
  <xr:revisionPtr revIDLastSave="0" documentId="13_ncr:1_{1CFB9197-7C74-4D5A-B269-E81DE7B7D1BD}" xr6:coauthVersionLast="47" xr6:coauthVersionMax="47" xr10:uidLastSave="{00000000-0000-0000-0000-000000000000}"/>
  <workbookProtection workbookAlgorithmName="SHA-512" workbookHashValue="WKr02TFswqn3BXOwG12mghCj3Hzt0jZCx11jUkoECWNPjbgwDuf25h5qu+URYP2eMiGeHnnswcRXukV1gUOL9g==" workbookSaltValue="nKtG+OFS4ZCQEpSMBl8kDA==" workbookSpinCount="100000" lockStructure="1"/>
  <bookViews>
    <workbookView xWindow="1725" yWindow="180" windowWidth="15495" windowHeight="1065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AT8" i="4" s="1"/>
  <c r="R6" i="5"/>
  <c r="AL8" i="4" s="1"/>
  <c r="Q6" i="5"/>
  <c r="P6" i="5"/>
  <c r="O6" i="5"/>
  <c r="I10" i="4" s="1"/>
  <c r="N6" i="5"/>
  <c r="B10" i="4" s="1"/>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H85" i="4"/>
  <c r="BB10" i="4"/>
  <c r="AL10" i="4"/>
  <c r="W10" i="4"/>
  <c r="P10" i="4"/>
  <c r="AD8" i="4"/>
  <c r="B8"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<sst xmlns="http://schemas.openxmlformats.org/spreadsheetml/2006/main" count="233" uniqueCount="117">
  <si>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</si>
  <si>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</si>
  <si>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</si>
  <si>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</si>
  <si>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</si>
  <si>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</si>
  <si>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</si>
  <si>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</si>
  <si>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</si>
  <si>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</si>
  <si>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</si>
  <si>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</si>
  <si>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</si>
  <si>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</si>
  <si>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</si>
  <si>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</si>
  <si>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</si>
  <si>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</si>
  <si>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</si>
  <si>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</si>
  <si>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</si>
  <si>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</si>
  <si>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</si>
  <si>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</si>
  <si>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</si>
  <si>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</si>
  <si>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</si>
  <si>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</si>
  <si>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</si>
  <si>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</si>
  <si>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</si>
  <si>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</si>
  <si>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</si>
  <si>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</si>
  <si>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</si>
  <si>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</si>
  <si>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</si>
  <si>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</si>
  <si>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</si>
  <si>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</si>
  <si>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</si>
  <si>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</si>
  <si>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</si>
  <si>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</si>
  <si>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</si>
  <si>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</si>
  <si>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</si>
  <si>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</si>
  <si>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</si>
  <si>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</si>
  <si>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</si>
  <si>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</si>
  <si>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</si>
  <si>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</si>
  <si>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</si>
  <si>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</si>
  <si>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</si>
  <si>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</si>
  <si>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</si>
  <si>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</si>
  <si>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</si>
  <si>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</si>
  <si>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</si>
  <si>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</si>
  <si>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</si>
  <si>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</si>
  <si>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</si>
  <si>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</si>
  <si>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</si>
  <si>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</si>
  <si>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</si>
  <si>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</si>
  <si>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</si>
  <si>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</si>
  <si>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</si>
  <si>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</si>
  <si>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</si>
  <si>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</si>
  <si>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</si>
  <si>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</si>
  <si>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</si>
  <si>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</si>
  <si>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</si>
  <si>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</si>
  <si>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</si>
  <si>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</si>
  <si>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</si>
  <si>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</si>
  <si>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</si>
  <si>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</si>
  <si>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</si>
  <si>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</si>
  <si>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</si>
  <si>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</si>
  <si>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田野町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</si>
  <si>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</si>
  <si>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</si>
  <si>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</si>
  <si>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</si>
  <si>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</si>
  <si>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</si>
  <si>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</si>
  <si>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</si>
  <si>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</si>
  <si>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</si>
  <si>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</si>
  <si>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</si>
  <si>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</si>
  <si>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</si>
  <si>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</si>
  <si>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</si>
  <si>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</si>
  <si>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</si>
  <si>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</si>
  <si>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地方公営企業会計への移行を進めていく中で、施設・設備、管路等の現状把握・分析を行い、それに基づく計画的施設整備、適正な料金改定等を検討し、経営の健全化を図る。</t>
    <rPh sb="1" eb="3">
      <t>チホウ</t>
    </rPh>
    <rPh sb="3" eb="5">
      <t>コウエイ</t>
    </rPh>
    <rPh sb="5" eb="7">
      <t>キギョウ</t>
    </rPh>
    <rPh sb="7" eb="9">
      <t>カイケイ</t>
    </rPh>
    <rPh sb="11" eb="13">
      <t>イコウ</t>
    </rPh>
    <rPh sb="14" eb="15">
      <t>スス</t>
    </rPh>
    <rPh sb="19" eb="20">
      <t>ナカ</t>
    </rPh>
    <rPh sb="22" eb="24">
      <t>シセツ</t>
    </rPh>
    <rPh sb="25" eb="27">
      <t>セツビ</t>
    </rPh>
    <rPh sb="28" eb="30">
      <t>カンロ</t>
    </rPh>
    <rPh sb="30" eb="31">
      <t>トウ</t>
    </rPh>
    <rPh sb="32" eb="34">
      <t>ゲンジョウ</t>
    </rPh>
    <rPh sb="34" eb="36">
      <t>ハアク</t>
    </rPh>
    <rPh sb="37" eb="39">
      <t>ブンセキ</t>
    </rPh>
    <rPh sb="40" eb="41">
      <t>オコナ</t>
    </rPh>
    <rPh sb="46" eb="47">
      <t>モト</t>
    </rPh>
    <rPh sb="49" eb="52">
      <t>ケイカクテキ</t>
    </rPh>
    <rPh sb="52" eb="56">
      <t>シセツセイビ</t>
    </rPh>
    <rPh sb="57" eb="59">
      <t>テキセイ</t>
    </rPh>
    <rPh sb="60" eb="62">
      <t>リョウキン</t>
    </rPh>
    <rPh sb="62" eb="64">
      <t>カイテイ</t>
    </rPh>
    <rPh sb="64" eb="65">
      <t>トウ</t>
    </rPh>
    <rPh sb="66" eb="68">
      <t>ケントウ</t>
    </rPh>
    <rPh sb="70" eb="72">
      <t>ケイエイ</t>
    </rPh>
    <rPh sb="73" eb="76">
      <t>ケンゼンカ</t>
    </rPh>
    <rPh sb="77" eb="78">
      <t>ハカ</t>
    </rPh>
    <phoneticPr fontId="4"/>
  </si>
  <si>
    <t>　基幹管路の更新については、類似団体平均を大きく上回る数値で近年推移している。平成24年から行ってきた管路更新が令和元年度に完了し、令和2年度については、管路の更新を行っておりません。今後更新対象となる管路について、計画的な改良を行い、施設の適正な維持管理を図る。</t>
    <rPh sb="1" eb="3">
      <t>キカン</t>
    </rPh>
    <rPh sb="3" eb="5">
      <t>カンロ</t>
    </rPh>
    <rPh sb="6" eb="8">
      <t>コウシン</t>
    </rPh>
    <rPh sb="14" eb="16">
      <t>ルイジ</t>
    </rPh>
    <rPh sb="16" eb="18">
      <t>ダンタイ</t>
    </rPh>
    <rPh sb="18" eb="20">
      <t>ヘイキン</t>
    </rPh>
    <rPh sb="21" eb="22">
      <t>オオ</t>
    </rPh>
    <rPh sb="24" eb="26">
      <t>ウワマワ</t>
    </rPh>
    <rPh sb="27" eb="29">
      <t>スウチ</t>
    </rPh>
    <rPh sb="30" eb="32">
      <t>キンネン</t>
    </rPh>
    <rPh sb="32" eb="34">
      <t>スイイ</t>
    </rPh>
    <rPh sb="39" eb="41">
      <t>ヘイセイ</t>
    </rPh>
    <rPh sb="43" eb="44">
      <t>ネン</t>
    </rPh>
    <rPh sb="46" eb="47">
      <t>オコナ</t>
    </rPh>
    <rPh sb="51" eb="53">
      <t>カンロ</t>
    </rPh>
    <rPh sb="53" eb="55">
      <t>コウシン</t>
    </rPh>
    <rPh sb="56" eb="58">
      <t>レイワ</t>
    </rPh>
    <rPh sb="58" eb="60">
      <t>ガンネン</t>
    </rPh>
    <rPh sb="60" eb="61">
      <t>ド</t>
    </rPh>
    <rPh sb="62" eb="64">
      <t>カンリョウ</t>
    </rPh>
    <rPh sb="66" eb="68">
      <t>レイワ</t>
    </rPh>
    <rPh sb="69" eb="71">
      <t>ネンド</t>
    </rPh>
    <rPh sb="77" eb="79">
      <t>カンロ</t>
    </rPh>
    <rPh sb="80" eb="82">
      <t>コウシン</t>
    </rPh>
    <rPh sb="83" eb="84">
      <t>オコナ</t>
    </rPh>
    <rPh sb="92" eb="94">
      <t>コンゴ</t>
    </rPh>
    <rPh sb="94" eb="96">
      <t>コウシン</t>
    </rPh>
    <rPh sb="96" eb="98">
      <t>タイショウ</t>
    </rPh>
    <rPh sb="101" eb="103">
      <t>カンロ</t>
    </rPh>
    <rPh sb="108" eb="111">
      <t>ケイカクテキ</t>
    </rPh>
    <rPh sb="112" eb="114">
      <t>カイリョウ</t>
    </rPh>
    <rPh sb="115" eb="116">
      <t>オコナ</t>
    </rPh>
    <rPh sb="118" eb="120">
      <t>シセツ</t>
    </rPh>
    <rPh sb="121" eb="123">
      <t>テキセイ</t>
    </rPh>
    <rPh sb="124" eb="126">
      <t>イジ</t>
    </rPh>
    <rPh sb="126" eb="128">
      <t>カンリ</t>
    </rPh>
    <rPh sb="129" eb="130">
      <t>ハカ</t>
    </rPh>
    <phoneticPr fontId="4"/>
  </si>
  <si>
    <t>①収益的収支比率
　給水人口は減少傾向にあるが、料金収入についてはほぼ横ばいの状況にある。しかし、給水にかかる維持管理費等を料金収入だけでまかなうことができず、繰入金に依存している。今後、公営企業会計への移行にあわせて、適切な料金設定等検討し、経営の改善を図る。
④企業債残高対給水収益比率
　類似団体の平均値を大幅に上回っているため、投資規模や時期についての適切であるか見直す必要がある。
⑤料金回収率
　昨年度改善がみられたが、今年度含め依然として回収率は類似団体平均を下回っている。適切な料金設定を行い、給水収益の確保を検討していく必要がある。
⑥給水原価
　類似団体平均を大きく下回る数値で推移しておりほぼ横ばいである。今後は適正な料金設定等経営改善に努める必要がある。
⑦施設利用率
　類似団体の平均値を下回っているが、時季により一日配水能力相当を配水することもあるので、施設規模は適当であるといえる。
⑧有収率
　類似団体を上回っているほか、近年は高い水準で推移していることから、管路更新工事の効果が表れていると考えられる。</t>
    <rPh sb="91" eb="93">
      <t>コンゴ</t>
    </rPh>
    <rPh sb="94" eb="96">
      <t>コウエイ</t>
    </rPh>
    <rPh sb="96" eb="98">
      <t>キギョウ</t>
    </rPh>
    <rPh sb="98" eb="100">
      <t>カイケイ</t>
    </rPh>
    <rPh sb="102" eb="104">
      <t>イコウ</t>
    </rPh>
    <rPh sb="110" eb="112">
      <t>テキセツ</t>
    </rPh>
    <rPh sb="113" eb="115">
      <t>リョウキン</t>
    </rPh>
    <rPh sb="115" eb="117">
      <t>セッテイ</t>
    </rPh>
    <rPh sb="117" eb="118">
      <t>トウ</t>
    </rPh>
    <rPh sb="118" eb="120">
      <t>ケントウ</t>
    </rPh>
    <rPh sb="122" eb="124">
      <t>ケイエイ</t>
    </rPh>
    <rPh sb="125" eb="127">
      <t>カイゼン</t>
    </rPh>
    <rPh sb="128" eb="129">
      <t>ハカ</t>
    </rPh>
    <rPh sb="181" eb="183">
      <t>テキセツ</t>
    </rPh>
    <rPh sb="187" eb="189">
      <t>ミナオ</t>
    </rPh>
    <rPh sb="190" eb="192">
      <t>ヒツヨウ</t>
    </rPh>
    <rPh sb="206" eb="209">
      <t>サクネンド</t>
    </rPh>
    <rPh sb="209" eb="211">
      <t>カイゼン</t>
    </rPh>
    <rPh sb="218" eb="221">
      <t>コンネンド</t>
    </rPh>
    <rPh sb="221" eb="222">
      <t>フク</t>
    </rPh>
    <rPh sb="223" eb="225">
      <t>イゼン</t>
    </rPh>
    <rPh sb="228" eb="230">
      <t>カイシュウ</t>
    </rPh>
    <rPh sb="230" eb="231">
      <t>リツ</t>
    </rPh>
    <rPh sb="232" eb="234">
      <t>ルイジ</t>
    </rPh>
    <rPh sb="234" eb="236">
      <t>ダンタイ</t>
    </rPh>
    <rPh sb="236" eb="238">
      <t>ヘイキン</t>
    </rPh>
    <rPh sb="239" eb="241">
      <t>シタマワ</t>
    </rPh>
    <rPh sb="246" eb="248">
      <t>テキセツ</t>
    </rPh>
    <rPh sb="249" eb="251">
      <t>リョウキン</t>
    </rPh>
    <rPh sb="251" eb="253">
      <t>セッテイ</t>
    </rPh>
    <rPh sb="254" eb="255">
      <t>オコナ</t>
    </rPh>
    <rPh sb="257" eb="259">
      <t>キュウスイ</t>
    </rPh>
    <rPh sb="259" eb="261">
      <t>シュウエキ</t>
    </rPh>
    <rPh sb="262" eb="264">
      <t>カクホ</t>
    </rPh>
    <rPh sb="265" eb="267">
      <t>ケントウ</t>
    </rPh>
    <rPh sb="271" eb="273">
      <t>ヒツヨウ</t>
    </rPh>
    <rPh sb="280" eb="282">
      <t>キュウスイ</t>
    </rPh>
    <rPh sb="282" eb="284">
      <t>ゲンカ</t>
    </rPh>
    <rPh sb="286" eb="288">
      <t>ルイジ</t>
    </rPh>
    <rPh sb="288" eb="290">
      <t>ダンタイ</t>
    </rPh>
    <rPh sb="290" eb="292">
      <t>ヘイキン</t>
    </rPh>
    <rPh sb="293" eb="294">
      <t>オオ</t>
    </rPh>
    <rPh sb="296" eb="298">
      <t>シタマワ</t>
    </rPh>
    <rPh sb="299" eb="301">
      <t>スウチ</t>
    </rPh>
    <rPh sb="302" eb="304">
      <t>スイイ</t>
    </rPh>
    <rPh sb="310" eb="311">
      <t>ヨコ</t>
    </rPh>
    <rPh sb="317" eb="319">
      <t>コンゴ</t>
    </rPh>
    <rPh sb="320" eb="322">
      <t>テキセイ</t>
    </rPh>
    <rPh sb="323" eb="325">
      <t>リョウキン</t>
    </rPh>
    <rPh sb="325" eb="327">
      <t>セッテイ</t>
    </rPh>
    <rPh sb="327" eb="328">
      <t>トウ</t>
    </rPh>
    <rPh sb="328" eb="330">
      <t>ケイエイ</t>
    </rPh>
    <rPh sb="330" eb="332">
      <t>カイゼン</t>
    </rPh>
    <rPh sb="333" eb="334">
      <t>ツト</t>
    </rPh>
    <rPh sb="336" eb="338">
      <t>ヒツヨウ</t>
    </rPh>
    <rPh sb="345" eb="347">
      <t>シセツ</t>
    </rPh>
    <rPh sb="347" eb="349">
      <t>リヨウ</t>
    </rPh>
    <rPh sb="349" eb="350">
      <t>リツ</t>
    </rPh>
    <rPh sb="352" eb="354">
      <t>ルイジ</t>
    </rPh>
    <rPh sb="354" eb="356">
      <t>ダンタイ</t>
    </rPh>
    <rPh sb="357" eb="360">
      <t>ヘイキンチ</t>
    </rPh>
    <rPh sb="361" eb="363">
      <t>シタマワ</t>
    </rPh>
    <rPh sb="369" eb="371">
      <t>ジキ</t>
    </rPh>
    <rPh sb="374" eb="376">
      <t>イチニチ</t>
    </rPh>
    <rPh sb="376" eb="378">
      <t>ハイスイ</t>
    </rPh>
    <rPh sb="378" eb="380">
      <t>ノウリョク</t>
    </rPh>
    <rPh sb="380" eb="382">
      <t>ソウトウ</t>
    </rPh>
    <rPh sb="383" eb="385">
      <t>ハイスイ</t>
    </rPh>
    <rPh sb="395" eb="397">
      <t>シセツ</t>
    </rPh>
    <rPh sb="397" eb="399">
      <t>キボ</t>
    </rPh>
    <rPh sb="400" eb="402">
      <t>テキトウ</t>
    </rPh>
    <rPh sb="413" eb="416">
      <t>ユウシュウリツ</t>
    </rPh>
    <rPh sb="418" eb="420">
      <t>ルイジ</t>
    </rPh>
    <rPh sb="420" eb="422">
      <t>ダンタイ</t>
    </rPh>
    <rPh sb="423" eb="425">
      <t>ウワマワ</t>
    </rPh>
    <rPh sb="432" eb="434">
      <t>キンネン</t>
    </rPh>
    <rPh sb="435" eb="436">
      <t>タカ</t>
    </rPh>
    <rPh sb="437" eb="439">
      <t>スイジュン</t>
    </rPh>
    <rPh sb="440" eb="442">
      <t>スイイ</t>
    </rPh>
    <rPh sb="451" eb="453">
      <t>カンロ</t>
    </rPh>
    <rPh sb="453" eb="455">
      <t>コウシン</t>
    </rPh>
    <rPh sb="455" eb="457">
      <t>コウジ</t>
    </rPh>
    <rPh sb="458" eb="460">
      <t>コウカ</t>
    </rPh>
    <rPh sb="461" eb="462">
      <t>アラワ</t>
    </rPh>
    <rPh sb="467" eb="46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</si>
</sst>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4.74</c:v>
                </c:pt>
                <c:pt idx="1">
                  <c:v>9.0299999999999994</c:v>
                </c:pt>
                <c:pt idx="2">
                  <c:v>6.39</c:v>
                </c:pt>
                <c:pt idx="3">
                  <c:v>5.85</c:v>
                </c:pt>
                <c:pt idx="4" formatCode="#,##0.00;&quot;△&quot;#,##0.00">
                  <c:v>0</c:v>
                </c:pt>
              </c:numCache>
            </c:numRef>
          </c:val>
          <c:extLst>
            <c:ext xmlns:c16="http://schemas.microsoft.com/office/drawing/2014/chart" uri="{C3380CC4-5D6E-409C-BE32-E72D297353CC}">
              <c16:uniqueId val="{00000000-6792-4771-941F-0305D4C05FF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6792-4771-941F-0305D4C05FF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48.24</c:v>
                </c:pt>
                <c:pt idx="1">
                  <c:v>50.66</c:v>
                </c:pt>
                <c:pt idx="2">
                  <c:v>47.57</c:v>
                </c:pt>
                <c:pt idx="3">
                  <c:v>43.19</c:v>
                </c:pt>
                <c:pt idx="4">
                  <c:v>45.28</c:v>
                </c:pt>
              </c:numCache>
            </c:numRef>
          </c:val>
          <c:extLst>
            <c:ext xmlns:c16="http://schemas.microsoft.com/office/drawing/2014/chart" uri="{C3380CC4-5D6E-409C-BE32-E72D297353CC}">
              <c16:uniqueId val="{00000000-843D-4A34-8B22-E331D43AB03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843D-4A34-8B22-E331D43AB03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85.13</c:v>
                </c:pt>
                <c:pt idx="1">
                  <c:v>83.21</c:v>
                </c:pt>
                <c:pt idx="2">
                  <c:v>88.71</c:v>
                </c:pt>
                <c:pt idx="3">
                  <c:v>96.5</c:v>
                </c:pt>
                <c:pt idx="4">
                  <c:v>92.08</c:v>
                </c:pt>
              </c:numCache>
            </c:numRef>
          </c:val>
          <c:extLst>
            <c:ext xmlns:c16="http://schemas.microsoft.com/office/drawing/2014/chart" uri="{C3380CC4-5D6E-409C-BE32-E72D297353CC}">
              <c16:uniqueId val="{00000000-EBF7-40AB-BF72-4F44C51F5FE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EBF7-40AB-BF72-4F44C51F5FE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62.94</c:v>
                </c:pt>
                <c:pt idx="1">
                  <c:v>61.63</c:v>
                </c:pt>
                <c:pt idx="2">
                  <c:v>69.92</c:v>
                </c:pt>
                <c:pt idx="3">
                  <c:v>52.41</c:v>
                </c:pt>
                <c:pt idx="4">
                  <c:v>59.79</c:v>
                </c:pt>
              </c:numCache>
            </c:numRef>
          </c:val>
          <c:extLst>
            <c:ext xmlns:c16="http://schemas.microsoft.com/office/drawing/2014/chart" uri="{C3380CC4-5D6E-409C-BE32-E72D297353CC}">
              <c16:uniqueId val="{00000000-C17E-4FE9-9D9D-BFD5270FE8B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C17E-4FE9-9D9D-BFD5270FE8B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0E-4581-A5DE-DA51775D614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0E-4581-A5DE-DA51775D614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32-4A24-BC71-348AB88846E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32-4A24-BC71-348AB88846E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70-4F26-8E16-8C0AE999AAD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70-4F26-8E16-8C0AE999AAD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30-4978-BF79-B0D85099CE5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30-4978-BF79-B0D85099CE5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2230.2399999999998</c:v>
                </c:pt>
                <c:pt idx="1">
                  <c:v>2406.67</c:v>
                </c:pt>
                <c:pt idx="2">
                  <c:v>2484.9299999999998</c:v>
                </c:pt>
                <c:pt idx="3">
                  <c:v>2582.39</c:v>
                </c:pt>
                <c:pt idx="4">
                  <c:v>2478.87</c:v>
                </c:pt>
              </c:numCache>
            </c:numRef>
          </c:val>
          <c:extLst>
            <c:ext xmlns:c16="http://schemas.microsoft.com/office/drawing/2014/chart" uri="{C3380CC4-5D6E-409C-BE32-E72D297353CC}">
              <c16:uniqueId val="{00000000-065E-4BE1-894D-51072E577FF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065E-4BE1-894D-51072E577FF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48.83</c:v>
                </c:pt>
                <c:pt idx="1">
                  <c:v>43.8</c:v>
                </c:pt>
                <c:pt idx="2">
                  <c:v>53.32</c:v>
                </c:pt>
                <c:pt idx="3">
                  <c:v>43.23</c:v>
                </c:pt>
                <c:pt idx="4">
                  <c:v>47.26</c:v>
                </c:pt>
              </c:numCache>
            </c:numRef>
          </c:val>
          <c:extLst>
            <c:ext xmlns:c16="http://schemas.microsoft.com/office/drawing/2014/chart" uri="{C3380CC4-5D6E-409C-BE32-E72D297353CC}">
              <c16:uniqueId val="{00000000-2DEE-4270-B593-81BE827EFF4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2DEE-4270-B593-81BE827EFF4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175.31</c:v>
                </c:pt>
                <c:pt idx="1">
                  <c:v>193.29</c:v>
                </c:pt>
                <c:pt idx="2">
                  <c:v>159.36000000000001</c:v>
                </c:pt>
                <c:pt idx="3">
                  <c:v>199.05</c:v>
                </c:pt>
                <c:pt idx="4">
                  <c:v>182.99</c:v>
                </c:pt>
              </c:numCache>
            </c:numRef>
          </c:val>
          <c:extLst>
            <c:ext xmlns:c16="http://schemas.microsoft.com/office/drawing/2014/chart" uri="{C3380CC4-5D6E-409C-BE32-E72D297353CC}">
              <c16:uniqueId val="{00000000-9498-4E95-AF70-903D9752C89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9498-4E95-AF70-903D9752C89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9" zoomScale="80" zoomScaleNormal="80" workbookViewId="0">
      <selection activeCell="AX36" sqref="AX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田野町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2606</v>
      </c>
      <c r="AM8" s="51"/>
      <c r="AN8" s="51"/>
      <c r="AO8" s="51"/>
      <c r="AP8" s="51"/>
      <c r="AQ8" s="51"/>
      <c r="AR8" s="51"/>
      <c r="AS8" s="51"/>
      <c r="AT8" s="47">
        <f>データ!$S$6</f>
        <v>6.53</v>
      </c>
      <c r="AU8" s="47"/>
      <c r="AV8" s="47"/>
      <c r="AW8" s="47"/>
      <c r="AX8" s="47"/>
      <c r="AY8" s="47"/>
      <c r="AZ8" s="47"/>
      <c r="BA8" s="47"/>
      <c r="BB8" s="47">
        <f>データ!$T$6</f>
        <v>399.08</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99</v>
      </c>
      <c r="Q10" s="47"/>
      <c r="R10" s="47"/>
      <c r="S10" s="47"/>
      <c r="T10" s="47"/>
      <c r="U10" s="47"/>
      <c r="V10" s="47"/>
      <c r="W10" s="51">
        <f>データ!$Q$6</f>
        <v>1458</v>
      </c>
      <c r="X10" s="51"/>
      <c r="Y10" s="51"/>
      <c r="Z10" s="51"/>
      <c r="AA10" s="51"/>
      <c r="AB10" s="51"/>
      <c r="AC10" s="51"/>
      <c r="AD10" s="2"/>
      <c r="AE10" s="2"/>
      <c r="AF10" s="2"/>
      <c r="AG10" s="2"/>
      <c r="AH10" s="2"/>
      <c r="AI10" s="2"/>
      <c r="AJ10" s="2"/>
      <c r="AK10" s="2"/>
      <c r="AL10" s="51">
        <f>データ!$U$6</f>
        <v>2562</v>
      </c>
      <c r="AM10" s="51"/>
      <c r="AN10" s="51"/>
      <c r="AO10" s="51"/>
      <c r="AP10" s="51"/>
      <c r="AQ10" s="51"/>
      <c r="AR10" s="51"/>
      <c r="AS10" s="51"/>
      <c r="AT10" s="47">
        <f>データ!$V$6</f>
        <v>6.53</v>
      </c>
      <c r="AU10" s="47"/>
      <c r="AV10" s="47"/>
      <c r="AW10" s="47"/>
      <c r="AX10" s="47"/>
      <c r="AY10" s="47"/>
      <c r="AZ10" s="47"/>
      <c r="BA10" s="47"/>
      <c r="BB10" s="47">
        <f>データ!$W$6</f>
        <v>392.34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114</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kRouXd0wXkOOfaAziA6YIhlH0H63ZPhvx+UHqtDp5ab+Q+k0KseoMkoTRZgUg2sChkGVGe1WLRe8I78oZxX/Bw==" saltValue="mRU5c1EcpGE+lTrYDU6q7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2020</v>
      </c>
      <c r="C6" s="34">
        <f t="shared" ref="C6:W6" si="3">C7</f>
        <v>393037</v>
      </c>
      <c r="D6" s="34">
        <f t="shared" si="3"/>
        <v>47</v>
      </c>
      <c r="E6" s="34">
        <f t="shared" si="3"/>
        <v>1</v>
      </c>
      <c r="F6" s="34">
        <f t="shared" si="3"/>
        <v>0</v>
      </c>
      <c r="G6" s="34">
        <f t="shared" si="3"/>
        <v>0</v>
      </c>
      <c r="H6" s="34" t="str">
        <f t="shared" si="3"/>
        <v>高知県　田野町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v>
      </c>
      <c r="Q6" s="35">
        <f t="shared" si="3"/>
        <v>1458</v>
      </c>
      <c r="R6" s="35">
        <f t="shared" si="3"/>
        <v>2606</v>
      </c>
      <c r="S6" s="35">
        <f t="shared" si="3"/>
        <v>6.53</v>
      </c>
      <c r="T6" s="35">
        <f t="shared" si="3"/>
        <v>399.08</v>
      </c>
      <c r="U6" s="35">
        <f t="shared" si="3"/>
        <v>2562</v>
      </c>
      <c r="V6" s="35">
        <f t="shared" si="3"/>
        <v>6.53</v>
      </c>
      <c r="W6" s="35">
        <f t="shared" si="3"/>
        <v>392.34</v>
      </c>
      <c r="X6" s="36">
        <f>IF(X7="",NA(),X7)</f>
        <v>62.94</v>
      </c>
      <c r="Y6" s="36">
        <f t="shared" ref="Y6:AG6" si="4">IF(Y7="",NA(),Y7)</f>
        <v>61.63</v>
      </c>
      <c r="Z6" s="36">
        <f t="shared" si="4"/>
        <v>69.92</v>
      </c>
      <c r="AA6" s="36">
        <f t="shared" si="4"/>
        <v>52.41</v>
      </c>
      <c r="AB6" s="36">
        <f t="shared" si="4"/>
        <v>59.79</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2230.2399999999998</v>
      </c>
      <c r="BF6" s="36">
        <f t="shared" ref="BF6:BN6" si="7">IF(BF7="",NA(),BF7)</f>
        <v>2406.67</v>
      </c>
      <c r="BG6" s="36">
        <f t="shared" si="7"/>
        <v>2484.9299999999998</v>
      </c>
      <c r="BH6" s="36">
        <f t="shared" si="7"/>
        <v>2582.39</v>
      </c>
      <c r="BI6" s="36">
        <f t="shared" si="7"/>
        <v>2478.87</v>
      </c>
      <c r="BJ6" s="36">
        <f t="shared" si="7"/>
        <v>1144.79</v>
      </c>
      <c r="BK6" s="36">
        <f t="shared" si="7"/>
        <v>1061.58</v>
      </c>
      <c r="BL6" s="36">
        <f t="shared" si="7"/>
        <v>1007.7</v>
      </c>
      <c r="BM6" s="36">
        <f t="shared" si="7"/>
        <v>1018.52</v>
      </c>
      <c r="BN6" s="36">
        <f t="shared" si="7"/>
        <v>949.61</v>
      </c>
      <c r="BO6" s="35" t="str">
        <f>IF(BO7="","",IF(BO7="-","【-】","【"&amp;SUBSTITUTE(TEXT(BO7,"#,##0.00"),"-","△")&amp;"】"))</f>
        <v>【949.15】</v>
      </c>
      <c r="BP6" s="36">
        <f>IF(BP7="",NA(),BP7)</f>
        <v>48.83</v>
      </c>
      <c r="BQ6" s="36">
        <f t="shared" ref="BQ6:BY6" si="8">IF(BQ7="",NA(),BQ7)</f>
        <v>43.8</v>
      </c>
      <c r="BR6" s="36">
        <f t="shared" si="8"/>
        <v>53.32</v>
      </c>
      <c r="BS6" s="36">
        <f t="shared" si="8"/>
        <v>43.23</v>
      </c>
      <c r="BT6" s="36">
        <f t="shared" si="8"/>
        <v>47.26</v>
      </c>
      <c r="BU6" s="36">
        <f t="shared" si="8"/>
        <v>56.04</v>
      </c>
      <c r="BV6" s="36">
        <f t="shared" si="8"/>
        <v>58.52</v>
      </c>
      <c r="BW6" s="36">
        <f t="shared" si="8"/>
        <v>59.22</v>
      </c>
      <c r="BX6" s="36">
        <f t="shared" si="8"/>
        <v>58.79</v>
      </c>
      <c r="BY6" s="36">
        <f t="shared" si="8"/>
        <v>58.41</v>
      </c>
      <c r="BZ6" s="35" t="str">
        <f>IF(BZ7="","",IF(BZ7="-","【-】","【"&amp;SUBSTITUTE(TEXT(BZ7,"#,##0.00"),"-","△")&amp;"】"))</f>
        <v>【55.87】</v>
      </c>
      <c r="CA6" s="36">
        <f>IF(CA7="",NA(),CA7)</f>
        <v>175.31</v>
      </c>
      <c r="CB6" s="36">
        <f t="shared" ref="CB6:CJ6" si="9">IF(CB7="",NA(),CB7)</f>
        <v>193.29</v>
      </c>
      <c r="CC6" s="36">
        <f t="shared" si="9"/>
        <v>159.36000000000001</v>
      </c>
      <c r="CD6" s="36">
        <f t="shared" si="9"/>
        <v>199.05</v>
      </c>
      <c r="CE6" s="36">
        <f t="shared" si="9"/>
        <v>182.99</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48.24</v>
      </c>
      <c r="CM6" s="36">
        <f t="shared" ref="CM6:CU6" si="10">IF(CM7="",NA(),CM7)</f>
        <v>50.66</v>
      </c>
      <c r="CN6" s="36">
        <f t="shared" si="10"/>
        <v>47.57</v>
      </c>
      <c r="CO6" s="36">
        <f t="shared" si="10"/>
        <v>43.19</v>
      </c>
      <c r="CP6" s="36">
        <f t="shared" si="10"/>
        <v>45.28</v>
      </c>
      <c r="CQ6" s="36">
        <f t="shared" si="10"/>
        <v>55.9</v>
      </c>
      <c r="CR6" s="36">
        <f t="shared" si="10"/>
        <v>57.3</v>
      </c>
      <c r="CS6" s="36">
        <f t="shared" si="10"/>
        <v>56.76</v>
      </c>
      <c r="CT6" s="36">
        <f t="shared" si="10"/>
        <v>56.04</v>
      </c>
      <c r="CU6" s="36">
        <f t="shared" si="10"/>
        <v>58.52</v>
      </c>
      <c r="CV6" s="35" t="str">
        <f>IF(CV7="","",IF(CV7="-","【-】","【"&amp;SUBSTITUTE(TEXT(CV7,"#,##0.00"),"-","△")&amp;"】"))</f>
        <v>【56.31】</v>
      </c>
      <c r="CW6" s="36">
        <f>IF(CW7="",NA(),CW7)</f>
        <v>85.13</v>
      </c>
      <c r="CX6" s="36">
        <f t="shared" ref="CX6:DF6" si="11">IF(CX7="",NA(),CX7)</f>
        <v>83.21</v>
      </c>
      <c r="CY6" s="36">
        <f t="shared" si="11"/>
        <v>88.71</v>
      </c>
      <c r="CZ6" s="36">
        <f t="shared" si="11"/>
        <v>96.5</v>
      </c>
      <c r="DA6" s="36">
        <f t="shared" si="11"/>
        <v>92.08</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4.74</v>
      </c>
      <c r="EE6" s="36">
        <f t="shared" ref="EE6:EM6" si="14">IF(EE7="",NA(),EE7)</f>
        <v>9.0299999999999994</v>
      </c>
      <c r="EF6" s="36">
        <f t="shared" si="14"/>
        <v>6.39</v>
      </c>
      <c r="EG6" s="36">
        <f t="shared" si="14"/>
        <v>5.85</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393037</v>
      </c>
      <c r="D7" s="38">
        <v>47</v>
      </c>
      <c r="E7" s="38">
        <v>1</v>
      </c>
      <c r="F7" s="38">
        <v>0</v>
      </c>
      <c r="G7" s="38">
        <v>0</v>
      </c>
      <c r="H7" s="38" t="s">
        <v>94</v>
      </c>
      <c r="I7" s="38" t="s">
        <v>95</v>
      </c>
      <c r="J7" s="38" t="s">
        <v>96</v>
      </c>
      <c r="K7" s="38" t="s">
        <v>97</v>
      </c>
      <c r="L7" s="38" t="s">
        <v>98</v>
      </c>
      <c r="M7" s="38" t="s">
        <v>99</v>
      </c>
      <c r="N7" s="39" t="s">
        <v>100</v>
      </c>
      <c r="O7" s="39" t="s">
        <v>101</v>
      </c>
      <c r="P7" s="39">
        <v>99</v>
      </c>
      <c r="Q7" s="39">
        <v>1458</v>
      </c>
      <c r="R7" s="39">
        <v>2606</v>
      </c>
      <c r="S7" s="39">
        <v>6.53</v>
      </c>
      <c r="T7" s="39">
        <v>399.08</v>
      </c>
      <c r="U7" s="39">
        <v>2562</v>
      </c>
      <c r="V7" s="39">
        <v>6.53</v>
      </c>
      <c r="W7" s="39">
        <v>392.34</v>
      </c>
      <c r="X7" s="39">
        <v>62.94</v>
      </c>
      <c r="Y7" s="39">
        <v>61.63</v>
      </c>
      <c r="Z7" s="39">
        <v>69.92</v>
      </c>
      <c r="AA7" s="39">
        <v>52.41</v>
      </c>
      <c r="AB7" s="39">
        <v>59.79</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2230.2399999999998</v>
      </c>
      <c r="BF7" s="39">
        <v>2406.67</v>
      </c>
      <c r="BG7" s="39">
        <v>2484.9299999999998</v>
      </c>
      <c r="BH7" s="39">
        <v>2582.39</v>
      </c>
      <c r="BI7" s="39">
        <v>2478.87</v>
      </c>
      <c r="BJ7" s="39">
        <v>1144.79</v>
      </c>
      <c r="BK7" s="39">
        <v>1061.58</v>
      </c>
      <c r="BL7" s="39">
        <v>1007.7</v>
      </c>
      <c r="BM7" s="39">
        <v>1018.52</v>
      </c>
      <c r="BN7" s="39">
        <v>949.61</v>
      </c>
      <c r="BO7" s="39">
        <v>949.15</v>
      </c>
      <c r="BP7" s="39">
        <v>48.83</v>
      </c>
      <c r="BQ7" s="39">
        <v>43.8</v>
      </c>
      <c r="BR7" s="39">
        <v>53.32</v>
      </c>
      <c r="BS7" s="39">
        <v>43.23</v>
      </c>
      <c r="BT7" s="39">
        <v>47.26</v>
      </c>
      <c r="BU7" s="39">
        <v>56.04</v>
      </c>
      <c r="BV7" s="39">
        <v>58.52</v>
      </c>
      <c r="BW7" s="39">
        <v>59.22</v>
      </c>
      <c r="BX7" s="39">
        <v>58.79</v>
      </c>
      <c r="BY7" s="39">
        <v>58.41</v>
      </c>
      <c r="BZ7" s="39">
        <v>55.87</v>
      </c>
      <c r="CA7" s="39">
        <v>175.31</v>
      </c>
      <c r="CB7" s="39">
        <v>193.29</v>
      </c>
      <c r="CC7" s="39">
        <v>159.36000000000001</v>
      </c>
      <c r="CD7" s="39">
        <v>199.05</v>
      </c>
      <c r="CE7" s="39">
        <v>182.99</v>
      </c>
      <c r="CF7" s="39">
        <v>304.35000000000002</v>
      </c>
      <c r="CG7" s="39">
        <v>296.3</v>
      </c>
      <c r="CH7" s="39">
        <v>292.89999999999998</v>
      </c>
      <c r="CI7" s="39">
        <v>298.25</v>
      </c>
      <c r="CJ7" s="39">
        <v>303.27999999999997</v>
      </c>
      <c r="CK7" s="39">
        <v>288.19</v>
      </c>
      <c r="CL7" s="39">
        <v>48.24</v>
      </c>
      <c r="CM7" s="39">
        <v>50.66</v>
      </c>
      <c r="CN7" s="39">
        <v>47.57</v>
      </c>
      <c r="CO7" s="39">
        <v>43.19</v>
      </c>
      <c r="CP7" s="39">
        <v>45.28</v>
      </c>
      <c r="CQ7" s="39">
        <v>55.9</v>
      </c>
      <c r="CR7" s="39">
        <v>57.3</v>
      </c>
      <c r="CS7" s="39">
        <v>56.76</v>
      </c>
      <c r="CT7" s="39">
        <v>56.04</v>
      </c>
      <c r="CU7" s="39">
        <v>58.52</v>
      </c>
      <c r="CV7" s="39">
        <v>56.31</v>
      </c>
      <c r="CW7" s="39">
        <v>85.13</v>
      </c>
      <c r="CX7" s="39">
        <v>83.21</v>
      </c>
      <c r="CY7" s="39">
        <v>88.71</v>
      </c>
      <c r="CZ7" s="39">
        <v>96.5</v>
      </c>
      <c r="DA7" s="39">
        <v>92.08</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4.74</v>
      </c>
      <c r="EE7" s="39">
        <v>9.0299999999999994</v>
      </c>
      <c r="EF7" s="39">
        <v>6.39</v>
      </c>
      <c r="EG7" s="39">
        <v>5.85</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107</v>
      </c>
    </row>
    <row r="12" spans="1:144" x14ac:dyDescent="0.15">
      <c r="B12">
        <v>1</v>
      </c>
      <c r="C12">
        <v>1</v>
      </c>
      <c r="D12">
        <v>1</v>
      </c>
      <c r="E12">
        <v>1</v>
      </c>
      <c r="F12">
        <v>2</v>
      </c>
      <c r="G12" t="s">
        <v>108</v>
      </c>
    </row>
    <row r="13" spans="1:144" x14ac:dyDescent="0.15">
      <c r="B13" t="s">
        <v>109</v>
      </c>
      <c r="C13" t="s">
        <v>110</v>
      </c>
      <c r="D13" t="s">
        <v>109</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間 誠一郎</cp:lastModifiedBy>
  <cp:lastPrinted>2022-01-07T05:18:26Z</cp:lastPrinted>
  <dcterms:created xsi:type="dcterms:W3CDTF">2021-12-03T07:04:49Z</dcterms:created>
  <dcterms:modified xsi:type="dcterms:W3CDTF">2022-01-26T00:14:29Z</dcterms:modified>
  <cp:category/>
</cp:coreProperties>
</file>