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0191\Desktop\"/>
    </mc:Choice>
  </mc:AlternateContent>
  <xr:revisionPtr revIDLastSave="0" documentId="13_ncr:1_{F0855F1E-BB5E-484E-98AC-3D6E2D94CF5A}" xr6:coauthVersionLast="36" xr6:coauthVersionMax="36" xr10:uidLastSave="{00000000-0000-0000-0000-000000000000}"/>
  <workbookProtection workbookAlgorithmName="SHA-512" workbookHashValue="n+J1PgcsFIyhIBM35F2nBHFZUITl9u73ypbQm6apKHujvzJvfE1wsDfUAxe7C2zlBrt0yV2OhgBlqw8B3csI/w==" workbookSaltValue="I7CXxryQxU6A1alBBNwdaQ==" workbookSpinCount="100000" lockStructure="1"/>
  <bookViews>
    <workbookView xWindow="0" yWindow="0" windowWidth="23040" windowHeight="903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<sst xmlns="http://schemas.openxmlformats.org/spreadsheetml/2006/main" count="233" uniqueCount="118">
  <si>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</si>
  <si>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</si>
  <si>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</si>
  <si>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</si>
  <si>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</si>
  <si>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</si>
  <si>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</si>
  <si>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</si>
  <si>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</si>
  <si>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</si>
  <si>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</si>
  <si>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</si>
  <si>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</si>
  <si>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</si>
  <si>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</si>
  <si>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</si>
  <si>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</si>
  <si>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</si>
  <si>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</si>
  <si>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</si>
  <si>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</si>
  <si>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</si>
  <si>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</si>
  <si>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</si>
  <si>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</si>
  <si>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</si>
  <si>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</si>
  <si>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</si>
  <si>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</si>
  <si>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</si>
  <si>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</si>
  <si>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</si>
  <si>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</si>
  <si>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</si>
  <si>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</si>
  <si>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</si>
  <si>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</si>
  <si>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</si>
  <si>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</si>
  <si>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</si>
  <si>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</si>
  <si>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</si>
  <si>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</si>
  <si>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</si>
  <si>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</si>
  <si>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</si>
  <si>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</si>
  <si>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</si>
  <si>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</si>
  <si>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</si>
  <si>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</si>
  <si>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</si>
  <si>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</si>
  <si>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</si>
  <si>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</si>
  <si>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</si>
  <si>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</si>
  <si>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</si>
  <si>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</si>
  <si>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</si>
  <si>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</si>
  <si>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</si>
  <si>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</si>
  <si>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</si>
  <si>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</si>
  <si>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</si>
  <si>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</si>
  <si>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</si>
  <si>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</si>
  <si>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</si>
  <si>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</si>
  <si>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</si>
  <si>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</si>
  <si>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</si>
  <si>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</si>
  <si>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</si>
  <si>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</si>
  <si>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</si>
  <si>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</si>
  <si>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</si>
  <si>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</si>
  <si>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</si>
  <si>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</si>
  <si>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</si>
  <si>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</si>
  <si>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</si>
  <si>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</si>
  <si>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</si>
  <si>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</si>
  <si>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</si>
  <si>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</si>
  <si>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</si>
  <si>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</si>
  <si>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</si>
  <si>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</si>
  <si>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</si>
  <si>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芸西村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</si>
  <si>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</si>
  <si>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</si>
  <si>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</si>
  <si>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</si>
  <si>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</si>
  <si>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</si>
  <si>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</si>
  <si>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</si>
  <si>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</si>
  <si>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</si>
  <si>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</si>
  <si>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</si>
  <si>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</si>
  <si>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</si>
  <si>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</si>
  <si>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</si>
  <si>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</si>
  <si>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</si>
  <si>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施設の耐震診断をH26年度に実施した、その結果を基に、
 配水池3ヶ所のうち1ヶ所は建替、2ヶ所は劣化対策及び耐震補強工事を実施する予定である。 
 取水施設はコンクリートが劣化しており、立替を実施する予定である。                            管渠については、下水道工事と同時に布設替えを実施しており、大部分が更新されている。残りの一部については、毎年度計画的に施工する予定である。</t>
    <phoneticPr fontId="4"/>
  </si>
  <si>
    <t>新規拡張工事及び和食ダム建設負担金を単独事業実施しており、債務残高は増加傾向にある。今後は老朽管の更新及び配水施設の耐震補強工事を施工する必要がある。補助事業等を活用し、経費の削減に努めたい。</t>
    <phoneticPr fontId="4"/>
  </si>
  <si>
    <t>収益的収支比率はH28年度に料金改正を行い100％を上回ったが、令和2年度は、地方債の増加および料金収入の減少により100％を下回っている。　　　　　　企業債残高対給水収益比率につては、新規拡張工事及びダム建設が完了するまで増加する。　　　　　　　料金回収率、給水原価については、平均より良好である。　　　　　　　　　　　　　　　　　　　　　施設利用率については、施設拡張により、平均より下回っている。　　　　　　　　　　　　　　　　　　有収率については、平均より良好であるが、漏水箇所の特定や改修を行い改善していく必要がある。</t>
    <rPh sb="32" eb="34">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</si>
</sst>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0.54</c:v>
                </c:pt>
                <c:pt idx="1">
                  <c:v>0</c:v>
                </c:pt>
                <c:pt idx="2">
                  <c:v>0</c:v>
                </c:pt>
                <c:pt idx="3">
                  <c:v>0</c:v>
                </c:pt>
                <c:pt idx="4" formatCode="#,##0.00;&quot;△&quot;#,##0.00;&quot;-&quot;">
                  <c:v>1.04</c:v>
                </c:pt>
              </c:numCache>
            </c:numRef>
          </c:val>
          <c:extLst>
            <c:ext xmlns:c16="http://schemas.microsoft.com/office/drawing/2014/chart" uri="{C3380CC4-5D6E-409C-BE32-E72D297353CC}">
              <c16:uniqueId val="{00000000-2247-4A7C-AEE4-037174756FB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2247-4A7C-AEE4-037174756FB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39.58</c:v>
                </c:pt>
                <c:pt idx="1">
                  <c:v>35.880000000000003</c:v>
                </c:pt>
                <c:pt idx="2">
                  <c:v>35.39</c:v>
                </c:pt>
                <c:pt idx="3">
                  <c:v>36.47</c:v>
                </c:pt>
                <c:pt idx="4">
                  <c:v>35.85</c:v>
                </c:pt>
              </c:numCache>
            </c:numRef>
          </c:val>
          <c:extLst>
            <c:ext xmlns:c16="http://schemas.microsoft.com/office/drawing/2014/chart" uri="{C3380CC4-5D6E-409C-BE32-E72D297353CC}">
              <c16:uniqueId val="{00000000-EA01-47C7-B99D-D8913F8B55D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EA01-47C7-B99D-D8913F8B55D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83.42</c:v>
                </c:pt>
                <c:pt idx="1">
                  <c:v>89.61</c:v>
                </c:pt>
                <c:pt idx="2">
                  <c:v>89.73</c:v>
                </c:pt>
                <c:pt idx="3">
                  <c:v>85.84</c:v>
                </c:pt>
                <c:pt idx="4">
                  <c:v>79.91</c:v>
                </c:pt>
              </c:numCache>
            </c:numRef>
          </c:val>
          <c:extLst>
            <c:ext xmlns:c16="http://schemas.microsoft.com/office/drawing/2014/chart" uri="{C3380CC4-5D6E-409C-BE32-E72D297353CC}">
              <c16:uniqueId val="{00000000-C574-4342-8220-230A508D286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C574-4342-8220-230A508D286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102.8</c:v>
                </c:pt>
                <c:pt idx="1">
                  <c:v>93.91</c:v>
                </c:pt>
                <c:pt idx="2">
                  <c:v>97.14</c:v>
                </c:pt>
                <c:pt idx="3">
                  <c:v>98.93</c:v>
                </c:pt>
                <c:pt idx="4">
                  <c:v>82.38</c:v>
                </c:pt>
              </c:numCache>
            </c:numRef>
          </c:val>
          <c:extLst>
            <c:ext xmlns:c16="http://schemas.microsoft.com/office/drawing/2014/chart" uri="{C3380CC4-5D6E-409C-BE32-E72D297353CC}">
              <c16:uniqueId val="{00000000-7C1A-461F-810E-2B44EB14B23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7C1A-461F-810E-2B44EB14B23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FF-4C71-A1DE-82FDAD2B8F6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FF-4C71-A1DE-82FDAD2B8F6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61-4E31-8DA9-D0AE0B23D42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61-4E31-8DA9-D0AE0B23D42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BB-4DBB-B65A-6B20354F1E5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BB-4DBB-B65A-6B20354F1E5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47-45C0-B7A0-6E42B7EFF95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47-45C0-B7A0-6E42B7EFF95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1601.38</c:v>
                </c:pt>
                <c:pt idx="1">
                  <c:v>1758.13</c:v>
                </c:pt>
                <c:pt idx="2">
                  <c:v>1752.67</c:v>
                </c:pt>
                <c:pt idx="3">
                  <c:v>1733.44</c:v>
                </c:pt>
                <c:pt idx="4">
                  <c:v>1900.59</c:v>
                </c:pt>
              </c:numCache>
            </c:numRef>
          </c:val>
          <c:extLst>
            <c:ext xmlns:c16="http://schemas.microsoft.com/office/drawing/2014/chart" uri="{C3380CC4-5D6E-409C-BE32-E72D297353CC}">
              <c16:uniqueId val="{00000000-E2B6-4DD1-B1B5-601E92DEDDD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E2B6-4DD1-B1B5-601E92DEDDD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91.24</c:v>
                </c:pt>
                <c:pt idx="1">
                  <c:v>81.98</c:v>
                </c:pt>
                <c:pt idx="2">
                  <c:v>85.61</c:v>
                </c:pt>
                <c:pt idx="3">
                  <c:v>87.76</c:v>
                </c:pt>
                <c:pt idx="4">
                  <c:v>71.260000000000005</c:v>
                </c:pt>
              </c:numCache>
            </c:numRef>
          </c:val>
          <c:extLst>
            <c:ext xmlns:c16="http://schemas.microsoft.com/office/drawing/2014/chart" uri="{C3380CC4-5D6E-409C-BE32-E72D297353CC}">
              <c16:uniqueId val="{00000000-014E-48E8-BC66-90683D8BF05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014E-48E8-BC66-90683D8BF05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129.63999999999999</c:v>
                </c:pt>
                <c:pt idx="1">
                  <c:v>140.21</c:v>
                </c:pt>
                <c:pt idx="2">
                  <c:v>136.80000000000001</c:v>
                </c:pt>
                <c:pt idx="3">
                  <c:v>137.22</c:v>
                </c:pt>
                <c:pt idx="4">
                  <c:v>166.41</c:v>
                </c:pt>
              </c:numCache>
            </c:numRef>
          </c:val>
          <c:extLst>
            <c:ext xmlns:c16="http://schemas.microsoft.com/office/drawing/2014/chart" uri="{C3380CC4-5D6E-409C-BE32-E72D297353CC}">
              <c16:uniqueId val="{00000000-F319-4EE1-A212-8953F2F338D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F319-4EE1-A212-8953F2F338D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4"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高知県　芸西村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3672</v>
      </c>
      <c r="AM8" s="51"/>
      <c r="AN8" s="51"/>
      <c r="AO8" s="51"/>
      <c r="AP8" s="51"/>
      <c r="AQ8" s="51"/>
      <c r="AR8" s="51"/>
      <c r="AS8" s="51"/>
      <c r="AT8" s="47">
        <f>データ!$S$6</f>
        <v>39.6</v>
      </c>
      <c r="AU8" s="47"/>
      <c r="AV8" s="47"/>
      <c r="AW8" s="47"/>
      <c r="AX8" s="47"/>
      <c r="AY8" s="47"/>
      <c r="AZ8" s="47"/>
      <c r="BA8" s="47"/>
      <c r="BB8" s="47">
        <f>データ!$T$6</f>
        <v>92.73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99.81</v>
      </c>
      <c r="Q10" s="47"/>
      <c r="R10" s="47"/>
      <c r="S10" s="47"/>
      <c r="T10" s="47"/>
      <c r="U10" s="47"/>
      <c r="V10" s="47"/>
      <c r="W10" s="51">
        <f>データ!$Q$6</f>
        <v>1900</v>
      </c>
      <c r="X10" s="51"/>
      <c r="Y10" s="51"/>
      <c r="Z10" s="51"/>
      <c r="AA10" s="51"/>
      <c r="AB10" s="51"/>
      <c r="AC10" s="51"/>
      <c r="AD10" s="2"/>
      <c r="AE10" s="2"/>
      <c r="AF10" s="2"/>
      <c r="AG10" s="2"/>
      <c r="AH10" s="2"/>
      <c r="AI10" s="2"/>
      <c r="AJ10" s="2"/>
      <c r="AK10" s="2"/>
      <c r="AL10" s="51">
        <f>データ!$U$6</f>
        <v>3637</v>
      </c>
      <c r="AM10" s="51"/>
      <c r="AN10" s="51"/>
      <c r="AO10" s="51"/>
      <c r="AP10" s="51"/>
      <c r="AQ10" s="51"/>
      <c r="AR10" s="51"/>
      <c r="AS10" s="51"/>
      <c r="AT10" s="47">
        <f>データ!$V$6</f>
        <v>6.7</v>
      </c>
      <c r="AU10" s="47"/>
      <c r="AV10" s="47"/>
      <c r="AW10" s="47"/>
      <c r="AX10" s="47"/>
      <c r="AY10" s="47"/>
      <c r="AZ10" s="47"/>
      <c r="BA10" s="47"/>
      <c r="BB10" s="47">
        <f>データ!$W$6</f>
        <v>542.84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7TqeT11Dnj3ULWo9I7Xu/a33zzf/qp7bT6eaI4wfvrkycnCUB95NOEP2hNLonBz1B3MiVkV77Srk5aeXZnRnqA==" saltValue="hEe6O3ido2lHy6d0vmuUE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2020</v>
      </c>
      <c r="C6" s="34">
        <f t="shared" ref="C6:W6" si="3">C7</f>
        <v>393070</v>
      </c>
      <c r="D6" s="34">
        <f t="shared" si="3"/>
        <v>47</v>
      </c>
      <c r="E6" s="34">
        <f t="shared" si="3"/>
        <v>1</v>
      </c>
      <c r="F6" s="34">
        <f t="shared" si="3"/>
        <v>0</v>
      </c>
      <c r="G6" s="34">
        <f t="shared" si="3"/>
        <v>0</v>
      </c>
      <c r="H6" s="34" t="str">
        <f t="shared" si="3"/>
        <v>高知県　芸西村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99.81</v>
      </c>
      <c r="Q6" s="35">
        <f t="shared" si="3"/>
        <v>1900</v>
      </c>
      <c r="R6" s="35">
        <f t="shared" si="3"/>
        <v>3672</v>
      </c>
      <c r="S6" s="35">
        <f t="shared" si="3"/>
        <v>39.6</v>
      </c>
      <c r="T6" s="35">
        <f t="shared" si="3"/>
        <v>92.73</v>
      </c>
      <c r="U6" s="35">
        <f t="shared" si="3"/>
        <v>3637</v>
      </c>
      <c r="V6" s="35">
        <f t="shared" si="3"/>
        <v>6.7</v>
      </c>
      <c r="W6" s="35">
        <f t="shared" si="3"/>
        <v>542.84</v>
      </c>
      <c r="X6" s="36">
        <f>IF(X7="",NA(),X7)</f>
        <v>102.8</v>
      </c>
      <c r="Y6" s="36">
        <f t="shared" ref="Y6:AG6" si="4">IF(Y7="",NA(),Y7)</f>
        <v>93.91</v>
      </c>
      <c r="Z6" s="36">
        <f t="shared" si="4"/>
        <v>97.14</v>
      </c>
      <c r="AA6" s="36">
        <f t="shared" si="4"/>
        <v>98.93</v>
      </c>
      <c r="AB6" s="36">
        <f t="shared" si="4"/>
        <v>82.38</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1601.38</v>
      </c>
      <c r="BF6" s="36">
        <f t="shared" ref="BF6:BN6" si="7">IF(BF7="",NA(),BF7)</f>
        <v>1758.13</v>
      </c>
      <c r="BG6" s="36">
        <f t="shared" si="7"/>
        <v>1752.67</v>
      </c>
      <c r="BH6" s="36">
        <f t="shared" si="7"/>
        <v>1733.44</v>
      </c>
      <c r="BI6" s="36">
        <f t="shared" si="7"/>
        <v>1900.59</v>
      </c>
      <c r="BJ6" s="36">
        <f t="shared" si="7"/>
        <v>1144.79</v>
      </c>
      <c r="BK6" s="36">
        <f t="shared" si="7"/>
        <v>1061.58</v>
      </c>
      <c r="BL6" s="36">
        <f t="shared" si="7"/>
        <v>1007.7</v>
      </c>
      <c r="BM6" s="36">
        <f t="shared" si="7"/>
        <v>1018.52</v>
      </c>
      <c r="BN6" s="36">
        <f t="shared" si="7"/>
        <v>949.61</v>
      </c>
      <c r="BO6" s="35" t="str">
        <f>IF(BO7="","",IF(BO7="-","【-】","【"&amp;SUBSTITUTE(TEXT(BO7,"#,##0.00"),"-","△")&amp;"】"))</f>
        <v>【949.15】</v>
      </c>
      <c r="BP6" s="36">
        <f>IF(BP7="",NA(),BP7)</f>
        <v>91.24</v>
      </c>
      <c r="BQ6" s="36">
        <f t="shared" ref="BQ6:BY6" si="8">IF(BQ7="",NA(),BQ7)</f>
        <v>81.98</v>
      </c>
      <c r="BR6" s="36">
        <f t="shared" si="8"/>
        <v>85.61</v>
      </c>
      <c r="BS6" s="36">
        <f t="shared" si="8"/>
        <v>87.76</v>
      </c>
      <c r="BT6" s="36">
        <f t="shared" si="8"/>
        <v>71.260000000000005</v>
      </c>
      <c r="BU6" s="36">
        <f t="shared" si="8"/>
        <v>56.04</v>
      </c>
      <c r="BV6" s="36">
        <f t="shared" si="8"/>
        <v>58.52</v>
      </c>
      <c r="BW6" s="36">
        <f t="shared" si="8"/>
        <v>59.22</v>
      </c>
      <c r="BX6" s="36">
        <f t="shared" si="8"/>
        <v>58.79</v>
      </c>
      <c r="BY6" s="36">
        <f t="shared" si="8"/>
        <v>58.41</v>
      </c>
      <c r="BZ6" s="35" t="str">
        <f>IF(BZ7="","",IF(BZ7="-","【-】","【"&amp;SUBSTITUTE(TEXT(BZ7,"#,##0.00"),"-","△")&amp;"】"))</f>
        <v>【55.87】</v>
      </c>
      <c r="CA6" s="36">
        <f>IF(CA7="",NA(),CA7)</f>
        <v>129.63999999999999</v>
      </c>
      <c r="CB6" s="36">
        <f t="shared" ref="CB6:CJ6" si="9">IF(CB7="",NA(),CB7)</f>
        <v>140.21</v>
      </c>
      <c r="CC6" s="36">
        <f t="shared" si="9"/>
        <v>136.80000000000001</v>
      </c>
      <c r="CD6" s="36">
        <f t="shared" si="9"/>
        <v>137.22</v>
      </c>
      <c r="CE6" s="36">
        <f t="shared" si="9"/>
        <v>166.41</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39.58</v>
      </c>
      <c r="CM6" s="36">
        <f t="shared" ref="CM6:CU6" si="10">IF(CM7="",NA(),CM7)</f>
        <v>35.880000000000003</v>
      </c>
      <c r="CN6" s="36">
        <f t="shared" si="10"/>
        <v>35.39</v>
      </c>
      <c r="CO6" s="36">
        <f t="shared" si="10"/>
        <v>36.47</v>
      </c>
      <c r="CP6" s="36">
        <f t="shared" si="10"/>
        <v>35.85</v>
      </c>
      <c r="CQ6" s="36">
        <f t="shared" si="10"/>
        <v>55.9</v>
      </c>
      <c r="CR6" s="36">
        <f t="shared" si="10"/>
        <v>57.3</v>
      </c>
      <c r="CS6" s="36">
        <f t="shared" si="10"/>
        <v>56.76</v>
      </c>
      <c r="CT6" s="36">
        <f t="shared" si="10"/>
        <v>56.04</v>
      </c>
      <c r="CU6" s="36">
        <f t="shared" si="10"/>
        <v>58.52</v>
      </c>
      <c r="CV6" s="35" t="str">
        <f>IF(CV7="","",IF(CV7="-","【-】","【"&amp;SUBSTITUTE(TEXT(CV7,"#,##0.00"),"-","△")&amp;"】"))</f>
        <v>【56.31】</v>
      </c>
      <c r="CW6" s="36">
        <f>IF(CW7="",NA(),CW7)</f>
        <v>83.42</v>
      </c>
      <c r="CX6" s="36">
        <f t="shared" ref="CX6:DF6" si="11">IF(CX7="",NA(),CX7)</f>
        <v>89.61</v>
      </c>
      <c r="CY6" s="36">
        <f t="shared" si="11"/>
        <v>89.73</v>
      </c>
      <c r="CZ6" s="36">
        <f t="shared" si="11"/>
        <v>85.84</v>
      </c>
      <c r="DA6" s="36">
        <f t="shared" si="11"/>
        <v>79.91</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0.54</v>
      </c>
      <c r="EE6" s="35">
        <f t="shared" ref="EE6:EM6" si="14">IF(EE7="",NA(),EE7)</f>
        <v>0</v>
      </c>
      <c r="EF6" s="35">
        <f t="shared" si="14"/>
        <v>0</v>
      </c>
      <c r="EG6" s="35">
        <f t="shared" si="14"/>
        <v>0</v>
      </c>
      <c r="EH6" s="36">
        <f t="shared" si="14"/>
        <v>1.04</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2">
      <c r="A7" s="29"/>
      <c r="B7" s="38">
        <v>2020</v>
      </c>
      <c r="C7" s="38">
        <v>393070</v>
      </c>
      <c r="D7" s="38">
        <v>47</v>
      </c>
      <c r="E7" s="38">
        <v>1</v>
      </c>
      <c r="F7" s="38">
        <v>0</v>
      </c>
      <c r="G7" s="38">
        <v>0</v>
      </c>
      <c r="H7" s="38" t="s">
        <v>96</v>
      </c>
      <c r="I7" s="38" t="s">
        <v>97</v>
      </c>
      <c r="J7" s="38" t="s">
        <v>98</v>
      </c>
      <c r="K7" s="38" t="s">
        <v>99</v>
      </c>
      <c r="L7" s="38" t="s">
        <v>100</v>
      </c>
      <c r="M7" s="38" t="s">
        <v>101</v>
      </c>
      <c r="N7" s="39" t="s">
        <v>102</v>
      </c>
      <c r="O7" s="39" t="s">
        <v>103</v>
      </c>
      <c r="P7" s="39">
        <v>99.81</v>
      </c>
      <c r="Q7" s="39">
        <v>1900</v>
      </c>
      <c r="R7" s="39">
        <v>3672</v>
      </c>
      <c r="S7" s="39">
        <v>39.6</v>
      </c>
      <c r="T7" s="39">
        <v>92.73</v>
      </c>
      <c r="U7" s="39">
        <v>3637</v>
      </c>
      <c r="V7" s="39">
        <v>6.7</v>
      </c>
      <c r="W7" s="39">
        <v>542.84</v>
      </c>
      <c r="X7" s="39">
        <v>102.8</v>
      </c>
      <c r="Y7" s="39">
        <v>93.91</v>
      </c>
      <c r="Z7" s="39">
        <v>97.14</v>
      </c>
      <c r="AA7" s="39">
        <v>98.93</v>
      </c>
      <c r="AB7" s="39">
        <v>82.38</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1601.38</v>
      </c>
      <c r="BF7" s="39">
        <v>1758.13</v>
      </c>
      <c r="BG7" s="39">
        <v>1752.67</v>
      </c>
      <c r="BH7" s="39">
        <v>1733.44</v>
      </c>
      <c r="BI7" s="39">
        <v>1900.59</v>
      </c>
      <c r="BJ7" s="39">
        <v>1144.79</v>
      </c>
      <c r="BK7" s="39">
        <v>1061.58</v>
      </c>
      <c r="BL7" s="39">
        <v>1007.7</v>
      </c>
      <c r="BM7" s="39">
        <v>1018.52</v>
      </c>
      <c r="BN7" s="39">
        <v>949.61</v>
      </c>
      <c r="BO7" s="39">
        <v>949.15</v>
      </c>
      <c r="BP7" s="39">
        <v>91.24</v>
      </c>
      <c r="BQ7" s="39">
        <v>81.98</v>
      </c>
      <c r="BR7" s="39">
        <v>85.61</v>
      </c>
      <c r="BS7" s="39">
        <v>87.76</v>
      </c>
      <c r="BT7" s="39">
        <v>71.260000000000005</v>
      </c>
      <c r="BU7" s="39">
        <v>56.04</v>
      </c>
      <c r="BV7" s="39">
        <v>58.52</v>
      </c>
      <c r="BW7" s="39">
        <v>59.22</v>
      </c>
      <c r="BX7" s="39">
        <v>58.79</v>
      </c>
      <c r="BY7" s="39">
        <v>58.41</v>
      </c>
      <c r="BZ7" s="39">
        <v>55.87</v>
      </c>
      <c r="CA7" s="39">
        <v>129.63999999999999</v>
      </c>
      <c r="CB7" s="39">
        <v>140.21</v>
      </c>
      <c r="CC7" s="39">
        <v>136.80000000000001</v>
      </c>
      <c r="CD7" s="39">
        <v>137.22</v>
      </c>
      <c r="CE7" s="39">
        <v>166.41</v>
      </c>
      <c r="CF7" s="39">
        <v>304.35000000000002</v>
      </c>
      <c r="CG7" s="39">
        <v>296.3</v>
      </c>
      <c r="CH7" s="39">
        <v>292.89999999999998</v>
      </c>
      <c r="CI7" s="39">
        <v>298.25</v>
      </c>
      <c r="CJ7" s="39">
        <v>303.27999999999997</v>
      </c>
      <c r="CK7" s="39">
        <v>288.19</v>
      </c>
      <c r="CL7" s="39">
        <v>39.58</v>
      </c>
      <c r="CM7" s="39">
        <v>35.880000000000003</v>
      </c>
      <c r="CN7" s="39">
        <v>35.39</v>
      </c>
      <c r="CO7" s="39">
        <v>36.47</v>
      </c>
      <c r="CP7" s="39">
        <v>35.85</v>
      </c>
      <c r="CQ7" s="39">
        <v>55.9</v>
      </c>
      <c r="CR7" s="39">
        <v>57.3</v>
      </c>
      <c r="CS7" s="39">
        <v>56.76</v>
      </c>
      <c r="CT7" s="39">
        <v>56.04</v>
      </c>
      <c r="CU7" s="39">
        <v>58.52</v>
      </c>
      <c r="CV7" s="39">
        <v>56.31</v>
      </c>
      <c r="CW7" s="39">
        <v>83.42</v>
      </c>
      <c r="CX7" s="39">
        <v>89.61</v>
      </c>
      <c r="CY7" s="39">
        <v>89.73</v>
      </c>
      <c r="CZ7" s="39">
        <v>85.84</v>
      </c>
      <c r="DA7" s="39">
        <v>79.91</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0.54</v>
      </c>
      <c r="EE7" s="39">
        <v>0</v>
      </c>
      <c r="EF7" s="39">
        <v>0</v>
      </c>
      <c r="EG7" s="39">
        <v>0</v>
      </c>
      <c r="EH7" s="39">
        <v>1.04</v>
      </c>
      <c r="EI7" s="39">
        <v>0.53</v>
      </c>
      <c r="EJ7" s="39">
        <v>0.72</v>
      </c>
      <c r="EK7" s="39">
        <v>0.53</v>
      </c>
      <c r="EL7" s="39">
        <v>0.71</v>
      </c>
      <c r="EM7" s="39">
        <v>0.72</v>
      </c>
      <c r="EN7" s="39">
        <v>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2">
      <c r="B11">
        <v>4</v>
      </c>
      <c r="C11">
        <v>3</v>
      </c>
      <c r="D11">
        <v>2</v>
      </c>
      <c r="E11">
        <v>1</v>
      </c>
      <c r="F11">
        <v>0</v>
      </c>
      <c r="G11" t="s">
        <v>109</v>
      </c>
    </row>
    <row r="12" spans="1:144" x14ac:dyDescent="0.2">
      <c r="B12">
        <v>1</v>
      </c>
      <c r="C12">
        <v>1</v>
      </c>
      <c r="D12">
        <v>1</v>
      </c>
      <c r="E12">
        <v>1</v>
      </c>
      <c r="F12">
        <v>2</v>
      </c>
      <c r="G12" t="s">
        <v>110</v>
      </c>
    </row>
    <row r="13" spans="1:144" x14ac:dyDescent="0.2">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品原 司</cp:lastModifiedBy>
  <dcterms:created xsi:type="dcterms:W3CDTF">2021-12-03T07:04:53Z</dcterms:created>
  <dcterms:modified xsi:type="dcterms:W3CDTF">2022-01-12T06:51:26Z</dcterms:modified>
  <cp:category/>
</cp:coreProperties>
</file>