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3（R2決統ベース）\05_市町村→県\"/>
    </mc:Choice>
  </mc:AlternateContent>
  <workbookProtection workbookAlgorithmName="SHA-512" workbookHashValue="GKoD84sgJxluzLZMCDhsygWZbr57fHq6e0ajarTCMGlHtk+7OyXAbons3JRhpSY/KvFwVunoIFExqZGhKtLZRw==" workbookSaltValue="rTv5SlK7amDC/j6rqBIjiA==" workbookSpinCount="100000" lockStructure="1"/>
  <bookViews>
    <workbookView xWindow="-120" yWindow="-120" windowWidth="20730" windowHeight="111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L10" i="4"/>
  <c r="W10" i="4"/>
  <c r="P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<sst xmlns="http://schemas.openxmlformats.org/spreadsheetml/2006/main" count="233" uniqueCount="119">
  <si>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</si>
  <si>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</si>
  <si>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</si>
  <si>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</si>
  <si>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</si>
  <si>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</si>
  <si>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</si>
  <si>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</si>
  <si>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</si>
  <si>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</si>
  <si>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</si>
  <si>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</si>
  <si>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</si>
  <si>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</si>
  <si>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</si>
  <si>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</si>
  <si>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</si>
  <si>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</si>
  <si>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</si>
  <si>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</si>
  <si>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</si>
  <si>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</si>
  <si>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</si>
  <si>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</si>
  <si>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</si>
  <si>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</si>
  <si>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</si>
  <si>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</si>
  <si>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</si>
  <si>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</si>
  <si>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</si>
  <si>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</si>
  <si>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</si>
  <si>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</si>
  <si>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</si>
  <si>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</si>
  <si>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</si>
  <si>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</si>
  <si>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</si>
  <si>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</si>
  <si>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</si>
  <si>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</si>
  <si>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</si>
  <si>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</si>
  <si>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</si>
  <si>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</si>
  <si>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</si>
  <si>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</si>
  <si>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</si>
  <si>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</si>
  <si>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</si>
  <si>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</si>
  <si>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</si>
  <si>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</si>
  <si>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</si>
  <si>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</si>
  <si>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</si>
  <si>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</si>
  <si>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</si>
  <si>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</si>
  <si>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</si>
  <si>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</si>
  <si>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</si>
  <si>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</si>
  <si>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</si>
  <si>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</si>
  <si>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</si>
  <si>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</si>
  <si>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</si>
  <si>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</si>
  <si>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</si>
  <si>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</si>
  <si>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</si>
  <si>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</si>
  <si>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</si>
  <si>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</si>
  <si>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</si>
  <si>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</si>
  <si>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</si>
  <si>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</si>
  <si>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</si>
  <si>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</si>
  <si>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</si>
  <si>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</si>
  <si>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</si>
  <si>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</si>
  <si>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</si>
  <si>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</si>
  <si>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</si>
  <si>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</si>
  <si>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</si>
  <si>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</si>
  <si>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</si>
  <si>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</si>
  <si>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</si>
  <si>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</si>
  <si>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</si>
  <si>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本山町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</si>
  <si>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</si>
  <si>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</si>
  <si>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</si>
  <si>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</si>
  <si>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</si>
  <si>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</si>
  <si>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</si>
  <si>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</si>
  <si>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</si>
  <si>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</si>
  <si>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</si>
  <si>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</si>
  <si>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</si>
  <si>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</si>
  <si>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</si>
  <si>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</si>
  <si>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</si>
  <si>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</si>
  <si>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9年度以降に順次更新し、平成24年度からの簡易水道の施設統合では、耐震管を採用し、導・送・配水管を10km強更新しています。平成30年度からは、老朽化した配水管・電気設備等の更新を実施していますが、未更新の地域も有り、順次計画的に更新していく必要があります。　　　　　　　　　　　　　　　　             　また、災害に備え、管路情報のデータベース化を行い、現状を把握するとともに、引き続き老朽管布設替工事の更新実績に基づいた管路情報の修正と、計画的な管路更新を検討していく必要があります。</t>
    <rPh sb="64" eb="66">
      <t>ヘイセイ</t>
    </rPh>
    <rPh sb="68" eb="70">
      <t>ネンド</t>
    </rPh>
    <rPh sb="74" eb="77">
      <t>ロウキュウカ</t>
    </rPh>
    <rPh sb="79" eb="82">
      <t>ハイスイカン</t>
    </rPh>
    <rPh sb="83" eb="85">
      <t>デンキ</t>
    </rPh>
    <rPh sb="85" eb="87">
      <t>セツビ</t>
    </rPh>
    <rPh sb="87" eb="88">
      <t>ナド</t>
    </rPh>
    <rPh sb="89" eb="91">
      <t>コウシン</t>
    </rPh>
    <rPh sb="92" eb="94">
      <t>ジッシ</t>
    </rPh>
    <rPh sb="102" eb="104">
      <t>コウシン</t>
    </rPh>
    <rPh sb="105" eb="107">
      <t>チイキ</t>
    </rPh>
    <rPh sb="108" eb="109">
      <t>ア</t>
    </rPh>
    <rPh sb="202" eb="204">
      <t>ロウキュウ</t>
    </rPh>
    <rPh sb="204" eb="205">
      <t>カン</t>
    </rPh>
    <rPh sb="205" eb="208">
      <t>フセツガ</t>
    </rPh>
    <rPh sb="208" eb="210">
      <t>コウジ</t>
    </rPh>
    <phoneticPr fontId="4"/>
  </si>
  <si>
    <t>①収益的収支比率については、平成26年度からの水道料金改定に伴い、改善されてきています。また、平成27年度から一般会計からの操出金もなく、概ね健全であるといえます。　　　　　　　　　　　　　　　　      　⑤料金回収率については、施設統合事業による事業債償還額等の増加に伴う給水原価の上昇を受け、平成29年以降、低下傾向です。昨年度については、老朽管の布設替工事が進んだ事等により、修繕費・電気量等支出の減少した事や大型観光施設稼働開始により料金収入が増加した事等により、回収率が向上しています。
効率性においては、新施設への切替と老朽管の布設替が進み、また漏水調査による漏水修繕を実施した事で、有収率が増加しています。しかしながら、依然として布設替が進んでいない地域も有り、まだまだ漏水が多いのが現状です。今後、老朽管の布設替工事や漏水調査及び漏水修繕を継続的に実施し、有収率の向上を図っていく必要があります。</t>
    <rPh sb="132" eb="133">
      <t>ナド</t>
    </rPh>
    <rPh sb="137" eb="138">
      <t>トモナ</t>
    </rPh>
    <rPh sb="139" eb="141">
      <t>キュウスイ</t>
    </rPh>
    <rPh sb="141" eb="143">
      <t>ゲンカ</t>
    </rPh>
    <rPh sb="144" eb="146">
      <t>ジョウショウ</t>
    </rPh>
    <rPh sb="147" eb="148">
      <t>ウ</t>
    </rPh>
    <rPh sb="150" eb="152">
      <t>ヘイセイ</t>
    </rPh>
    <rPh sb="154" eb="155">
      <t>ネン</t>
    </rPh>
    <rPh sb="155" eb="157">
      <t>イコウ</t>
    </rPh>
    <rPh sb="160" eb="162">
      <t>ケイコウ</t>
    </rPh>
    <rPh sb="165" eb="168">
      <t>サクネンド</t>
    </rPh>
    <rPh sb="174" eb="177">
      <t>ロウキュウカン</t>
    </rPh>
    <rPh sb="178" eb="181">
      <t>フセツガ</t>
    </rPh>
    <rPh sb="184" eb="185">
      <t>スス</t>
    </rPh>
    <rPh sb="187" eb="188">
      <t>コト</t>
    </rPh>
    <rPh sb="188" eb="189">
      <t>ナド</t>
    </rPh>
    <rPh sb="193" eb="196">
      <t>シュウゼンヒ</t>
    </rPh>
    <rPh sb="197" eb="200">
      <t>デンキリョウ</t>
    </rPh>
    <rPh sb="200" eb="201">
      <t>ナド</t>
    </rPh>
    <rPh sb="201" eb="203">
      <t>シシュツ</t>
    </rPh>
    <rPh sb="204" eb="206">
      <t>ゲンショウ</t>
    </rPh>
    <rPh sb="208" eb="209">
      <t>コト</t>
    </rPh>
    <rPh sb="210" eb="212">
      <t>オオガタ</t>
    </rPh>
    <rPh sb="212" eb="214">
      <t>カンコウ</t>
    </rPh>
    <rPh sb="214" eb="216">
      <t>シセツ</t>
    </rPh>
    <rPh sb="216" eb="220">
      <t>カドウカイシ</t>
    </rPh>
    <rPh sb="223" eb="225">
      <t>リョウキン</t>
    </rPh>
    <rPh sb="225" eb="227">
      <t>シュウニュウ</t>
    </rPh>
    <rPh sb="228" eb="230">
      <t>ゾウカ</t>
    </rPh>
    <rPh sb="232" eb="233">
      <t>コト</t>
    </rPh>
    <rPh sb="233" eb="234">
      <t>ナド</t>
    </rPh>
    <rPh sb="238" eb="241">
      <t>カイシュウリツ</t>
    </rPh>
    <rPh sb="242" eb="244">
      <t>コウジョウ</t>
    </rPh>
    <rPh sb="281" eb="283">
      <t>ロウスイ</t>
    </rPh>
    <rPh sb="283" eb="285">
      <t>チョウサ</t>
    </rPh>
    <rPh sb="288" eb="290">
      <t>ロウスイ</t>
    </rPh>
    <rPh sb="290" eb="292">
      <t>シュウゼン</t>
    </rPh>
    <rPh sb="293" eb="295">
      <t>ジッシ</t>
    </rPh>
    <rPh sb="297" eb="298">
      <t>コト</t>
    </rPh>
    <rPh sb="319" eb="321">
      <t>イゼン</t>
    </rPh>
    <rPh sb="359" eb="361">
      <t>ロウキュウ</t>
    </rPh>
    <rPh sb="361" eb="362">
      <t>カン</t>
    </rPh>
    <rPh sb="363" eb="366">
      <t>フセツガ</t>
    </rPh>
    <rPh sb="366" eb="368">
      <t>コウジ</t>
    </rPh>
    <phoneticPr fontId="4"/>
  </si>
  <si>
    <r>
      <rPr>
        <sz val="11"/>
        <color rgb="FFFF0000"/>
        <rFont val="ＭＳ ゴシック"/>
        <family val="3"/>
        <charset val="128"/>
      </rPr>
      <t>平成26～平成28年度にかけて</t>
    </r>
    <r>
      <rPr>
        <sz val="11"/>
        <color theme="1"/>
        <rFont val="ＭＳ ゴシック"/>
        <family val="3"/>
        <charset val="128"/>
      </rPr>
      <t>水道料金の改定を行い、収益的収支比率・回収率は大きく改善されてきましたが、今後、人口増加は見込まれず、給水収益の増加が期待できないと考えられます。また、施設統合事業による事業債の償還が本格的に始まると経営状況は厳しくなると予測されます。
安定した事業運営を維持していく為、長期的な経営目線を持ち、経費削減に向けた取組や公営企業会計の法適用化を実施し、管路や施設の更新需要等の将来試算と経営収支の見通しを踏まえ、適正な料金水準の設定を行い、サービス向上に努めていきます。</t>
    </r>
    <rPh sb="0" eb="2">
      <t>ヘイセイ</t>
    </rPh>
    <rPh sb="5" eb="7">
      <t>ヘイセイ</t>
    </rPh>
    <rPh sb="9" eb="11">
      <t>ネンド</t>
    </rPh>
    <rPh sb="151" eb="153">
      <t>チョウキ</t>
    </rPh>
    <rPh sb="153" eb="154">
      <t>テキ</t>
    </rPh>
    <rPh sb="155" eb="157">
      <t>ケイエイ</t>
    </rPh>
    <rPh sb="157" eb="159">
      <t>メセン</t>
    </rPh>
    <rPh sb="160" eb="161">
      <t>モ</t>
    </rPh>
    <rPh sb="163" eb="165">
      <t>ケイヒ</t>
    </rPh>
    <rPh sb="165" eb="167">
      <t>サクゲン</t>
    </rPh>
    <rPh sb="168" eb="169">
      <t>ム</t>
    </rPh>
    <rPh sb="171" eb="173">
      <t>トリクミ</t>
    </rPh>
    <rPh sb="186" eb="18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</si>
</sst>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0.78</c:v>
                </c:pt>
                <c:pt idx="1">
                  <c:v>18.32</c:v>
                </c:pt>
                <c:pt idx="2">
                  <c:v>1.37</c:v>
                </c:pt>
                <c:pt idx="3">
                  <c:v>1.74</c:v>
                </c:pt>
                <c:pt idx="4">
                  <c:v>2.31</c:v>
                </c:pt>
              </c:numCache>
            </c:numRef>
          </c:val>
          <c:extLst>
            <c:ext xmlns:c16="http://schemas.microsoft.com/office/drawing/2014/chart" uri="{C3380CC4-5D6E-409C-BE32-E72D297353CC}">
              <c16:uniqueId val="{00000000-F792-431D-9F01-E700CCE93E7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F792-431D-9F01-E700CCE93E7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76.83</c:v>
                </c:pt>
                <c:pt idx="1">
                  <c:v>74.010000000000005</c:v>
                </c:pt>
                <c:pt idx="2">
                  <c:v>73.33</c:v>
                </c:pt>
                <c:pt idx="3">
                  <c:v>52.62</c:v>
                </c:pt>
                <c:pt idx="4">
                  <c:v>72.2</c:v>
                </c:pt>
              </c:numCache>
            </c:numRef>
          </c:val>
          <c:extLst>
            <c:ext xmlns:c16="http://schemas.microsoft.com/office/drawing/2014/chart" uri="{C3380CC4-5D6E-409C-BE32-E72D297353CC}">
              <c16:uniqueId val="{00000000-6689-475B-AB95-F3AAAE5CACA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6689-475B-AB95-F3AAAE5CACA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51.79</c:v>
                </c:pt>
                <c:pt idx="1">
                  <c:v>56.82</c:v>
                </c:pt>
                <c:pt idx="2">
                  <c:v>56.46</c:v>
                </c:pt>
                <c:pt idx="3">
                  <c:v>75.959999999999994</c:v>
                </c:pt>
                <c:pt idx="4">
                  <c:v>58.77</c:v>
                </c:pt>
              </c:numCache>
            </c:numRef>
          </c:val>
          <c:extLst>
            <c:ext xmlns:c16="http://schemas.microsoft.com/office/drawing/2014/chart" uri="{C3380CC4-5D6E-409C-BE32-E72D297353CC}">
              <c16:uniqueId val="{00000000-B904-4E3A-8EF1-2698E61B29F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904-4E3A-8EF1-2698E61B29F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90.57</c:v>
                </c:pt>
                <c:pt idx="1">
                  <c:v>108.62</c:v>
                </c:pt>
                <c:pt idx="2">
                  <c:v>120.33</c:v>
                </c:pt>
                <c:pt idx="3">
                  <c:v>79.58</c:v>
                </c:pt>
                <c:pt idx="4">
                  <c:v>94.7</c:v>
                </c:pt>
              </c:numCache>
            </c:numRef>
          </c:val>
          <c:extLst>
            <c:ext xmlns:c16="http://schemas.microsoft.com/office/drawing/2014/chart" uri="{C3380CC4-5D6E-409C-BE32-E72D297353CC}">
              <c16:uniqueId val="{00000000-3760-4603-A44A-8E8A74C5A47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3760-4603-A44A-8E8A74C5A47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C0-48CD-89A1-CCAAF31B1A0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C0-48CD-89A1-CCAAF31B1A0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2-4F5E-AC4D-4BCAEC74294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2-4F5E-AC4D-4BCAEC74294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3-4706-B3BC-6AEA3FF16B1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3-4706-B3BC-6AEA3FF16B1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11-4AC3-BAC0-69CE2A3CE42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1-4AC3-BAC0-69CE2A3CE42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1417.19</c:v>
                </c:pt>
                <c:pt idx="1">
                  <c:v>1840.32</c:v>
                </c:pt>
                <c:pt idx="2">
                  <c:v>1850.01</c:v>
                </c:pt>
                <c:pt idx="3">
                  <c:v>1852.31</c:v>
                </c:pt>
                <c:pt idx="4">
                  <c:v>1771.52</c:v>
                </c:pt>
              </c:numCache>
            </c:numRef>
          </c:val>
          <c:extLst>
            <c:ext xmlns:c16="http://schemas.microsoft.com/office/drawing/2014/chart" uri="{C3380CC4-5D6E-409C-BE32-E72D297353CC}">
              <c16:uniqueId val="{00000000-8F23-43A8-AD5E-003DC4ABB38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8F23-43A8-AD5E-003DC4ABB38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81.75</c:v>
                </c:pt>
                <c:pt idx="1">
                  <c:v>91.29</c:v>
                </c:pt>
                <c:pt idx="2">
                  <c:v>77.53</c:v>
                </c:pt>
                <c:pt idx="3">
                  <c:v>65.48</c:v>
                </c:pt>
                <c:pt idx="4">
                  <c:v>80.040000000000006</c:v>
                </c:pt>
              </c:numCache>
            </c:numRef>
          </c:val>
          <c:extLst>
            <c:ext xmlns:c16="http://schemas.microsoft.com/office/drawing/2014/chart" uri="{C3380CC4-5D6E-409C-BE32-E72D297353CC}">
              <c16:uniqueId val="{00000000-FFFE-4EC7-A080-7E895EF6EF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FFFE-4EC7-A080-7E895EF6EF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202.68</c:v>
                </c:pt>
                <c:pt idx="1">
                  <c:v>176.85</c:v>
                </c:pt>
                <c:pt idx="2">
                  <c:v>211.22</c:v>
                </c:pt>
                <c:pt idx="3">
                  <c:v>256.83999999999997</c:v>
                </c:pt>
                <c:pt idx="4">
                  <c:v>204.92</c:v>
                </c:pt>
              </c:numCache>
            </c:numRef>
          </c:val>
          <c:extLst>
            <c:ext xmlns:c16="http://schemas.microsoft.com/office/drawing/2014/chart" uri="{C3380CC4-5D6E-409C-BE32-E72D297353CC}">
              <c16:uniqueId val="{00000000-5D63-46A9-B431-BCF05863D46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5D63-46A9-B431-BCF05863D46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8" zoomScale="95" zoomScaleNormal="9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本山町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3425</v>
      </c>
      <c r="AM8" s="51"/>
      <c r="AN8" s="51"/>
      <c r="AO8" s="51"/>
      <c r="AP8" s="51"/>
      <c r="AQ8" s="51"/>
      <c r="AR8" s="51"/>
      <c r="AS8" s="51"/>
      <c r="AT8" s="47">
        <f>データ!$S$6</f>
        <v>134.22</v>
      </c>
      <c r="AU8" s="47"/>
      <c r="AV8" s="47"/>
      <c r="AW8" s="47"/>
      <c r="AX8" s="47"/>
      <c r="AY8" s="47"/>
      <c r="AZ8" s="47"/>
      <c r="BA8" s="47"/>
      <c r="BB8" s="47">
        <f>データ!$T$6</f>
        <v>25.52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85.39</v>
      </c>
      <c r="Q10" s="47"/>
      <c r="R10" s="47"/>
      <c r="S10" s="47"/>
      <c r="T10" s="47"/>
      <c r="U10" s="47"/>
      <c r="V10" s="47"/>
      <c r="W10" s="51">
        <f>データ!$Q$6</f>
        <v>2680</v>
      </c>
      <c r="X10" s="51"/>
      <c r="Y10" s="51"/>
      <c r="Z10" s="51"/>
      <c r="AA10" s="51"/>
      <c r="AB10" s="51"/>
      <c r="AC10" s="51"/>
      <c r="AD10" s="2"/>
      <c r="AE10" s="2"/>
      <c r="AF10" s="2"/>
      <c r="AG10" s="2"/>
      <c r="AH10" s="2"/>
      <c r="AI10" s="2"/>
      <c r="AJ10" s="2"/>
      <c r="AK10" s="2"/>
      <c r="AL10" s="51">
        <f>データ!$U$6</f>
        <v>2882</v>
      </c>
      <c r="AM10" s="51"/>
      <c r="AN10" s="51"/>
      <c r="AO10" s="51"/>
      <c r="AP10" s="51"/>
      <c r="AQ10" s="51"/>
      <c r="AR10" s="51"/>
      <c r="AS10" s="51"/>
      <c r="AT10" s="47">
        <f>データ!$V$6</f>
        <v>10.95</v>
      </c>
      <c r="AU10" s="47"/>
      <c r="AV10" s="47"/>
      <c r="AW10" s="47"/>
      <c r="AX10" s="47"/>
      <c r="AY10" s="47"/>
      <c r="AZ10" s="47"/>
      <c r="BA10" s="47"/>
      <c r="BB10" s="47">
        <f>データ!$W$6</f>
        <v>263.2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41</v>
      </c>
      <c r="O85" s="27" t="str">
        <f>データ!EN6</f>
        <v>【0.80】</v>
      </c>
    </row>
  </sheetData>
  <sheetProtection algorithmName="SHA-512" hashValue="ER2dPhj9r29j4AFE86EptJPJS4N/zZIg8QBkVa68eljb2QGMug5jaSNS95ohaJwVxItHkTUEtOmDmtYzXyXpHw==" saltValue="RtZ4QUPoqqRYVIeaAJv9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393410</v>
      </c>
      <c r="D6" s="34">
        <f t="shared" si="3"/>
        <v>47</v>
      </c>
      <c r="E6" s="34">
        <f t="shared" si="3"/>
        <v>1</v>
      </c>
      <c r="F6" s="34">
        <f t="shared" si="3"/>
        <v>0</v>
      </c>
      <c r="G6" s="34">
        <f t="shared" si="3"/>
        <v>0</v>
      </c>
      <c r="H6" s="34" t="str">
        <f t="shared" si="3"/>
        <v>高知県　本山町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85.39</v>
      </c>
      <c r="Q6" s="35">
        <f t="shared" si="3"/>
        <v>2680</v>
      </c>
      <c r="R6" s="35">
        <f t="shared" si="3"/>
        <v>3425</v>
      </c>
      <c r="S6" s="35">
        <f t="shared" si="3"/>
        <v>134.22</v>
      </c>
      <c r="T6" s="35">
        <f t="shared" si="3"/>
        <v>25.52</v>
      </c>
      <c r="U6" s="35">
        <f t="shared" si="3"/>
        <v>2882</v>
      </c>
      <c r="V6" s="35">
        <f t="shared" si="3"/>
        <v>10.95</v>
      </c>
      <c r="W6" s="35">
        <f t="shared" si="3"/>
        <v>263.2</v>
      </c>
      <c r="X6" s="36">
        <f>IF(X7="",NA(),X7)</f>
        <v>90.57</v>
      </c>
      <c r="Y6" s="36">
        <f t="shared" ref="Y6:AG6" si="4">IF(Y7="",NA(),Y7)</f>
        <v>108.62</v>
      </c>
      <c r="Z6" s="36">
        <f t="shared" si="4"/>
        <v>120.33</v>
      </c>
      <c r="AA6" s="36">
        <f t="shared" si="4"/>
        <v>79.58</v>
      </c>
      <c r="AB6" s="36">
        <f t="shared" si="4"/>
        <v>94.7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1417.19</v>
      </c>
      <c r="BF6" s="36">
        <f t="shared" ref="BF6:BN6" si="7">IF(BF7="",NA(),BF7)</f>
        <v>1840.32</v>
      </c>
      <c r="BG6" s="36">
        <f t="shared" si="7"/>
        <v>1850.01</v>
      </c>
      <c r="BH6" s="36">
        <f t="shared" si="7"/>
        <v>1852.31</v>
      </c>
      <c r="BI6" s="36">
        <f t="shared" si="7"/>
        <v>1771.52</v>
      </c>
      <c r="BJ6" s="36">
        <f t="shared" si="7"/>
        <v>1144.79</v>
      </c>
      <c r="BK6" s="36">
        <f t="shared" si="7"/>
        <v>1061.58</v>
      </c>
      <c r="BL6" s="36">
        <f t="shared" si="7"/>
        <v>1007.7</v>
      </c>
      <c r="BM6" s="36">
        <f t="shared" si="7"/>
        <v>1018.52</v>
      </c>
      <c r="BN6" s="36">
        <f t="shared" si="7"/>
        <v>949.61</v>
      </c>
      <c r="BO6" s="35" t="str">
        <f>IF(BO7="","",IF(BO7="-","【-】","【"&amp;SUBSTITUTE(TEXT(BO7,"#,##0.00"),"-","△")&amp;"】"))</f>
        <v>【949.15】</v>
      </c>
      <c r="BP6" s="36">
        <f>IF(BP7="",NA(),BP7)</f>
        <v>81.75</v>
      </c>
      <c r="BQ6" s="36">
        <f t="shared" ref="BQ6:BY6" si="8">IF(BQ7="",NA(),BQ7)</f>
        <v>91.29</v>
      </c>
      <c r="BR6" s="36">
        <f t="shared" si="8"/>
        <v>77.53</v>
      </c>
      <c r="BS6" s="36">
        <f t="shared" si="8"/>
        <v>65.48</v>
      </c>
      <c r="BT6" s="36">
        <f t="shared" si="8"/>
        <v>80.040000000000006</v>
      </c>
      <c r="BU6" s="36">
        <f t="shared" si="8"/>
        <v>56.04</v>
      </c>
      <c r="BV6" s="36">
        <f t="shared" si="8"/>
        <v>58.52</v>
      </c>
      <c r="BW6" s="36">
        <f t="shared" si="8"/>
        <v>59.22</v>
      </c>
      <c r="BX6" s="36">
        <f t="shared" si="8"/>
        <v>58.79</v>
      </c>
      <c r="BY6" s="36">
        <f t="shared" si="8"/>
        <v>58.41</v>
      </c>
      <c r="BZ6" s="35" t="str">
        <f>IF(BZ7="","",IF(BZ7="-","【-】","【"&amp;SUBSTITUTE(TEXT(BZ7,"#,##0.00"),"-","△")&amp;"】"))</f>
        <v>【55.87】</v>
      </c>
      <c r="CA6" s="36">
        <f>IF(CA7="",NA(),CA7)</f>
        <v>202.68</v>
      </c>
      <c r="CB6" s="36">
        <f t="shared" ref="CB6:CJ6" si="9">IF(CB7="",NA(),CB7)</f>
        <v>176.85</v>
      </c>
      <c r="CC6" s="36">
        <f t="shared" si="9"/>
        <v>211.22</v>
      </c>
      <c r="CD6" s="36">
        <f t="shared" si="9"/>
        <v>256.83999999999997</v>
      </c>
      <c r="CE6" s="36">
        <f t="shared" si="9"/>
        <v>204.92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76.83</v>
      </c>
      <c r="CM6" s="36">
        <f t="shared" ref="CM6:CU6" si="10">IF(CM7="",NA(),CM7)</f>
        <v>74.010000000000005</v>
      </c>
      <c r="CN6" s="36">
        <f t="shared" si="10"/>
        <v>73.33</v>
      </c>
      <c r="CO6" s="36">
        <f t="shared" si="10"/>
        <v>52.62</v>
      </c>
      <c r="CP6" s="36">
        <f t="shared" si="10"/>
        <v>72.2</v>
      </c>
      <c r="CQ6" s="36">
        <f t="shared" si="10"/>
        <v>55.9</v>
      </c>
      <c r="CR6" s="36">
        <f t="shared" si="10"/>
        <v>57.3</v>
      </c>
      <c r="CS6" s="36">
        <f t="shared" si="10"/>
        <v>56.76</v>
      </c>
      <c r="CT6" s="36">
        <f t="shared" si="10"/>
        <v>56.04</v>
      </c>
      <c r="CU6" s="36">
        <f t="shared" si="10"/>
        <v>58.52</v>
      </c>
      <c r="CV6" s="35" t="str">
        <f>IF(CV7="","",IF(CV7="-","【-】","【"&amp;SUBSTITUTE(TEXT(CV7,"#,##0.00"),"-","△")&amp;"】"))</f>
        <v>【56.31】</v>
      </c>
      <c r="CW6" s="36">
        <f>IF(CW7="",NA(),CW7)</f>
        <v>51.79</v>
      </c>
      <c r="CX6" s="36">
        <f t="shared" ref="CX6:DF6" si="11">IF(CX7="",NA(),CX7)</f>
        <v>56.82</v>
      </c>
      <c r="CY6" s="36">
        <f t="shared" si="11"/>
        <v>56.46</v>
      </c>
      <c r="CZ6" s="36">
        <f t="shared" si="11"/>
        <v>75.959999999999994</v>
      </c>
      <c r="DA6" s="36">
        <f t="shared" si="11"/>
        <v>58.77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0.78</v>
      </c>
      <c r="EE6" s="36">
        <f t="shared" ref="EE6:EM6" si="14">IF(EE7="",NA(),EE7)</f>
        <v>18.32</v>
      </c>
      <c r="EF6" s="36">
        <f t="shared" si="14"/>
        <v>1.37</v>
      </c>
      <c r="EG6" s="36">
        <f t="shared" si="14"/>
        <v>1.74</v>
      </c>
      <c r="EH6" s="36">
        <f t="shared" si="14"/>
        <v>2.31</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393410</v>
      </c>
      <c r="D7" s="38">
        <v>47</v>
      </c>
      <c r="E7" s="38">
        <v>1</v>
      </c>
      <c r="F7" s="38">
        <v>0</v>
      </c>
      <c r="G7" s="38">
        <v>0</v>
      </c>
      <c r="H7" s="38" t="s">
        <v>97</v>
      </c>
      <c r="I7" s="38" t="s">
        <v>98</v>
      </c>
      <c r="J7" s="38" t="s">
        <v>99</v>
      </c>
      <c r="K7" s="38" t="s">
        <v>100</v>
      </c>
      <c r="L7" s="38" t="s">
        <v>101</v>
      </c>
      <c r="M7" s="38" t="s">
        <v>102</v>
      </c>
      <c r="N7" s="39" t="s">
        <v>103</v>
      </c>
      <c r="O7" s="39" t="s">
        <v>104</v>
      </c>
      <c r="P7" s="39">
        <v>85.39</v>
      </c>
      <c r="Q7" s="39">
        <v>2680</v>
      </c>
      <c r="R7" s="39">
        <v>3425</v>
      </c>
      <c r="S7" s="39">
        <v>134.22</v>
      </c>
      <c r="T7" s="39">
        <v>25.52</v>
      </c>
      <c r="U7" s="39">
        <v>2882</v>
      </c>
      <c r="V7" s="39">
        <v>10.95</v>
      </c>
      <c r="W7" s="39">
        <v>263.2</v>
      </c>
      <c r="X7" s="39">
        <v>90.57</v>
      </c>
      <c r="Y7" s="39">
        <v>108.62</v>
      </c>
      <c r="Z7" s="39">
        <v>120.33</v>
      </c>
      <c r="AA7" s="39">
        <v>79.58</v>
      </c>
      <c r="AB7" s="39">
        <v>94.7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1417.19</v>
      </c>
      <c r="BF7" s="39">
        <v>1840.32</v>
      </c>
      <c r="BG7" s="39">
        <v>1850.01</v>
      </c>
      <c r="BH7" s="39">
        <v>1852.31</v>
      </c>
      <c r="BI7" s="39">
        <v>1771.52</v>
      </c>
      <c r="BJ7" s="39">
        <v>1144.79</v>
      </c>
      <c r="BK7" s="39">
        <v>1061.58</v>
      </c>
      <c r="BL7" s="39">
        <v>1007.7</v>
      </c>
      <c r="BM7" s="39">
        <v>1018.52</v>
      </c>
      <c r="BN7" s="39">
        <v>949.61</v>
      </c>
      <c r="BO7" s="39">
        <v>949.15</v>
      </c>
      <c r="BP7" s="39">
        <v>81.75</v>
      </c>
      <c r="BQ7" s="39">
        <v>91.29</v>
      </c>
      <c r="BR7" s="39">
        <v>77.53</v>
      </c>
      <c r="BS7" s="39">
        <v>65.48</v>
      </c>
      <c r="BT7" s="39">
        <v>80.040000000000006</v>
      </c>
      <c r="BU7" s="39">
        <v>56.04</v>
      </c>
      <c r="BV7" s="39">
        <v>58.52</v>
      </c>
      <c r="BW7" s="39">
        <v>59.22</v>
      </c>
      <c r="BX7" s="39">
        <v>58.79</v>
      </c>
      <c r="BY7" s="39">
        <v>58.41</v>
      </c>
      <c r="BZ7" s="39">
        <v>55.87</v>
      </c>
      <c r="CA7" s="39">
        <v>202.68</v>
      </c>
      <c r="CB7" s="39">
        <v>176.85</v>
      </c>
      <c r="CC7" s="39">
        <v>211.22</v>
      </c>
      <c r="CD7" s="39">
        <v>256.83999999999997</v>
      </c>
      <c r="CE7" s="39">
        <v>204.92</v>
      </c>
      <c r="CF7" s="39">
        <v>304.35000000000002</v>
      </c>
      <c r="CG7" s="39">
        <v>296.3</v>
      </c>
      <c r="CH7" s="39">
        <v>292.89999999999998</v>
      </c>
      <c r="CI7" s="39">
        <v>298.25</v>
      </c>
      <c r="CJ7" s="39">
        <v>303.27999999999997</v>
      </c>
      <c r="CK7" s="39">
        <v>288.19</v>
      </c>
      <c r="CL7" s="39">
        <v>76.83</v>
      </c>
      <c r="CM7" s="39">
        <v>74.010000000000005</v>
      </c>
      <c r="CN7" s="39">
        <v>73.33</v>
      </c>
      <c r="CO7" s="39">
        <v>52.62</v>
      </c>
      <c r="CP7" s="39">
        <v>72.2</v>
      </c>
      <c r="CQ7" s="39">
        <v>55.9</v>
      </c>
      <c r="CR7" s="39">
        <v>57.3</v>
      </c>
      <c r="CS7" s="39">
        <v>56.76</v>
      </c>
      <c r="CT7" s="39">
        <v>56.04</v>
      </c>
      <c r="CU7" s="39">
        <v>58.52</v>
      </c>
      <c r="CV7" s="39">
        <v>56.31</v>
      </c>
      <c r="CW7" s="39">
        <v>51.79</v>
      </c>
      <c r="CX7" s="39">
        <v>56.82</v>
      </c>
      <c r="CY7" s="39">
        <v>56.46</v>
      </c>
      <c r="CZ7" s="39">
        <v>75.959999999999994</v>
      </c>
      <c r="DA7" s="39">
        <v>58.77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0.78</v>
      </c>
      <c r="EE7" s="39">
        <v>18.32</v>
      </c>
      <c r="EF7" s="39">
        <v>1.37</v>
      </c>
      <c r="EG7" s="39">
        <v>1.74</v>
      </c>
      <c r="EH7" s="39">
        <v>2.31</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2022-01-25T07:36:07Z</cp:lastPrinted>
  <dcterms:created xsi:type="dcterms:W3CDTF">2021-12-03T07:04:54Z</dcterms:created>
  <dcterms:modified xsi:type="dcterms:W3CDTF">2022-01-25T07:49:17Z</dcterms:modified>
  <cp:category/>
</cp:coreProperties>
</file>