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歴年管理☆\調査・アンケート\【01水道】\【経営比較分析表】2020_393631_47_010\"/>
    </mc:Choice>
  </mc:AlternateContent>
  <workbookProtection workbookAlgorithmName="SHA-512" workbookHashValue="VHM2djZNkpwYAXz/dcfY1JAELpIfGN8YVRLHh0mbPAVRE99HpkHS/l2Q4efK7rUHt16mkFokZHYwiMr0L3P4GA==" workbookSaltValue="prHPIjpvbNZZXbnGzzveXQ==" workbookSpinCount="100000" lockStructure="1"/>
  <bookViews>
    <workbookView xWindow="0" yWindow="0" windowWidth="18840" windowHeight="903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<sst xmlns="http://schemas.openxmlformats.org/spreadsheetml/2006/main" count="233" uniqueCount="117">
  <si>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</si>
  <si>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</si>
  <si>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</si>
  <si>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</si>
  <si>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</si>
  <si>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</si>
  <si>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</si>
  <si>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</si>
  <si>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</si>
  <si>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</si>
  <si>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</si>
  <si>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</si>
  <si>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</si>
  <si>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</si>
  <si>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</si>
  <si>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</si>
  <si>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</si>
  <si>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</si>
  <si>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</si>
  <si>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</si>
  <si>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</si>
  <si>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</si>
  <si>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</si>
  <si>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</si>
  <si>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</si>
  <si>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</si>
  <si>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</si>
  <si>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</si>
  <si>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</si>
  <si>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</si>
  <si>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</si>
  <si>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</si>
  <si>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</si>
  <si>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</si>
  <si>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</si>
  <si>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</si>
  <si>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</si>
  <si>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</si>
  <si>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</si>
  <si>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</si>
  <si>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</si>
  <si>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</si>
  <si>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</si>
  <si>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</si>
  <si>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</si>
  <si>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</si>
  <si>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</si>
  <si>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</si>
  <si>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</si>
  <si>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</si>
  <si>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</si>
  <si>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</si>
  <si>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</si>
  <si>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</si>
  <si>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</si>
  <si>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</si>
  <si>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</si>
  <si>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</si>
  <si>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</si>
  <si>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</si>
  <si>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</si>
  <si>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</si>
  <si>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</si>
  <si>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</si>
  <si>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</si>
  <si>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</si>
  <si>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</si>
  <si>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</si>
  <si>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</si>
  <si>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</si>
  <si>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</si>
  <si>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</si>
  <si>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</si>
  <si>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</si>
  <si>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</si>
  <si>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</si>
  <si>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</si>
  <si>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</si>
  <si>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</si>
  <si>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</si>
  <si>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</si>
  <si>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</si>
  <si>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</si>
  <si>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</si>
  <si>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</si>
  <si>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</si>
  <si>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</si>
  <si>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</si>
  <si>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</si>
  <si>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</si>
  <si>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</si>
  <si>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</si>
  <si>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</si>
  <si>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</si>
  <si>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</si>
  <si>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</si>
  <si>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</si>
  <si>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</si>
  <si>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</si>
  <si>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</si>
  <si>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</si>
  <si>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</si>
  <si>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</si>
  <si>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</si>
  <si>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</si>
  <si>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</si>
  <si>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</si>
  <si>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</si>
  <si>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</si>
  <si>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</si>
  <si>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</si>
  <si>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</si>
  <si>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</si>
  <si>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</si>
  <si>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④企業債残高対給水収益比率」はやや減少傾向であるが、それ以外の項目に関しては、多少変動はあるものの、横ばい状態で推移している。本町の簡易水道事業は、包括委託にて実施しており、施設の延命化や機能回復を図ると共に包括委託業務の見直し等、より効果的、効率的な管理を進めていくことが必要不可欠である。
「⑤料金回収率」に関しては、料金回収強化に向け他課と協議を進め、取り組んでいる状況である。
「⑥給水原価」は、変動が見られるものの、大きな変動ではなく、引き続き包括委託の業務の見直し等と併せ、原価削減対策を進めていく。</t>
    <rPh sb="2" eb="5">
      <t>シュウエキテキ</t>
    </rPh>
    <rPh sb="5" eb="7">
      <t>シュウシ</t>
    </rPh>
    <rPh sb="7" eb="9">
      <t>ヒリツ</t>
    </rPh>
    <rPh sb="12" eb="15">
      <t>キギョウサイ</t>
    </rPh>
    <rPh sb="15" eb="17">
      <t>ザンダカ</t>
    </rPh>
    <rPh sb="17" eb="18">
      <t>タイ</t>
    </rPh>
    <rPh sb="18" eb="20">
      <t>キュウスイ</t>
    </rPh>
    <rPh sb="20" eb="22">
      <t>シュウエキ</t>
    </rPh>
    <rPh sb="22" eb="24">
      <t>ヒリツ</t>
    </rPh>
    <rPh sb="28" eb="30">
      <t>ゲンショウ</t>
    </rPh>
    <rPh sb="30" eb="32">
      <t>ケイコウ</t>
    </rPh>
    <rPh sb="39" eb="41">
      <t>イガイ</t>
    </rPh>
    <rPh sb="42" eb="44">
      <t>コウモク</t>
    </rPh>
    <rPh sb="45" eb="46">
      <t>カン</t>
    </rPh>
    <rPh sb="50" eb="52">
      <t>タショウ</t>
    </rPh>
    <rPh sb="52" eb="54">
      <t>ヘンドウ</t>
    </rPh>
    <rPh sb="61" eb="62">
      <t>ヨコ</t>
    </rPh>
    <rPh sb="64" eb="66">
      <t>ジョウタイ</t>
    </rPh>
    <rPh sb="67" eb="69">
      <t>スイイ</t>
    </rPh>
    <rPh sb="74" eb="76">
      <t>ホンチョウ</t>
    </rPh>
    <rPh sb="77" eb="79">
      <t>カンイ</t>
    </rPh>
    <rPh sb="79" eb="81">
      <t>スイドウ</t>
    </rPh>
    <rPh sb="81" eb="83">
      <t>ジギョウ</t>
    </rPh>
    <rPh sb="85" eb="87">
      <t>ホウカツ</t>
    </rPh>
    <rPh sb="87" eb="89">
      <t>イタク</t>
    </rPh>
    <rPh sb="91" eb="93">
      <t>ジッシ</t>
    </rPh>
    <rPh sb="98" eb="100">
      <t>シセツ</t>
    </rPh>
    <rPh sb="101" eb="104">
      <t>エンメイカ</t>
    </rPh>
    <rPh sb="105" eb="109">
      <t>キノウカイフク</t>
    </rPh>
    <rPh sb="110" eb="111">
      <t>ハカ</t>
    </rPh>
    <rPh sb="113" eb="114">
      <t>トモ</t>
    </rPh>
    <rPh sb="115" eb="117">
      <t>ホウカツ</t>
    </rPh>
    <rPh sb="117" eb="119">
      <t>イタク</t>
    </rPh>
    <rPh sb="119" eb="121">
      <t>ギョウム</t>
    </rPh>
    <rPh sb="122" eb="124">
      <t>ミナオ</t>
    </rPh>
    <rPh sb="125" eb="126">
      <t>ナド</t>
    </rPh>
    <rPh sb="129" eb="132">
      <t>コウカテキ</t>
    </rPh>
    <rPh sb="133" eb="136">
      <t>コウリツテキ</t>
    </rPh>
    <rPh sb="137" eb="139">
      <t>カンリ</t>
    </rPh>
    <rPh sb="140" eb="141">
      <t>スス</t>
    </rPh>
    <rPh sb="148" eb="150">
      <t>ヒツヨウ</t>
    </rPh>
    <rPh sb="150" eb="153">
      <t>フカケツ</t>
    </rPh>
    <rPh sb="160" eb="162">
      <t>リョウキン</t>
    </rPh>
    <rPh sb="162" eb="165">
      <t>カイシュウリツ</t>
    </rPh>
    <rPh sb="167" eb="168">
      <t>カン</t>
    </rPh>
    <rPh sb="172" eb="174">
      <t>リョウキン</t>
    </rPh>
    <rPh sb="174" eb="176">
      <t>カイシュウ</t>
    </rPh>
    <rPh sb="176" eb="178">
      <t>キョウカ</t>
    </rPh>
    <rPh sb="179" eb="180">
      <t>ム</t>
    </rPh>
    <rPh sb="181" eb="182">
      <t>ホカ</t>
    </rPh>
    <phoneticPr fontId="4"/>
  </si>
  <si>
    <t>管路の更新について、耐震対応の管路改修に向け取り組んでおり、今後も計画的な管路更新を進めていくことが必要であるが、更新費用と料金収入等も考慮して、管路更新計画を策定していく必要がある。</t>
    <rPh sb="0" eb="2">
      <t>カンロ</t>
    </rPh>
    <rPh sb="3" eb="5">
      <t>コウシン</t>
    </rPh>
    <rPh sb="10" eb="12">
      <t>タイシン</t>
    </rPh>
    <rPh sb="12" eb="14">
      <t>タイオウ</t>
    </rPh>
    <rPh sb="15" eb="17">
      <t>カンロ</t>
    </rPh>
    <rPh sb="17" eb="19">
      <t>カイシュウ</t>
    </rPh>
    <rPh sb="20" eb="21">
      <t>ム</t>
    </rPh>
    <rPh sb="22" eb="23">
      <t>ト</t>
    </rPh>
    <rPh sb="24" eb="25">
      <t>ク</t>
    </rPh>
    <rPh sb="30" eb="32">
      <t>コンゴ</t>
    </rPh>
    <rPh sb="33" eb="36">
      <t>ケイカクテキ</t>
    </rPh>
    <rPh sb="37" eb="39">
      <t>カンロ</t>
    </rPh>
    <rPh sb="39" eb="41">
      <t>コウシン</t>
    </rPh>
    <rPh sb="42" eb="43">
      <t>スス</t>
    </rPh>
    <rPh sb="50" eb="52">
      <t>ヒツヨウ</t>
    </rPh>
    <rPh sb="57" eb="59">
      <t>コウシン</t>
    </rPh>
    <rPh sb="59" eb="61">
      <t>ヒヨウ</t>
    </rPh>
    <rPh sb="62" eb="64">
      <t>リョウキン</t>
    </rPh>
    <rPh sb="64" eb="66">
      <t>シュウニュウ</t>
    </rPh>
    <rPh sb="66" eb="67">
      <t>ナド</t>
    </rPh>
    <rPh sb="68" eb="70">
      <t>コウリョ</t>
    </rPh>
    <rPh sb="73" eb="75">
      <t>カンロ</t>
    </rPh>
    <rPh sb="75" eb="77">
      <t>コウシン</t>
    </rPh>
    <rPh sb="77" eb="79">
      <t>ケイカク</t>
    </rPh>
    <rPh sb="80" eb="82">
      <t>サクテイ</t>
    </rPh>
    <rPh sb="86" eb="88">
      <t>ヒツヨウ</t>
    </rPh>
    <phoneticPr fontId="4"/>
  </si>
  <si>
    <t>町民の生活に必要不可欠なライフラインであるため、安全安心な水道水供給に向け、施設の延命化、機能回復はもちろん、管路全体の計画的な改修が必要である。
ライフラインである水道供給・継続のため、経費削減や料金回収対策の強化等にも努めていくことが必要である。</t>
    <rPh sb="0" eb="2">
      <t>チョウミン</t>
    </rPh>
    <rPh sb="3" eb="5">
      <t>セイカツ</t>
    </rPh>
    <rPh sb="6" eb="8">
      <t>ヒツヨウ</t>
    </rPh>
    <rPh sb="8" eb="11">
      <t>フカケツ</t>
    </rPh>
    <rPh sb="24" eb="26">
      <t>アンゼン</t>
    </rPh>
    <rPh sb="26" eb="28">
      <t>アンシン</t>
    </rPh>
    <rPh sb="29" eb="32">
      <t>スイドウスイ</t>
    </rPh>
    <rPh sb="32" eb="34">
      <t>キョウキュウ</t>
    </rPh>
    <rPh sb="35" eb="36">
      <t>ム</t>
    </rPh>
    <rPh sb="38" eb="40">
      <t>シセツ</t>
    </rPh>
    <rPh sb="41" eb="44">
      <t>エンメイカ</t>
    </rPh>
    <rPh sb="45" eb="49">
      <t>キノウカイフク</t>
    </rPh>
    <rPh sb="55" eb="57">
      <t>カンロ</t>
    </rPh>
    <rPh sb="57" eb="59">
      <t>ゼンタイ</t>
    </rPh>
    <rPh sb="60" eb="63">
      <t>ケイカクテキ</t>
    </rPh>
    <rPh sb="64" eb="66">
      <t>カイシュウ</t>
    </rPh>
    <rPh sb="67" eb="69">
      <t>ヒツヨウ</t>
    </rPh>
    <rPh sb="83" eb="85">
      <t>スイドウ</t>
    </rPh>
    <rPh sb="85" eb="87">
      <t>キョウキュウ</t>
    </rPh>
    <rPh sb="88" eb="90">
      <t>ケイゾク</t>
    </rPh>
    <rPh sb="94" eb="96">
      <t>ケイヒ</t>
    </rPh>
    <rPh sb="96" eb="98">
      <t>サクゲン</t>
    </rPh>
    <rPh sb="99" eb="101">
      <t>リョウキン</t>
    </rPh>
    <rPh sb="101" eb="103">
      <t>カイシュウ</t>
    </rPh>
    <rPh sb="103" eb="105">
      <t>タイサク</t>
    </rPh>
    <rPh sb="106" eb="108">
      <t>キョウカ</t>
    </rPh>
    <rPh sb="108" eb="109">
      <t>ナド</t>
    </rPh>
    <rPh sb="111" eb="112">
      <t>ツト</t>
    </rPh>
    <rPh sb="119" eb="1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</si>
</sst>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2.0699999999999998</c:v>
                </c:pt>
                <c:pt idx="1">
                  <c:v>0.04</c:v>
                </c:pt>
                <c:pt idx="2">
                  <c:v>0.5</c:v>
                </c:pt>
                <c:pt idx="3" formatCode="#,##0.00;&quot;△&quot;#,##0.00">
                  <c:v>0</c:v>
                </c:pt>
                <c:pt idx="4" formatCode="#,##0.00;&quot;△&quot;#,##0.00">
                  <c:v>0</c:v>
                </c:pt>
              </c:numCache>
            </c:numRef>
          </c:val>
          <c:extLst>
            <c:ext xmlns:c16="http://schemas.microsoft.com/office/drawing/2014/chart" uri="{C3380CC4-5D6E-409C-BE32-E72D297353CC}">
              <c16:uniqueId val="{00000000-25D6-4B41-A576-28E90292162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25D6-4B41-A576-28E90292162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39.83</c:v>
                </c:pt>
                <c:pt idx="1">
                  <c:v>39.93</c:v>
                </c:pt>
                <c:pt idx="2">
                  <c:v>35.4</c:v>
                </c:pt>
                <c:pt idx="3">
                  <c:v>38.75</c:v>
                </c:pt>
                <c:pt idx="4">
                  <c:v>34.44</c:v>
                </c:pt>
              </c:numCache>
            </c:numRef>
          </c:val>
          <c:extLst>
            <c:ext xmlns:c16="http://schemas.microsoft.com/office/drawing/2014/chart" uri="{C3380CC4-5D6E-409C-BE32-E72D297353CC}">
              <c16:uniqueId val="{00000000-D14C-4BAB-B371-9480465152D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D14C-4BAB-B371-9480465152D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85.73</c:v>
                </c:pt>
                <c:pt idx="1">
                  <c:v>85.99</c:v>
                </c:pt>
                <c:pt idx="2">
                  <c:v>95.09</c:v>
                </c:pt>
                <c:pt idx="3">
                  <c:v>87.5</c:v>
                </c:pt>
                <c:pt idx="4">
                  <c:v>80.48</c:v>
                </c:pt>
              </c:numCache>
            </c:numRef>
          </c:val>
          <c:extLst>
            <c:ext xmlns:c16="http://schemas.microsoft.com/office/drawing/2014/chart" uri="{C3380CC4-5D6E-409C-BE32-E72D297353CC}">
              <c16:uniqueId val="{00000000-BD97-4C82-8906-04E864BEF78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BD97-4C82-8906-04E864BEF78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56.08</c:v>
                </c:pt>
                <c:pt idx="1">
                  <c:v>55.29</c:v>
                </c:pt>
                <c:pt idx="2">
                  <c:v>55.23</c:v>
                </c:pt>
                <c:pt idx="3">
                  <c:v>49.62</c:v>
                </c:pt>
                <c:pt idx="4">
                  <c:v>52.37</c:v>
                </c:pt>
              </c:numCache>
            </c:numRef>
          </c:val>
          <c:extLst>
            <c:ext xmlns:c16="http://schemas.microsoft.com/office/drawing/2014/chart" uri="{C3380CC4-5D6E-409C-BE32-E72D297353CC}">
              <c16:uniqueId val="{00000000-F74A-4D65-90CB-82AE76A7AB6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F74A-4D65-90CB-82AE76A7AB6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BE-4F17-B388-68B482E0AF9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BE-4F17-B388-68B482E0AF9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D4-4AD2-902C-CE4FF160F29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D4-4AD2-902C-CE4FF160F29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62-4686-ADCF-47DAF7AEB11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62-4686-ADCF-47DAF7AEB11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62-4AAD-A394-D238E1572B1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62-4AAD-A394-D238E1572B1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1206.8</c:v>
                </c:pt>
                <c:pt idx="1">
                  <c:v>1118.46</c:v>
                </c:pt>
                <c:pt idx="2">
                  <c:v>1077.78</c:v>
                </c:pt>
                <c:pt idx="3">
                  <c:v>1000.91</c:v>
                </c:pt>
                <c:pt idx="4">
                  <c:v>939.23</c:v>
                </c:pt>
              </c:numCache>
            </c:numRef>
          </c:val>
          <c:extLst>
            <c:ext xmlns:c16="http://schemas.microsoft.com/office/drawing/2014/chart" uri="{C3380CC4-5D6E-409C-BE32-E72D297353CC}">
              <c16:uniqueId val="{00000000-1598-4370-9609-788EAEE3B52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1598-4370-9609-788EAEE3B52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46.3</c:v>
                </c:pt>
                <c:pt idx="1">
                  <c:v>43.04</c:v>
                </c:pt>
                <c:pt idx="2">
                  <c:v>41.16</c:v>
                </c:pt>
                <c:pt idx="3">
                  <c:v>42.46</c:v>
                </c:pt>
                <c:pt idx="4">
                  <c:v>37.56</c:v>
                </c:pt>
              </c:numCache>
            </c:numRef>
          </c:val>
          <c:extLst>
            <c:ext xmlns:c16="http://schemas.microsoft.com/office/drawing/2014/chart" uri="{C3380CC4-5D6E-409C-BE32-E72D297353CC}">
              <c16:uniqueId val="{00000000-A09C-496A-8809-E0D85C5CA0A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A09C-496A-8809-E0D85C5CA0A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366.37</c:v>
                </c:pt>
                <c:pt idx="1">
                  <c:v>396.5</c:v>
                </c:pt>
                <c:pt idx="2">
                  <c:v>417.67</c:v>
                </c:pt>
                <c:pt idx="3">
                  <c:v>394.72</c:v>
                </c:pt>
                <c:pt idx="4">
                  <c:v>437.16</c:v>
                </c:pt>
              </c:numCache>
            </c:numRef>
          </c:val>
          <c:extLst>
            <c:ext xmlns:c16="http://schemas.microsoft.com/office/drawing/2014/chart" uri="{C3380CC4-5D6E-409C-BE32-E72D297353CC}">
              <c16:uniqueId val="{00000000-844A-4BE8-8EB7-EDB0D83E9EE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844A-4BE8-8EB7-EDB0D83E9EE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83" sqref="A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土佐町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3784</v>
      </c>
      <c r="AM8" s="67"/>
      <c r="AN8" s="67"/>
      <c r="AO8" s="67"/>
      <c r="AP8" s="67"/>
      <c r="AQ8" s="67"/>
      <c r="AR8" s="67"/>
      <c r="AS8" s="67"/>
      <c r="AT8" s="66">
        <f>データ!$S$6</f>
        <v>212.13</v>
      </c>
      <c r="AU8" s="66"/>
      <c r="AV8" s="66"/>
      <c r="AW8" s="66"/>
      <c r="AX8" s="66"/>
      <c r="AY8" s="66"/>
      <c r="AZ8" s="66"/>
      <c r="BA8" s="66"/>
      <c r="BB8" s="66">
        <f>データ!$T$6</f>
        <v>17.84</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95.92</v>
      </c>
      <c r="Q10" s="66"/>
      <c r="R10" s="66"/>
      <c r="S10" s="66"/>
      <c r="T10" s="66"/>
      <c r="U10" s="66"/>
      <c r="V10" s="66"/>
      <c r="W10" s="67">
        <f>データ!$Q$6</f>
        <v>2442</v>
      </c>
      <c r="X10" s="67"/>
      <c r="Y10" s="67"/>
      <c r="Z10" s="67"/>
      <c r="AA10" s="67"/>
      <c r="AB10" s="67"/>
      <c r="AC10" s="67"/>
      <c r="AD10" s="2"/>
      <c r="AE10" s="2"/>
      <c r="AF10" s="2"/>
      <c r="AG10" s="2"/>
      <c r="AH10" s="2"/>
      <c r="AI10" s="2"/>
      <c r="AJ10" s="2"/>
      <c r="AK10" s="2"/>
      <c r="AL10" s="67">
        <f>データ!$U$6</f>
        <v>3572</v>
      </c>
      <c r="AM10" s="67"/>
      <c r="AN10" s="67"/>
      <c r="AO10" s="67"/>
      <c r="AP10" s="67"/>
      <c r="AQ10" s="67"/>
      <c r="AR10" s="67"/>
      <c r="AS10" s="67"/>
      <c r="AT10" s="66">
        <f>データ!$V$6</f>
        <v>22.7</v>
      </c>
      <c r="AU10" s="66"/>
      <c r="AV10" s="66"/>
      <c r="AW10" s="66"/>
      <c r="AX10" s="66"/>
      <c r="AY10" s="66"/>
      <c r="AZ10" s="66"/>
      <c r="BA10" s="66"/>
      <c r="BB10" s="66">
        <f>データ!$W$6</f>
        <v>157.36000000000001</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tiSnBHJ7S+N6rFVqLbwy4tPWMtV3wSrDOjlmjm76/tMaD+GwLGdDBUsfq0lWmdppY3c+kJWe1fQHPumNffyk0Q==" saltValue="KGtB3PgEpT2MQ4Qs1o0m9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2020</v>
      </c>
      <c r="C6" s="34">
        <f t="shared" ref="C6:W6" si="3">C7</f>
        <v>393631</v>
      </c>
      <c r="D6" s="34">
        <f t="shared" si="3"/>
        <v>47</v>
      </c>
      <c r="E6" s="34">
        <f t="shared" si="3"/>
        <v>1</v>
      </c>
      <c r="F6" s="34">
        <f t="shared" si="3"/>
        <v>0</v>
      </c>
      <c r="G6" s="34">
        <f t="shared" si="3"/>
        <v>0</v>
      </c>
      <c r="H6" s="34" t="str">
        <f t="shared" si="3"/>
        <v>高知県　土佐町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95.92</v>
      </c>
      <c r="Q6" s="35">
        <f t="shared" si="3"/>
        <v>2442</v>
      </c>
      <c r="R6" s="35">
        <f t="shared" si="3"/>
        <v>3784</v>
      </c>
      <c r="S6" s="35">
        <f t="shared" si="3"/>
        <v>212.13</v>
      </c>
      <c r="T6" s="35">
        <f t="shared" si="3"/>
        <v>17.84</v>
      </c>
      <c r="U6" s="35">
        <f t="shared" si="3"/>
        <v>3572</v>
      </c>
      <c r="V6" s="35">
        <f t="shared" si="3"/>
        <v>22.7</v>
      </c>
      <c r="W6" s="35">
        <f t="shared" si="3"/>
        <v>157.36000000000001</v>
      </c>
      <c r="X6" s="36">
        <f>IF(X7="",NA(),X7)</f>
        <v>56.08</v>
      </c>
      <c r="Y6" s="36">
        <f t="shared" ref="Y6:AG6" si="4">IF(Y7="",NA(),Y7)</f>
        <v>55.29</v>
      </c>
      <c r="Z6" s="36">
        <f t="shared" si="4"/>
        <v>55.23</v>
      </c>
      <c r="AA6" s="36">
        <f t="shared" si="4"/>
        <v>49.62</v>
      </c>
      <c r="AB6" s="36">
        <f t="shared" si="4"/>
        <v>52.37</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1206.8</v>
      </c>
      <c r="BF6" s="36">
        <f t="shared" ref="BF6:BN6" si="7">IF(BF7="",NA(),BF7)</f>
        <v>1118.46</v>
      </c>
      <c r="BG6" s="36">
        <f t="shared" si="7"/>
        <v>1077.78</v>
      </c>
      <c r="BH6" s="36">
        <f t="shared" si="7"/>
        <v>1000.91</v>
      </c>
      <c r="BI6" s="36">
        <f t="shared" si="7"/>
        <v>939.23</v>
      </c>
      <c r="BJ6" s="36">
        <f t="shared" si="7"/>
        <v>1144.79</v>
      </c>
      <c r="BK6" s="36">
        <f t="shared" si="7"/>
        <v>1061.58</v>
      </c>
      <c r="BL6" s="36">
        <f t="shared" si="7"/>
        <v>1007.7</v>
      </c>
      <c r="BM6" s="36">
        <f t="shared" si="7"/>
        <v>1018.52</v>
      </c>
      <c r="BN6" s="36">
        <f t="shared" si="7"/>
        <v>949.61</v>
      </c>
      <c r="BO6" s="35" t="str">
        <f>IF(BO7="","",IF(BO7="-","【-】","【"&amp;SUBSTITUTE(TEXT(BO7,"#,##0.00"),"-","△")&amp;"】"))</f>
        <v>【949.15】</v>
      </c>
      <c r="BP6" s="36">
        <f>IF(BP7="",NA(),BP7)</f>
        <v>46.3</v>
      </c>
      <c r="BQ6" s="36">
        <f t="shared" ref="BQ6:BY6" si="8">IF(BQ7="",NA(),BQ7)</f>
        <v>43.04</v>
      </c>
      <c r="BR6" s="36">
        <f t="shared" si="8"/>
        <v>41.16</v>
      </c>
      <c r="BS6" s="36">
        <f t="shared" si="8"/>
        <v>42.46</v>
      </c>
      <c r="BT6" s="36">
        <f t="shared" si="8"/>
        <v>37.56</v>
      </c>
      <c r="BU6" s="36">
        <f t="shared" si="8"/>
        <v>56.04</v>
      </c>
      <c r="BV6" s="36">
        <f t="shared" si="8"/>
        <v>58.52</v>
      </c>
      <c r="BW6" s="36">
        <f t="shared" si="8"/>
        <v>59.22</v>
      </c>
      <c r="BX6" s="36">
        <f t="shared" si="8"/>
        <v>58.79</v>
      </c>
      <c r="BY6" s="36">
        <f t="shared" si="8"/>
        <v>58.41</v>
      </c>
      <c r="BZ6" s="35" t="str">
        <f>IF(BZ7="","",IF(BZ7="-","【-】","【"&amp;SUBSTITUTE(TEXT(BZ7,"#,##0.00"),"-","△")&amp;"】"))</f>
        <v>【55.87】</v>
      </c>
      <c r="CA6" s="36">
        <f>IF(CA7="",NA(),CA7)</f>
        <v>366.37</v>
      </c>
      <c r="CB6" s="36">
        <f t="shared" ref="CB6:CJ6" si="9">IF(CB7="",NA(),CB7)</f>
        <v>396.5</v>
      </c>
      <c r="CC6" s="36">
        <f t="shared" si="9"/>
        <v>417.67</v>
      </c>
      <c r="CD6" s="36">
        <f t="shared" si="9"/>
        <v>394.72</v>
      </c>
      <c r="CE6" s="36">
        <f t="shared" si="9"/>
        <v>437.16</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39.83</v>
      </c>
      <c r="CM6" s="36">
        <f t="shared" ref="CM6:CU6" si="10">IF(CM7="",NA(),CM7)</f>
        <v>39.93</v>
      </c>
      <c r="CN6" s="36">
        <f t="shared" si="10"/>
        <v>35.4</v>
      </c>
      <c r="CO6" s="36">
        <f t="shared" si="10"/>
        <v>38.75</v>
      </c>
      <c r="CP6" s="36">
        <f t="shared" si="10"/>
        <v>34.44</v>
      </c>
      <c r="CQ6" s="36">
        <f t="shared" si="10"/>
        <v>55.9</v>
      </c>
      <c r="CR6" s="36">
        <f t="shared" si="10"/>
        <v>57.3</v>
      </c>
      <c r="CS6" s="36">
        <f t="shared" si="10"/>
        <v>56.76</v>
      </c>
      <c r="CT6" s="36">
        <f t="shared" si="10"/>
        <v>56.04</v>
      </c>
      <c r="CU6" s="36">
        <f t="shared" si="10"/>
        <v>58.52</v>
      </c>
      <c r="CV6" s="35" t="str">
        <f>IF(CV7="","",IF(CV7="-","【-】","【"&amp;SUBSTITUTE(TEXT(CV7,"#,##0.00"),"-","△")&amp;"】"))</f>
        <v>【56.31】</v>
      </c>
      <c r="CW6" s="36">
        <f>IF(CW7="",NA(),CW7)</f>
        <v>85.73</v>
      </c>
      <c r="CX6" s="36">
        <f t="shared" ref="CX6:DF6" si="11">IF(CX7="",NA(),CX7)</f>
        <v>85.99</v>
      </c>
      <c r="CY6" s="36">
        <f t="shared" si="11"/>
        <v>95.09</v>
      </c>
      <c r="CZ6" s="36">
        <f t="shared" si="11"/>
        <v>87.5</v>
      </c>
      <c r="DA6" s="36">
        <f t="shared" si="11"/>
        <v>80.48</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2.0699999999999998</v>
      </c>
      <c r="EE6" s="36">
        <f t="shared" ref="EE6:EM6" si="14">IF(EE7="",NA(),EE7)</f>
        <v>0.04</v>
      </c>
      <c r="EF6" s="36">
        <f t="shared" si="14"/>
        <v>0.5</v>
      </c>
      <c r="EG6" s="35">
        <f t="shared" si="14"/>
        <v>0</v>
      </c>
      <c r="EH6" s="35">
        <f t="shared" si="14"/>
        <v>0</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393631</v>
      </c>
      <c r="D7" s="38">
        <v>47</v>
      </c>
      <c r="E7" s="38">
        <v>1</v>
      </c>
      <c r="F7" s="38">
        <v>0</v>
      </c>
      <c r="G7" s="38">
        <v>0</v>
      </c>
      <c r="H7" s="38" t="s">
        <v>95</v>
      </c>
      <c r="I7" s="38" t="s">
        <v>96</v>
      </c>
      <c r="J7" s="38" t="s">
        <v>97</v>
      </c>
      <c r="K7" s="38" t="s">
        <v>98</v>
      </c>
      <c r="L7" s="38" t="s">
        <v>99</v>
      </c>
      <c r="M7" s="38" t="s">
        <v>100</v>
      </c>
      <c r="N7" s="39" t="s">
        <v>101</v>
      </c>
      <c r="O7" s="39" t="s">
        <v>102</v>
      </c>
      <c r="P7" s="39">
        <v>95.92</v>
      </c>
      <c r="Q7" s="39">
        <v>2442</v>
      </c>
      <c r="R7" s="39">
        <v>3784</v>
      </c>
      <c r="S7" s="39">
        <v>212.13</v>
      </c>
      <c r="T7" s="39">
        <v>17.84</v>
      </c>
      <c r="U7" s="39">
        <v>3572</v>
      </c>
      <c r="V7" s="39">
        <v>22.7</v>
      </c>
      <c r="W7" s="39">
        <v>157.36000000000001</v>
      </c>
      <c r="X7" s="39">
        <v>56.08</v>
      </c>
      <c r="Y7" s="39">
        <v>55.29</v>
      </c>
      <c r="Z7" s="39">
        <v>55.23</v>
      </c>
      <c r="AA7" s="39">
        <v>49.62</v>
      </c>
      <c r="AB7" s="39">
        <v>52.37</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1206.8</v>
      </c>
      <c r="BF7" s="39">
        <v>1118.46</v>
      </c>
      <c r="BG7" s="39">
        <v>1077.78</v>
      </c>
      <c r="BH7" s="39">
        <v>1000.91</v>
      </c>
      <c r="BI7" s="39">
        <v>939.23</v>
      </c>
      <c r="BJ7" s="39">
        <v>1144.79</v>
      </c>
      <c r="BK7" s="39">
        <v>1061.58</v>
      </c>
      <c r="BL7" s="39">
        <v>1007.7</v>
      </c>
      <c r="BM7" s="39">
        <v>1018.52</v>
      </c>
      <c r="BN7" s="39">
        <v>949.61</v>
      </c>
      <c r="BO7" s="39">
        <v>949.15</v>
      </c>
      <c r="BP7" s="39">
        <v>46.3</v>
      </c>
      <c r="BQ7" s="39">
        <v>43.04</v>
      </c>
      <c r="BR7" s="39">
        <v>41.16</v>
      </c>
      <c r="BS7" s="39">
        <v>42.46</v>
      </c>
      <c r="BT7" s="39">
        <v>37.56</v>
      </c>
      <c r="BU7" s="39">
        <v>56.04</v>
      </c>
      <c r="BV7" s="39">
        <v>58.52</v>
      </c>
      <c r="BW7" s="39">
        <v>59.22</v>
      </c>
      <c r="BX7" s="39">
        <v>58.79</v>
      </c>
      <c r="BY7" s="39">
        <v>58.41</v>
      </c>
      <c r="BZ7" s="39">
        <v>55.87</v>
      </c>
      <c r="CA7" s="39">
        <v>366.37</v>
      </c>
      <c r="CB7" s="39">
        <v>396.5</v>
      </c>
      <c r="CC7" s="39">
        <v>417.67</v>
      </c>
      <c r="CD7" s="39">
        <v>394.72</v>
      </c>
      <c r="CE7" s="39">
        <v>437.16</v>
      </c>
      <c r="CF7" s="39">
        <v>304.35000000000002</v>
      </c>
      <c r="CG7" s="39">
        <v>296.3</v>
      </c>
      <c r="CH7" s="39">
        <v>292.89999999999998</v>
      </c>
      <c r="CI7" s="39">
        <v>298.25</v>
      </c>
      <c r="CJ7" s="39">
        <v>303.27999999999997</v>
      </c>
      <c r="CK7" s="39">
        <v>288.19</v>
      </c>
      <c r="CL7" s="39">
        <v>39.83</v>
      </c>
      <c r="CM7" s="39">
        <v>39.93</v>
      </c>
      <c r="CN7" s="39">
        <v>35.4</v>
      </c>
      <c r="CO7" s="39">
        <v>38.75</v>
      </c>
      <c r="CP7" s="39">
        <v>34.44</v>
      </c>
      <c r="CQ7" s="39">
        <v>55.9</v>
      </c>
      <c r="CR7" s="39">
        <v>57.3</v>
      </c>
      <c r="CS7" s="39">
        <v>56.76</v>
      </c>
      <c r="CT7" s="39">
        <v>56.04</v>
      </c>
      <c r="CU7" s="39">
        <v>58.52</v>
      </c>
      <c r="CV7" s="39">
        <v>56.31</v>
      </c>
      <c r="CW7" s="39">
        <v>85.73</v>
      </c>
      <c r="CX7" s="39">
        <v>85.99</v>
      </c>
      <c r="CY7" s="39">
        <v>95.09</v>
      </c>
      <c r="CZ7" s="39">
        <v>87.5</v>
      </c>
      <c r="DA7" s="39">
        <v>80.48</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2.0699999999999998</v>
      </c>
      <c r="EE7" s="39">
        <v>0.04</v>
      </c>
      <c r="EF7" s="39">
        <v>0.5</v>
      </c>
      <c r="EG7" s="39">
        <v>0</v>
      </c>
      <c r="EH7" s="39">
        <v>0</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108</v>
      </c>
    </row>
    <row r="12" spans="1:144" x14ac:dyDescent="0.15">
      <c r="B12">
        <v>1</v>
      </c>
      <c r="C12">
        <v>1</v>
      </c>
      <c r="D12">
        <v>1</v>
      </c>
      <c r="E12">
        <v>1</v>
      </c>
      <c r="F12">
        <v>2</v>
      </c>
      <c r="G12" t="s">
        <v>109</v>
      </c>
    </row>
    <row r="13" spans="1:144" x14ac:dyDescent="0.15">
      <c r="B13" t="s">
        <v>110</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和田 陽二</cp:lastModifiedBy>
  <dcterms:created xsi:type="dcterms:W3CDTF">2021-12-03T07:04:56Z</dcterms:created>
  <dcterms:modified xsi:type="dcterms:W3CDTF">2022-01-17T08:02:06Z</dcterms:modified>
  <cp:category/>
</cp:coreProperties>
</file>