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480925\Desktop\庶務仕事\01 調査もの\R3\R4.1.7経営比較分析\提出\"/>
    </mc:Choice>
  </mc:AlternateContent>
  <xr:revisionPtr revIDLastSave="0" documentId="13_ncr:1_{FAA5B203-43A6-43C3-8012-DEF44360B0E2}" xr6:coauthVersionLast="36" xr6:coauthVersionMax="36" xr10:uidLastSave="{00000000-0000-0000-0000-000000000000}"/>
  <workbookProtection workbookAlgorithmName="SHA-512" workbookHashValue="KbbJXCJkgijYfwqs3bHZ4PgQPrepTE29vyCMDDRPiYz5CQiY6KMX+BokGBNHTa1BXzH52zkQDn7bAEEnGXphQg==" workbookSaltValue="Wvi35hYeFHl+QYqN2w3S2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E86" i="4"/>
  <c r="AT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<sst xmlns="http://schemas.openxmlformats.org/spreadsheetml/2006/main" count="236" uniqueCount="120">
  <si>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</si>
  <si>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</si>
  <si>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</si>
  <si>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</si>
  <si>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</si>
  <si>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</si>
  <si>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</si>
  <si>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</si>
  <si>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</si>
  <si>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</si>
  <si>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</si>
  <si>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</si>
  <si>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</si>
  <si>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</si>
  <si>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</si>
  <si>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</si>
  <si>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</si>
  <si>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</si>
  <si>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</si>
  <si>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</si>
  <si>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</si>
  <si>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</si>
  <si>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</si>
  <si>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</si>
  <si>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</si>
  <si>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</si>
  <si>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</si>
  <si>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</si>
  <si>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</si>
  <si>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</si>
  <si>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</si>
  <si>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</si>
  <si>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</si>
  <si>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</si>
  <si>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</si>
  <si>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</si>
  <si>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</si>
  <si>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</si>
  <si>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</si>
  <si>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</si>
  <si>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</si>
  <si>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</si>
  <si>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</si>
  <si>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</si>
  <si>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</si>
  <si>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</si>
  <si>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</si>
  <si>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</si>
  <si>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</si>
  <si>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</si>
  <si>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</si>
  <si>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</si>
  <si>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</si>
  <si>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</si>
  <si>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</si>
  <si>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</si>
  <si>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</si>
  <si>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</si>
  <si>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</si>
  <si>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</si>
  <si>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</si>
  <si>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</si>
  <si>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</si>
  <si>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</si>
  <si>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</si>
  <si>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</si>
  <si>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</si>
  <si>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</si>
  <si>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</si>
  <si>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</si>
  <si>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</si>
  <si>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</si>
  <si>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</si>
  <si>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</si>
  <si>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</si>
  <si>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</si>
  <si>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</si>
  <si>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</si>
  <si>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</si>
  <si>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</si>
  <si>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</si>
  <si>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</si>
  <si>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</si>
  <si>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</si>
  <si>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</si>
  <si>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</si>
  <si>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</si>
  <si>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</si>
  <si>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</si>
  <si>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</si>
  <si>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</si>
  <si>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</si>
  <si>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</si>
  <si>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</si>
  <si>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</si>
  <si>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</si>
  <si>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</si>
  <si>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</si>
  <si>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いの町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</si>
  <si>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</si>
  <si>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</si>
  <si>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</si>
  <si>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</si>
  <si>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</si>
  <si>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</si>
  <si>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</si>
  <si>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</si>
  <si>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</si>
  <si>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</si>
  <si>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</si>
  <si>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</si>
  <si>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</si>
  <si>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</si>
  <si>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</si>
  <si>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</si>
  <si>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</si>
  <si>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</si>
  <si>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xml:space="preserve">
①収益的収支比率が100％未満の場合、単年度の収支が赤字であることを示しております。さらにいの町の総収益には一般会計からの繰入金も含まれていますので、使用料等の収益を増やす取組が必要となります。
⑤経費回収率については平成30年度以降、上昇しているものの、施設が供用開始から一定期間経過しており、今後も不具合が発生する見込みですので、適正な使用料収入の確保や水洗化率の増加の取組、汚水処理費の削減が必要です。
⑦⑧いの町の農業集落排水事業が、八代地区は平成10年、加田地区は平成16年に整備完了していることを踏まえると、「経営の効率性」に関する経営指標である「施設利用率」及び「水洗化率」が低いといえます。また、人口減少により平成30年度からさらに施設利用率、水洗化率が減少していますので、引き続き戸別訪問など、</t>
    </r>
    <r>
      <rPr>
        <sz val="11"/>
        <rFont val="ＭＳ ゴシック"/>
        <family val="3"/>
        <charset val="128"/>
      </rPr>
      <t>水洗化率増加の取組が必要となります。</t>
    </r>
    <rPh sb="2" eb="5">
      <t>シュウエキテキ</t>
    </rPh>
    <rPh sb="5" eb="7">
      <t>シュウシ</t>
    </rPh>
    <rPh sb="7" eb="9">
      <t>ヒリツ</t>
    </rPh>
    <rPh sb="14" eb="16">
      <t>ミマン</t>
    </rPh>
    <rPh sb="17" eb="19">
      <t>バアイ</t>
    </rPh>
    <rPh sb="20" eb="23">
      <t>タンネンド</t>
    </rPh>
    <rPh sb="24" eb="26">
      <t>シュウシ</t>
    </rPh>
    <rPh sb="27" eb="29">
      <t>アカジ</t>
    </rPh>
    <rPh sb="35" eb="36">
      <t>シメ</t>
    </rPh>
    <rPh sb="48" eb="49">
      <t>チョウ</t>
    </rPh>
    <rPh sb="50" eb="53">
      <t>ソウシュウエキ</t>
    </rPh>
    <rPh sb="55" eb="59">
      <t>イッパンカイケイ</t>
    </rPh>
    <rPh sb="62" eb="65">
      <t>クリイレキン</t>
    </rPh>
    <rPh sb="66" eb="67">
      <t>フク</t>
    </rPh>
    <rPh sb="76" eb="79">
      <t>シヨウリョウ</t>
    </rPh>
    <rPh sb="79" eb="80">
      <t>トウ</t>
    </rPh>
    <rPh sb="81" eb="83">
      <t>シュウエキ</t>
    </rPh>
    <rPh sb="84" eb="85">
      <t>フ</t>
    </rPh>
    <rPh sb="87" eb="88">
      <t>ト</t>
    </rPh>
    <rPh sb="88" eb="89">
      <t>ク</t>
    </rPh>
    <rPh sb="90" eb="92">
      <t>ヒツヨウ</t>
    </rPh>
    <rPh sb="101" eb="103">
      <t>ケイヒ</t>
    </rPh>
    <rPh sb="103" eb="105">
      <t>カイシュウ</t>
    </rPh>
    <rPh sb="105" eb="106">
      <t>リツ</t>
    </rPh>
    <rPh sb="111" eb="113">
      <t>ヘイセイ</t>
    </rPh>
    <rPh sb="115" eb="117">
      <t>ネンド</t>
    </rPh>
    <rPh sb="117" eb="119">
      <t>イコウ</t>
    </rPh>
    <rPh sb="120" eb="122">
      <t>ジョウショウ</t>
    </rPh>
    <rPh sb="130" eb="132">
      <t>シセツ</t>
    </rPh>
    <rPh sb="133" eb="135">
      <t>キョウヨウ</t>
    </rPh>
    <rPh sb="135" eb="137">
      <t>カイシ</t>
    </rPh>
    <rPh sb="139" eb="141">
      <t>イッテイ</t>
    </rPh>
    <rPh sb="141" eb="143">
      <t>キカン</t>
    </rPh>
    <rPh sb="143" eb="145">
      <t>ケイカ</t>
    </rPh>
    <rPh sb="150" eb="152">
      <t>コンゴ</t>
    </rPh>
    <rPh sb="153" eb="156">
      <t>フグアイ</t>
    </rPh>
    <rPh sb="157" eb="159">
      <t>ハッセイ</t>
    </rPh>
    <rPh sb="161" eb="163">
      <t>ミコ</t>
    </rPh>
    <rPh sb="169" eb="171">
      <t>テキセイ</t>
    </rPh>
    <rPh sb="172" eb="175">
      <t>シヨウリョウ</t>
    </rPh>
    <rPh sb="175" eb="177">
      <t>シュウニュウ</t>
    </rPh>
    <rPh sb="178" eb="180">
      <t>カクホ</t>
    </rPh>
    <rPh sb="181" eb="184">
      <t>スイセンカ</t>
    </rPh>
    <rPh sb="184" eb="185">
      <t>リツ</t>
    </rPh>
    <rPh sb="186" eb="188">
      <t>ゾウカ</t>
    </rPh>
    <rPh sb="189" eb="191">
      <t>トリクミ</t>
    </rPh>
    <rPh sb="192" eb="194">
      <t>オスイ</t>
    </rPh>
    <rPh sb="194" eb="196">
      <t>ショリ</t>
    </rPh>
    <rPh sb="196" eb="197">
      <t>ヒ</t>
    </rPh>
    <rPh sb="198" eb="200">
      <t>サクゲン</t>
    </rPh>
    <rPh sb="201" eb="203">
      <t>ヒツヨウ</t>
    </rPh>
    <rPh sb="213" eb="214">
      <t>チョウ</t>
    </rPh>
    <rPh sb="215" eb="217">
      <t>ノウギョウ</t>
    </rPh>
    <rPh sb="217" eb="219">
      <t>シュウラク</t>
    </rPh>
    <rPh sb="219" eb="221">
      <t>ハイスイ</t>
    </rPh>
    <rPh sb="221" eb="223">
      <t>ジギョウ</t>
    </rPh>
    <rPh sb="225" eb="227">
      <t>ヤシロ</t>
    </rPh>
    <rPh sb="227" eb="229">
      <t>チク</t>
    </rPh>
    <rPh sb="230" eb="232">
      <t>ヘイセイ</t>
    </rPh>
    <rPh sb="234" eb="235">
      <t>ネン</t>
    </rPh>
    <rPh sb="236" eb="238">
      <t>カダ</t>
    </rPh>
    <rPh sb="238" eb="240">
      <t>チク</t>
    </rPh>
    <rPh sb="241" eb="243">
      <t>ヘイセイ</t>
    </rPh>
    <rPh sb="245" eb="246">
      <t>ネン</t>
    </rPh>
    <rPh sb="247" eb="249">
      <t>セイビ</t>
    </rPh>
    <rPh sb="249" eb="251">
      <t>カンリョウ</t>
    </rPh>
    <rPh sb="258" eb="259">
      <t>フ</t>
    </rPh>
    <rPh sb="265" eb="267">
      <t>ケイエイ</t>
    </rPh>
    <rPh sb="268" eb="271">
      <t>コウリツセイ</t>
    </rPh>
    <rPh sb="273" eb="274">
      <t>カン</t>
    </rPh>
    <rPh sb="276" eb="278">
      <t>ケイエイ</t>
    </rPh>
    <rPh sb="278" eb="280">
      <t>シヒョウ</t>
    </rPh>
    <rPh sb="284" eb="286">
      <t>シセツ</t>
    </rPh>
    <rPh sb="286" eb="289">
      <t>リヨウリツ</t>
    </rPh>
    <rPh sb="290" eb="291">
      <t>オヨ</t>
    </rPh>
    <rPh sb="293" eb="296">
      <t>スイセンカ</t>
    </rPh>
    <rPh sb="296" eb="297">
      <t>リツ</t>
    </rPh>
    <rPh sb="299" eb="300">
      <t>ヒク</t>
    </rPh>
    <rPh sb="310" eb="312">
      <t>ジンコウ</t>
    </rPh>
    <rPh sb="312" eb="314">
      <t>ゲンショウ</t>
    </rPh>
    <rPh sb="317" eb="319">
      <t>ヘイセイ</t>
    </rPh>
    <rPh sb="321" eb="323">
      <t>ネンド</t>
    </rPh>
    <rPh sb="328" eb="330">
      <t>シセツ</t>
    </rPh>
    <rPh sb="330" eb="332">
      <t>リヨウ</t>
    </rPh>
    <rPh sb="332" eb="333">
      <t>リツ</t>
    </rPh>
    <rPh sb="334" eb="337">
      <t>スイセンカ</t>
    </rPh>
    <rPh sb="337" eb="338">
      <t>リツ</t>
    </rPh>
    <rPh sb="339" eb="341">
      <t>ゲンショウ</t>
    </rPh>
    <rPh sb="349" eb="350">
      <t>ヒ</t>
    </rPh>
    <rPh sb="351" eb="352">
      <t>ツヅ</t>
    </rPh>
    <rPh sb="353" eb="355">
      <t>コベツ</t>
    </rPh>
    <rPh sb="355" eb="357">
      <t>ホウモン</t>
    </rPh>
    <rPh sb="360" eb="363">
      <t>スイセンカ</t>
    </rPh>
    <rPh sb="363" eb="364">
      <t>リツ</t>
    </rPh>
    <rPh sb="364" eb="366">
      <t>ゾウカ</t>
    </rPh>
    <rPh sb="367" eb="368">
      <t>ト</t>
    </rPh>
    <rPh sb="368" eb="369">
      <t>ク</t>
    </rPh>
    <phoneticPr fontId="4"/>
  </si>
  <si>
    <t xml:space="preserve">
　平成27年度に行った２箇所の農業集落排水施設の診断の結果、大規模な更新箇所はありませんでした。不具合が生じた場合は、修繕を行い施設の適切な維持管理に努めます。
　また、修繕費の町負担額を抑えるため、令和3年度より国庫補助金を利用した施設の機能強化に着手する予定となっています。</t>
    <rPh sb="2" eb="4">
      <t>ヘイセイ</t>
    </rPh>
    <rPh sb="6" eb="7">
      <t>ネン</t>
    </rPh>
    <rPh sb="7" eb="8">
      <t>ド</t>
    </rPh>
    <rPh sb="9" eb="10">
      <t>オコナ</t>
    </rPh>
    <rPh sb="13" eb="15">
      <t>カショ</t>
    </rPh>
    <rPh sb="16" eb="18">
      <t>ノウギョウ</t>
    </rPh>
    <rPh sb="18" eb="20">
      <t>シュウラク</t>
    </rPh>
    <rPh sb="20" eb="22">
      <t>ハイスイ</t>
    </rPh>
    <rPh sb="22" eb="24">
      <t>シセツ</t>
    </rPh>
    <rPh sb="25" eb="27">
      <t>シンダン</t>
    </rPh>
    <rPh sb="28" eb="30">
      <t>ケッカ</t>
    </rPh>
    <rPh sb="31" eb="34">
      <t>ダイキボ</t>
    </rPh>
    <rPh sb="35" eb="37">
      <t>コウシン</t>
    </rPh>
    <rPh sb="37" eb="39">
      <t>カショ</t>
    </rPh>
    <rPh sb="49" eb="52">
      <t>フグアイ</t>
    </rPh>
    <rPh sb="53" eb="54">
      <t>ショウ</t>
    </rPh>
    <rPh sb="56" eb="58">
      <t>バアイ</t>
    </rPh>
    <rPh sb="60" eb="62">
      <t>シュウゼン</t>
    </rPh>
    <rPh sb="63" eb="64">
      <t>オコナ</t>
    </rPh>
    <rPh sb="65" eb="67">
      <t>シセツ</t>
    </rPh>
    <rPh sb="68" eb="70">
      <t>テキセツ</t>
    </rPh>
    <rPh sb="71" eb="73">
      <t>イジ</t>
    </rPh>
    <rPh sb="73" eb="75">
      <t>カンリ</t>
    </rPh>
    <rPh sb="76" eb="77">
      <t>ツト</t>
    </rPh>
    <rPh sb="86" eb="89">
      <t>シュウゼンヒ</t>
    </rPh>
    <rPh sb="90" eb="91">
      <t>チョウ</t>
    </rPh>
    <rPh sb="91" eb="93">
      <t>フタン</t>
    </rPh>
    <rPh sb="93" eb="94">
      <t>ガク</t>
    </rPh>
    <rPh sb="95" eb="96">
      <t>オサ</t>
    </rPh>
    <rPh sb="101" eb="103">
      <t>レイワ</t>
    </rPh>
    <rPh sb="104" eb="106">
      <t>ネンド</t>
    </rPh>
    <rPh sb="108" eb="110">
      <t>コッコ</t>
    </rPh>
    <rPh sb="110" eb="113">
      <t>ホジョキン</t>
    </rPh>
    <rPh sb="114" eb="116">
      <t>リヨウ</t>
    </rPh>
    <rPh sb="118" eb="120">
      <t>シセツ</t>
    </rPh>
    <rPh sb="121" eb="123">
      <t>キノウ</t>
    </rPh>
    <rPh sb="123" eb="125">
      <t>キョウカ</t>
    </rPh>
    <rPh sb="126" eb="128">
      <t>チャクシュ</t>
    </rPh>
    <rPh sb="130" eb="132">
      <t>ヨテイ</t>
    </rPh>
    <phoneticPr fontId="4"/>
  </si>
  <si>
    <t xml:space="preserve">
　経営改善のためには、適正な使用料収入の確保と汚水処理費の削減を行い、今後も引き続き、個別訪問など水洗化普及活動に尽力し、水洗化人口及び有収水量の増加を目指します。</t>
    <rPh sb="2" eb="4">
      <t>ケイエイ</t>
    </rPh>
    <rPh sb="4" eb="6">
      <t>カイゼン</t>
    </rPh>
    <rPh sb="33" eb="34">
      <t>オコナ</t>
    </rPh>
    <rPh sb="36" eb="38">
      <t>コンゴ</t>
    </rPh>
    <rPh sb="39" eb="40">
      <t>ヒ</t>
    </rPh>
    <rPh sb="41" eb="42">
      <t>ツヅ</t>
    </rPh>
    <rPh sb="44" eb="46">
      <t>コベツ</t>
    </rPh>
    <rPh sb="46" eb="48">
      <t>ホウモン</t>
    </rPh>
    <rPh sb="50" eb="53">
      <t>スイセンカ</t>
    </rPh>
    <rPh sb="53" eb="55">
      <t>フキュウ</t>
    </rPh>
    <rPh sb="55" eb="57">
      <t>カツドウ</t>
    </rPh>
    <rPh sb="58" eb="60">
      <t>ジンリョク</t>
    </rPh>
    <rPh sb="62" eb="65">
      <t>スイセンカ</t>
    </rPh>
    <rPh sb="65" eb="67">
      <t>ジンコウ</t>
    </rPh>
    <rPh sb="67" eb="68">
      <t>オヨ</t>
    </rPh>
    <rPh sb="69" eb="71">
      <t>ユウシュウ</t>
    </rPh>
    <rPh sb="71" eb="73">
      <t>スイリョウ</t>
    </rPh>
    <rPh sb="74" eb="76">
      <t>ゾウカ</t>
    </rPh>
    <rPh sb="77" eb="79">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</si>
</sst>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2B-41AF-94A0-4555A20A2EC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CA2B-41AF-94A0-4555A20A2EC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27.6</c:v>
                </c:pt>
                <c:pt idx="1">
                  <c:v>27.6</c:v>
                </c:pt>
                <c:pt idx="2">
                  <c:v>25.09</c:v>
                </c:pt>
                <c:pt idx="3">
                  <c:v>24.01</c:v>
                </c:pt>
                <c:pt idx="4">
                  <c:v>25.09</c:v>
                </c:pt>
              </c:numCache>
            </c:numRef>
          </c:val>
          <c:extLst>
            <c:ext xmlns:c16="http://schemas.microsoft.com/office/drawing/2014/chart" uri="{C3380CC4-5D6E-409C-BE32-E72D297353CC}">
              <c16:uniqueId val="{00000000-0FB9-4A4F-8B79-C298772FDD2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0FB9-4A4F-8B79-C298772FDD2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77.459999999999994</c:v>
                </c:pt>
                <c:pt idx="1">
                  <c:v>79.2</c:v>
                </c:pt>
                <c:pt idx="2">
                  <c:v>80.95</c:v>
                </c:pt>
                <c:pt idx="3">
                  <c:v>77.23</c:v>
                </c:pt>
                <c:pt idx="4">
                  <c:v>80.48</c:v>
                </c:pt>
              </c:numCache>
            </c:numRef>
          </c:val>
          <c:extLst>
            <c:ext xmlns:c16="http://schemas.microsoft.com/office/drawing/2014/chart" uri="{C3380CC4-5D6E-409C-BE32-E72D297353CC}">
              <c16:uniqueId val="{00000000-1F14-4D19-8065-4D851EFBCD1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1F14-4D19-8065-4D851EFBCD1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95.2</c:v>
                </c:pt>
                <c:pt idx="1">
                  <c:v>95.03</c:v>
                </c:pt>
                <c:pt idx="2">
                  <c:v>96.11</c:v>
                </c:pt>
                <c:pt idx="3">
                  <c:v>94.9</c:v>
                </c:pt>
                <c:pt idx="4">
                  <c:v>94.98</c:v>
                </c:pt>
              </c:numCache>
            </c:numRef>
          </c:val>
          <c:extLst>
            <c:ext xmlns:c16="http://schemas.microsoft.com/office/drawing/2014/chart" uri="{C3380CC4-5D6E-409C-BE32-E72D297353CC}">
              <c16:uniqueId val="{00000000-F2A8-49A0-B392-622A59D016F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A8-49A0-B392-622A59D016F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5D-4DA5-8B7B-A1F794F79BE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5D-4DA5-8B7B-A1F794F79BE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ED-45C5-B986-FCA314345DA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ED-45C5-B986-FCA314345DA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80-43A0-BB5C-404590FBD33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80-43A0-BB5C-404590FBD33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0B-49CA-93BC-FEEE8BEB12D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0B-49CA-93BC-FEEE8BEB12D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5C-45A8-AB52-FA9848F90D7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8E5C-45A8-AB52-FA9848F90D7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60.44</c:v>
                </c:pt>
                <c:pt idx="1">
                  <c:v>50.81</c:v>
                </c:pt>
                <c:pt idx="2">
                  <c:v>36.5</c:v>
                </c:pt>
                <c:pt idx="3">
                  <c:v>46.46</c:v>
                </c:pt>
                <c:pt idx="4">
                  <c:v>47.77</c:v>
                </c:pt>
              </c:numCache>
            </c:numRef>
          </c:val>
          <c:extLst>
            <c:ext xmlns:c16="http://schemas.microsoft.com/office/drawing/2014/chart" uri="{C3380CC4-5D6E-409C-BE32-E72D297353CC}">
              <c16:uniqueId val="{00000000-FB1B-490C-AF30-2BD1D050BBE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FB1B-490C-AF30-2BD1D050BBE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195.52</c:v>
                </c:pt>
                <c:pt idx="1">
                  <c:v>235.3</c:v>
                </c:pt>
                <c:pt idx="2">
                  <c:v>340.93</c:v>
                </c:pt>
                <c:pt idx="3">
                  <c:v>277.05</c:v>
                </c:pt>
                <c:pt idx="4">
                  <c:v>266.13</c:v>
                </c:pt>
              </c:numCache>
            </c:numRef>
          </c:val>
          <c:extLst>
            <c:ext xmlns:c16="http://schemas.microsoft.com/office/drawing/2014/chart" uri="{C3380CC4-5D6E-409C-BE32-E72D297353CC}">
              <c16:uniqueId val="{00000000-7ACE-4184-8CC9-FCFB80F6A3A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7ACE-4184-8CC9-FCFB80F6A3A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Z13"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いの町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22235</v>
      </c>
      <c r="AM8" s="69"/>
      <c r="AN8" s="69"/>
      <c r="AO8" s="69"/>
      <c r="AP8" s="69"/>
      <c r="AQ8" s="69"/>
      <c r="AR8" s="69"/>
      <c r="AS8" s="69"/>
      <c r="AT8" s="68">
        <f>データ!T6</f>
        <v>470.97</v>
      </c>
      <c r="AU8" s="68"/>
      <c r="AV8" s="68"/>
      <c r="AW8" s="68"/>
      <c r="AX8" s="68"/>
      <c r="AY8" s="68"/>
      <c r="AZ8" s="68"/>
      <c r="BA8" s="68"/>
      <c r="BB8" s="68">
        <f>データ!U6</f>
        <v>47.21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2.81</v>
      </c>
      <c r="Q10" s="68"/>
      <c r="R10" s="68"/>
      <c r="S10" s="68"/>
      <c r="T10" s="68"/>
      <c r="U10" s="68"/>
      <c r="V10" s="68"/>
      <c r="W10" s="68">
        <f>データ!Q6</f>
        <v>100</v>
      </c>
      <c r="X10" s="68"/>
      <c r="Y10" s="68"/>
      <c r="Z10" s="68"/>
      <c r="AA10" s="68"/>
      <c r="AB10" s="68"/>
      <c r="AC10" s="68"/>
      <c r="AD10" s="69">
        <f>データ!R6</f>
        <v>3212</v>
      </c>
      <c r="AE10" s="69"/>
      <c r="AF10" s="69"/>
      <c r="AG10" s="69"/>
      <c r="AH10" s="69"/>
      <c r="AI10" s="69"/>
      <c r="AJ10" s="69"/>
      <c r="AK10" s="2"/>
      <c r="AL10" s="69">
        <f>データ!V6</f>
        <v>620</v>
      </c>
      <c r="AM10" s="69"/>
      <c r="AN10" s="69"/>
      <c r="AO10" s="69"/>
      <c r="AP10" s="69"/>
      <c r="AQ10" s="69"/>
      <c r="AR10" s="69"/>
      <c r="AS10" s="69"/>
      <c r="AT10" s="68">
        <f>データ!W6</f>
        <v>0.14000000000000001</v>
      </c>
      <c r="AU10" s="68"/>
      <c r="AV10" s="68"/>
      <c r="AW10" s="68"/>
      <c r="AX10" s="68"/>
      <c r="AY10" s="68"/>
      <c r="AZ10" s="68"/>
      <c r="BA10" s="68"/>
      <c r="BB10" s="68">
        <f>データ!X6</f>
        <v>4428.57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46WmUIILlwCmdaAiTF0nOUy3Rx1DujkCzhfq5xHxHOkGgOvZdHGmqrJ4hj1paK8Bdhp9HBddCppgblSw1A5iLg==" saltValue="PwPTg7qt8C3W4No4CGAgB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393860</v>
      </c>
      <c r="D6" s="33">
        <f t="shared" si="3"/>
        <v>47</v>
      </c>
      <c r="E6" s="33">
        <f t="shared" si="3"/>
        <v>17</v>
      </c>
      <c r="F6" s="33">
        <f t="shared" si="3"/>
        <v>5</v>
      </c>
      <c r="G6" s="33">
        <f t="shared" si="3"/>
        <v>0</v>
      </c>
      <c r="H6" s="33" t="str">
        <f t="shared" si="3"/>
        <v>高知県　いの町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2.81</v>
      </c>
      <c r="Q6" s="34">
        <f t="shared" si="3"/>
        <v>100</v>
      </c>
      <c r="R6" s="34">
        <f t="shared" si="3"/>
        <v>3212</v>
      </c>
      <c r="S6" s="34">
        <f t="shared" si="3"/>
        <v>22235</v>
      </c>
      <c r="T6" s="34">
        <f t="shared" si="3"/>
        <v>470.97</v>
      </c>
      <c r="U6" s="34">
        <f t="shared" si="3"/>
        <v>47.21</v>
      </c>
      <c r="V6" s="34">
        <f t="shared" si="3"/>
        <v>620</v>
      </c>
      <c r="W6" s="34">
        <f t="shared" si="3"/>
        <v>0.14000000000000001</v>
      </c>
      <c r="X6" s="34">
        <f t="shared" si="3"/>
        <v>4428.57</v>
      </c>
      <c r="Y6" s="35">
        <f>IF(Y7="",NA(),Y7)</f>
        <v>95.2</v>
      </c>
      <c r="Z6" s="35">
        <f t="shared" ref="Z6:AH6" si="4">IF(Z7="",NA(),Z7)</f>
        <v>95.03</v>
      </c>
      <c r="AA6" s="35">
        <f t="shared" si="4"/>
        <v>96.11</v>
      </c>
      <c r="AB6" s="35">
        <f t="shared" si="4"/>
        <v>94.9</v>
      </c>
      <c r="AC6" s="35">
        <f t="shared" si="4"/>
        <v>94.98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60.44</v>
      </c>
      <c r="BR6" s="35">
        <f t="shared" ref="BR6:BZ6" si="8">IF(BR7="",NA(),BR7)</f>
        <v>50.81</v>
      </c>
      <c r="BS6" s="35">
        <f t="shared" si="8"/>
        <v>36.5</v>
      </c>
      <c r="BT6" s="35">
        <f t="shared" si="8"/>
        <v>46.46</v>
      </c>
      <c r="BU6" s="35">
        <f t="shared" si="8"/>
        <v>47.77</v>
      </c>
      <c r="BV6" s="35">
        <f t="shared" si="8"/>
        <v>55.32</v>
      </c>
      <c r="BW6" s="35">
        <f t="shared" si="8"/>
        <v>59.8</v>
      </c>
      <c r="BX6" s="35">
        <f t="shared" si="8"/>
        <v>57.77</v>
      </c>
      <c r="BY6" s="35">
        <f t="shared" si="8"/>
        <v>57.31</v>
      </c>
      <c r="BZ6" s="35">
        <f t="shared" si="8"/>
        <v>57.08</v>
      </c>
      <c r="CA6" s="34" t="str">
        <f>IF(CA7="","",IF(CA7="-","【-】","【"&amp;SUBSTITUTE(TEXT(CA7,"#,##0.00"),"-","△")&amp;"】"))</f>
        <v>【60.94】</v>
      </c>
      <c r="CB6" s="35">
        <f>IF(CB7="",NA(),CB7)</f>
        <v>195.52</v>
      </c>
      <c r="CC6" s="35">
        <f t="shared" ref="CC6:CK6" si="9">IF(CC7="",NA(),CC7)</f>
        <v>235.3</v>
      </c>
      <c r="CD6" s="35">
        <f t="shared" si="9"/>
        <v>340.93</v>
      </c>
      <c r="CE6" s="35">
        <f t="shared" si="9"/>
        <v>277.05</v>
      </c>
      <c r="CF6" s="35">
        <f t="shared" si="9"/>
        <v>266.13</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27.6</v>
      </c>
      <c r="CN6" s="35">
        <f t="shared" ref="CN6:CV6" si="10">IF(CN7="",NA(),CN7)</f>
        <v>27.6</v>
      </c>
      <c r="CO6" s="35">
        <f t="shared" si="10"/>
        <v>25.09</v>
      </c>
      <c r="CP6" s="35">
        <f t="shared" si="10"/>
        <v>24.01</v>
      </c>
      <c r="CQ6" s="35">
        <f t="shared" si="10"/>
        <v>25.09</v>
      </c>
      <c r="CR6" s="35">
        <f t="shared" si="10"/>
        <v>60.65</v>
      </c>
      <c r="CS6" s="35">
        <f t="shared" si="10"/>
        <v>51.75</v>
      </c>
      <c r="CT6" s="35">
        <f t="shared" si="10"/>
        <v>50.68</v>
      </c>
      <c r="CU6" s="35">
        <f t="shared" si="10"/>
        <v>50.14</v>
      </c>
      <c r="CV6" s="35">
        <f t="shared" si="10"/>
        <v>54.83</v>
      </c>
      <c r="CW6" s="34" t="str">
        <f>IF(CW7="","",IF(CW7="-","【-】","【"&amp;SUBSTITUTE(TEXT(CW7,"#,##0.00"),"-","△")&amp;"】"))</f>
        <v>【54.84】</v>
      </c>
      <c r="CX6" s="35">
        <f>IF(CX7="",NA(),CX7)</f>
        <v>77.459999999999994</v>
      </c>
      <c r="CY6" s="35">
        <f t="shared" ref="CY6:DG6" si="11">IF(CY7="",NA(),CY7)</f>
        <v>79.2</v>
      </c>
      <c r="CZ6" s="35">
        <f t="shared" si="11"/>
        <v>80.95</v>
      </c>
      <c r="DA6" s="35">
        <f t="shared" si="11"/>
        <v>77.23</v>
      </c>
      <c r="DB6" s="35">
        <f t="shared" si="11"/>
        <v>80.48</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393860</v>
      </c>
      <c r="D7" s="37">
        <v>47</v>
      </c>
      <c r="E7" s="37">
        <v>17</v>
      </c>
      <c r="F7" s="37">
        <v>5</v>
      </c>
      <c r="G7" s="37">
        <v>0</v>
      </c>
      <c r="H7" s="37" t="s">
        <v>98</v>
      </c>
      <c r="I7" s="37" t="s">
        <v>99</v>
      </c>
      <c r="J7" s="37" t="s">
        <v>100</v>
      </c>
      <c r="K7" s="37" t="s">
        <v>101</v>
      </c>
      <c r="L7" s="37" t="s">
        <v>102</v>
      </c>
      <c r="M7" s="37" t="s">
        <v>103</v>
      </c>
      <c r="N7" s="38" t="s">
        <v>104</v>
      </c>
      <c r="O7" s="38" t="s">
        <v>105</v>
      </c>
      <c r="P7" s="38">
        <v>2.81</v>
      </c>
      <c r="Q7" s="38">
        <v>100</v>
      </c>
      <c r="R7" s="38">
        <v>3212</v>
      </c>
      <c r="S7" s="38">
        <v>22235</v>
      </c>
      <c r="T7" s="38">
        <v>470.97</v>
      </c>
      <c r="U7" s="38">
        <v>47.21</v>
      </c>
      <c r="V7" s="38">
        <v>620</v>
      </c>
      <c r="W7" s="38">
        <v>0.14000000000000001</v>
      </c>
      <c r="X7" s="38">
        <v>4428.57</v>
      </c>
      <c r="Y7" s="38">
        <v>95.2</v>
      </c>
      <c r="Z7" s="38">
        <v>95.03</v>
      </c>
      <c r="AA7" s="38">
        <v>96.11</v>
      </c>
      <c r="AB7" s="38">
        <v>94.9</v>
      </c>
      <c r="AC7" s="38">
        <v>94.98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60.44</v>
      </c>
      <c r="BR7" s="38">
        <v>50.81</v>
      </c>
      <c r="BS7" s="38">
        <v>36.5</v>
      </c>
      <c r="BT7" s="38">
        <v>46.46</v>
      </c>
      <c r="BU7" s="38">
        <v>47.77</v>
      </c>
      <c r="BV7" s="38">
        <v>55.32</v>
      </c>
      <c r="BW7" s="38">
        <v>59.8</v>
      </c>
      <c r="BX7" s="38">
        <v>57.77</v>
      </c>
      <c r="BY7" s="38">
        <v>57.31</v>
      </c>
      <c r="BZ7" s="38">
        <v>57.08</v>
      </c>
      <c r="CA7" s="38">
        <v>60.94</v>
      </c>
      <c r="CB7" s="38">
        <v>195.52</v>
      </c>
      <c r="CC7" s="38">
        <v>235.3</v>
      </c>
      <c r="CD7" s="38">
        <v>340.93</v>
      </c>
      <c r="CE7" s="38">
        <v>277.05</v>
      </c>
      <c r="CF7" s="38">
        <v>266.13</v>
      </c>
      <c r="CG7" s="38">
        <v>283.17</v>
      </c>
      <c r="CH7" s="38">
        <v>263.76</v>
      </c>
      <c r="CI7" s="38">
        <v>274.35000000000002</v>
      </c>
      <c r="CJ7" s="38">
        <v>273.52</v>
      </c>
      <c r="CK7" s="38">
        <v>274.99</v>
      </c>
      <c r="CL7" s="38">
        <v>253.04</v>
      </c>
      <c r="CM7" s="38">
        <v>27.6</v>
      </c>
      <c r="CN7" s="38">
        <v>27.6</v>
      </c>
      <c r="CO7" s="38">
        <v>25.09</v>
      </c>
      <c r="CP7" s="38">
        <v>24.01</v>
      </c>
      <c r="CQ7" s="38">
        <v>25.09</v>
      </c>
      <c r="CR7" s="38">
        <v>60.65</v>
      </c>
      <c r="CS7" s="38">
        <v>51.75</v>
      </c>
      <c r="CT7" s="38">
        <v>50.68</v>
      </c>
      <c r="CU7" s="38">
        <v>50.14</v>
      </c>
      <c r="CV7" s="38">
        <v>54.83</v>
      </c>
      <c r="CW7" s="38">
        <v>54.84</v>
      </c>
      <c r="CX7" s="38">
        <v>77.459999999999994</v>
      </c>
      <c r="CY7" s="38">
        <v>79.2</v>
      </c>
      <c r="CZ7" s="38">
        <v>80.95</v>
      </c>
      <c r="DA7" s="38">
        <v>77.23</v>
      </c>
      <c r="DB7" s="38">
        <v>80.48</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伊東 早咲</cp:lastModifiedBy>
  <cp:lastPrinted>2022-01-11T02:53:34Z</cp:lastPrinted>
  <dcterms:created xsi:type="dcterms:W3CDTF">2021-12-03T08:02:16Z</dcterms:created>
  <dcterms:modified xsi:type="dcterms:W3CDTF">2022-01-11T02:54:01Z</dcterms:modified>
  <cp:category/>
</cp:coreProperties>
</file>