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j-kanao\Desktop\【経営比較分析表】2020_393878_47_010\"/>
    </mc:Choice>
  </mc:AlternateContent>
  <xr:revisionPtr revIDLastSave="0" documentId="13_ncr:1_{054AFC42-6140-4FD9-AF5A-72AF5AEF8D36}" xr6:coauthVersionLast="36" xr6:coauthVersionMax="36" xr10:uidLastSave="{00000000-0000-0000-0000-000000000000}"/>
  <workbookProtection workbookAlgorithmName="SHA-512" workbookHashValue="K5TRXrPGEMU/q4B3coOh4Cexq+Jx5o6hPM6lvjuxT0muLZ7r/Hfi/fwNLTF2xwLbg6AszGoeWlcNaJPf+yoNGQ==" workbookSaltValue="kXdoxD9nAUMvXG1sMZZqTw=="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P10" i="4" s="1"/>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H85" i="4"/>
  <c r="AL10" i="4"/>
  <c r="W10" i="4"/>
  <c r="BB8" i="4"/>
  <c r="AD8" i="4"/>
  <c r="W8" i="4"/>
  <c r="B8" i="4"/>
  <c r="B6" i="4"/>
</calcChain>
</file>

<file path=xl/sharedStrings.xml><?xml version="1.0" encoding="utf-8"?>
<sst xmlns="http://schemas.openxmlformats.org/spreadsheetml/2006/main" count="233" uniqueCount="116">
  <si>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</si>
  <si>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</si>
  <si>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</si>
  <si>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</si>
  <si>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</si>
  <si>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</si>
  <si>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</si>
  <si>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</si>
  <si>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</si>
  <si>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</si>
  <si>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</si>
  <si>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</si>
  <si>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</si>
  <si>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</si>
  <si>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</si>
  <si>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</si>
  <si>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</si>
  <si>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</si>
  <si>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</si>
  <si>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</si>
  <si>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</si>
  <si>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</si>
  <si>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</si>
  <si>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</si>
  <si>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</si>
  <si>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</si>
  <si>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</si>
  <si>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</si>
  <si>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</si>
  <si>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</si>
  <si>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</si>
  <si>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</si>
  <si>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</si>
  <si>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</si>
  <si>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</si>
  <si>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</si>
  <si>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</si>
  <si>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</si>
  <si>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</si>
  <si>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</si>
  <si>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</si>
  <si>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</si>
  <si>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</si>
  <si>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</si>
  <si>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</si>
  <si>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</si>
  <si>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</si>
  <si>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</si>
  <si>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</si>
  <si>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</si>
  <si>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</si>
  <si>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</si>
  <si>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</si>
  <si>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</si>
  <si>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</si>
  <si>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</si>
  <si>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</si>
  <si>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</si>
  <si>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</si>
  <si>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</si>
  <si>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</si>
  <si>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</si>
  <si>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</si>
  <si>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</si>
  <si>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</si>
  <si>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</si>
  <si>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</si>
  <si>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</si>
  <si>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</si>
  <si>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</si>
  <si>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</si>
  <si>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</si>
  <si>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</si>
  <si>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</si>
  <si>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</si>
  <si>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</si>
  <si>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</si>
  <si>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</si>
  <si>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</si>
  <si>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</si>
  <si>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</si>
  <si>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</si>
  <si>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</si>
  <si>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</si>
  <si>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</si>
  <si>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</si>
  <si>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</si>
  <si>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</si>
  <si>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</si>
  <si>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</si>
  <si>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</si>
  <si>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</si>
  <si>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</si>
  <si>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</si>
  <si>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</si>
  <si>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仁淀川町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</si>
  <si>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</si>
  <si>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</si>
  <si>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</si>
  <si>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</si>
  <si>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</si>
  <si>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</si>
  <si>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</si>
  <si>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</si>
  <si>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</si>
  <si>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</si>
  <si>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</si>
  <si>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</si>
  <si>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</si>
  <si>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</si>
  <si>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</si>
  <si>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</si>
  <si>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</si>
  <si>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≪健全性≫
　収益的収支比較、料金回収率から給水収益だけでは賄えておらず、一般会計からの繰入金に頼って維持している状態である。
　単年度の収支が赤字であることから、早急に適正な水道料金への見直しを行い経営改善に向けた取り組みに着手する。
≪効率性≫
　今後、施設の耐震化、維持管理等の投資費用、また将来の給水人口の減少等、多面的な分析が必要であり検討していく必要がある。</t>
    <rPh sb="1" eb="4">
      <t>ケンゼンセイ</t>
    </rPh>
    <rPh sb="7" eb="10">
      <t>シュウエキテキ</t>
    </rPh>
    <rPh sb="10" eb="12">
      <t>シュウシ</t>
    </rPh>
    <rPh sb="12" eb="14">
      <t>ヒカク</t>
    </rPh>
    <rPh sb="15" eb="17">
      <t>リョウキン</t>
    </rPh>
    <rPh sb="17" eb="19">
      <t>カイシュウ</t>
    </rPh>
    <rPh sb="19" eb="20">
      <t>リツ</t>
    </rPh>
    <rPh sb="22" eb="24">
      <t>キュウスイ</t>
    </rPh>
    <rPh sb="24" eb="26">
      <t>シュウエキ</t>
    </rPh>
    <rPh sb="30" eb="31">
      <t>マカナ</t>
    </rPh>
    <rPh sb="37" eb="39">
      <t>イッパン</t>
    </rPh>
    <rPh sb="39" eb="41">
      <t>カイケイ</t>
    </rPh>
    <rPh sb="44" eb="46">
      <t>クリイレ</t>
    </rPh>
    <rPh sb="46" eb="47">
      <t>キン</t>
    </rPh>
    <rPh sb="48" eb="49">
      <t>タヨ</t>
    </rPh>
    <rPh sb="51" eb="53">
      <t>イジ</t>
    </rPh>
    <rPh sb="57" eb="59">
      <t>ジョウタイ</t>
    </rPh>
    <rPh sb="65" eb="68">
      <t>タンネンド</t>
    </rPh>
    <rPh sb="69" eb="71">
      <t>シュウシ</t>
    </rPh>
    <rPh sb="72" eb="74">
      <t>アカジ</t>
    </rPh>
    <rPh sb="82" eb="84">
      <t>ソウキュウ</t>
    </rPh>
    <rPh sb="85" eb="87">
      <t>テキセイ</t>
    </rPh>
    <rPh sb="88" eb="90">
      <t>スイドウ</t>
    </rPh>
    <rPh sb="90" eb="92">
      <t>リョウキン</t>
    </rPh>
    <rPh sb="94" eb="96">
      <t>ミナオ</t>
    </rPh>
    <rPh sb="98" eb="99">
      <t>オコナ</t>
    </rPh>
    <rPh sb="100" eb="102">
      <t>ケイエイ</t>
    </rPh>
    <rPh sb="102" eb="104">
      <t>カイゼン</t>
    </rPh>
    <rPh sb="105" eb="106">
      <t>ム</t>
    </rPh>
    <rPh sb="108" eb="109">
      <t>ト</t>
    </rPh>
    <rPh sb="110" eb="111">
      <t>ク</t>
    </rPh>
    <rPh sb="113" eb="115">
      <t>チャクシュ</t>
    </rPh>
    <rPh sb="121" eb="124">
      <t>コウリツセイ</t>
    </rPh>
    <rPh sb="127" eb="129">
      <t>コンゴ</t>
    </rPh>
    <rPh sb="130" eb="132">
      <t>シセツ</t>
    </rPh>
    <rPh sb="133" eb="136">
      <t>タイシンカ</t>
    </rPh>
    <rPh sb="137" eb="139">
      <t>イジ</t>
    </rPh>
    <phoneticPr fontId="4"/>
  </si>
  <si>
    <t>　法定耐用年数を経過している施設・管路が多く存在するが更新が間に合っていない。早急に中長期的な更新計画を策定し、法定耐用年数を超えた施設・管路の耐震化を含めた更新を進める。</t>
    <rPh sb="1" eb="5">
      <t>ホウテイタイヨウ</t>
    </rPh>
    <rPh sb="5" eb="7">
      <t>ネンスウ</t>
    </rPh>
    <rPh sb="8" eb="10">
      <t>ケイカ</t>
    </rPh>
    <rPh sb="14" eb="16">
      <t>シセツ</t>
    </rPh>
    <rPh sb="17" eb="19">
      <t>カンロ</t>
    </rPh>
    <rPh sb="20" eb="21">
      <t>オオ</t>
    </rPh>
    <rPh sb="22" eb="24">
      <t>ソンザイ</t>
    </rPh>
    <rPh sb="27" eb="29">
      <t>コウシン</t>
    </rPh>
    <rPh sb="30" eb="31">
      <t>マ</t>
    </rPh>
    <rPh sb="32" eb="33">
      <t>ア</t>
    </rPh>
    <rPh sb="39" eb="41">
      <t>ソウキュウ</t>
    </rPh>
    <rPh sb="42" eb="45">
      <t>チュウチョウキ</t>
    </rPh>
    <rPh sb="45" eb="46">
      <t>テキ</t>
    </rPh>
    <rPh sb="47" eb="49">
      <t>コウシン</t>
    </rPh>
    <rPh sb="49" eb="51">
      <t>ケイカク</t>
    </rPh>
    <rPh sb="52" eb="54">
      <t>サクテイ</t>
    </rPh>
    <rPh sb="56" eb="58">
      <t>ホウテイ</t>
    </rPh>
    <rPh sb="58" eb="60">
      <t>タイヨウ</t>
    </rPh>
    <rPh sb="60" eb="62">
      <t>ネンスウ</t>
    </rPh>
    <rPh sb="63" eb="64">
      <t>コ</t>
    </rPh>
    <rPh sb="66" eb="68">
      <t>シセツ</t>
    </rPh>
    <rPh sb="69" eb="71">
      <t>カンロ</t>
    </rPh>
    <rPh sb="72" eb="75">
      <t>タイシンカ</t>
    </rPh>
    <rPh sb="76" eb="77">
      <t>フク</t>
    </rPh>
    <rPh sb="79" eb="81">
      <t>コウシン</t>
    </rPh>
    <rPh sb="82" eb="83">
      <t>スス</t>
    </rPh>
    <phoneticPr fontId="4"/>
  </si>
  <si>
    <t>　人口の減少に伴い給水収益の減少は続くことが見込まれ、老朽化施設等の計画的な更新および耐震化を進めることで経営状況は厳しくなることが想定される。
　今後は、経営収支の見通しを踏まえ、水道料金の見直しや投資規模の適正化に努め、経営改善を図っていく。</t>
    <rPh sb="1" eb="3">
      <t>ジンコウ</t>
    </rPh>
    <rPh sb="4" eb="6">
      <t>ゲンショウ</t>
    </rPh>
    <rPh sb="7" eb="8">
      <t>トモナ</t>
    </rPh>
    <rPh sb="9" eb="11">
      <t>キュウスイ</t>
    </rPh>
    <rPh sb="11" eb="13">
      <t>シュウエキ</t>
    </rPh>
    <rPh sb="14" eb="16">
      <t>ゲンショウ</t>
    </rPh>
    <rPh sb="17" eb="18">
      <t>ツヅ</t>
    </rPh>
    <rPh sb="22" eb="24">
      <t>ミコ</t>
    </rPh>
    <rPh sb="27" eb="30">
      <t>ロウキュウカ</t>
    </rPh>
    <rPh sb="30" eb="32">
      <t>シセツ</t>
    </rPh>
    <rPh sb="32" eb="33">
      <t>トウ</t>
    </rPh>
    <rPh sb="34" eb="37">
      <t>ケイカクテキ</t>
    </rPh>
    <rPh sb="38" eb="40">
      <t>コウシン</t>
    </rPh>
    <rPh sb="43" eb="46">
      <t>タイシンカ</t>
    </rPh>
    <rPh sb="47" eb="48">
      <t>スス</t>
    </rPh>
    <rPh sb="53" eb="55">
      <t>ケイエイ</t>
    </rPh>
    <rPh sb="55" eb="57">
      <t>ジョウキョウ</t>
    </rPh>
    <rPh sb="58" eb="59">
      <t>キビ</t>
    </rPh>
    <rPh sb="66" eb="68">
      <t>ソウテイ</t>
    </rPh>
    <rPh sb="74" eb="76">
      <t>コンゴ</t>
    </rPh>
    <rPh sb="78" eb="80">
      <t>ケイエイ</t>
    </rPh>
    <rPh sb="80" eb="82">
      <t>シュウシ</t>
    </rPh>
    <rPh sb="83" eb="85">
      <t>ミトオ</t>
    </rPh>
    <rPh sb="87" eb="88">
      <t>フ</t>
    </rPh>
    <rPh sb="91" eb="93">
      <t>スイドウ</t>
    </rPh>
    <rPh sb="93" eb="95">
      <t>リョウキン</t>
    </rPh>
    <rPh sb="96" eb="98">
      <t>ミナオ</t>
    </rPh>
    <rPh sb="100" eb="102">
      <t>トウシ</t>
    </rPh>
    <rPh sb="102" eb="104">
      <t>キボ</t>
    </rPh>
    <rPh sb="105" eb="108">
      <t>テキセイカ</t>
    </rPh>
    <rPh sb="109" eb="110">
      <t>ツト</t>
    </rPh>
    <rPh sb="112" eb="114">
      <t>ケイエイ</t>
    </rPh>
    <rPh sb="114" eb="116">
      <t>カイゼン</t>
    </rPh>
    <rPh sb="117" eb="11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</si>
</sst>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0.65</c:v>
                </c:pt>
                <c:pt idx="1">
                  <c:v>0</c:v>
                </c:pt>
                <c:pt idx="2">
                  <c:v>0</c:v>
                </c:pt>
                <c:pt idx="3">
                  <c:v>0</c:v>
                </c:pt>
                <c:pt idx="4">
                  <c:v>0</c:v>
                </c:pt>
              </c:numCache>
            </c:numRef>
          </c:val>
          <c:extLst>
            <c:ext xmlns:c16="http://schemas.microsoft.com/office/drawing/2014/chart" uri="{C3380CC4-5D6E-409C-BE32-E72D297353CC}">
              <c16:uniqueId val="{00000000-C570-4C5B-B96D-F0CFAD3D499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C570-4C5B-B96D-F0CFAD3D499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72.239999999999995</c:v>
                </c:pt>
                <c:pt idx="1">
                  <c:v>72.239999999999995</c:v>
                </c:pt>
                <c:pt idx="2">
                  <c:v>71.010000000000005</c:v>
                </c:pt>
                <c:pt idx="3">
                  <c:v>70.91</c:v>
                </c:pt>
                <c:pt idx="4">
                  <c:v>72.48</c:v>
                </c:pt>
              </c:numCache>
            </c:numRef>
          </c:val>
          <c:extLst>
            <c:ext xmlns:c16="http://schemas.microsoft.com/office/drawing/2014/chart" uri="{C3380CC4-5D6E-409C-BE32-E72D297353CC}">
              <c16:uniqueId val="{00000000-9D26-46A6-848C-5A26CEC9258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9D26-46A6-848C-5A26CEC9258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92.31</c:v>
                </c:pt>
                <c:pt idx="1">
                  <c:v>94.02</c:v>
                </c:pt>
                <c:pt idx="2">
                  <c:v>94.02</c:v>
                </c:pt>
                <c:pt idx="3">
                  <c:v>94.02</c:v>
                </c:pt>
                <c:pt idx="4">
                  <c:v>94.02</c:v>
                </c:pt>
              </c:numCache>
            </c:numRef>
          </c:val>
          <c:extLst>
            <c:ext xmlns:c16="http://schemas.microsoft.com/office/drawing/2014/chart" uri="{C3380CC4-5D6E-409C-BE32-E72D297353CC}">
              <c16:uniqueId val="{00000000-D275-401A-8132-2C8ABCAA332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D275-401A-8132-2C8ABCAA332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60.13</c:v>
                </c:pt>
                <c:pt idx="1">
                  <c:v>56.22</c:v>
                </c:pt>
                <c:pt idx="2">
                  <c:v>55.01</c:v>
                </c:pt>
                <c:pt idx="3">
                  <c:v>68.459999999999994</c:v>
                </c:pt>
                <c:pt idx="4">
                  <c:v>61.51</c:v>
                </c:pt>
              </c:numCache>
            </c:numRef>
          </c:val>
          <c:extLst>
            <c:ext xmlns:c16="http://schemas.microsoft.com/office/drawing/2014/chart" uri="{C3380CC4-5D6E-409C-BE32-E72D297353CC}">
              <c16:uniqueId val="{00000000-2061-44E8-A494-9396E220220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2061-44E8-A494-9396E220220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13-4536-853F-9EF4A5125DF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13-4536-853F-9EF4A5125DF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20-4233-BD1F-F69B9388A6C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20-4233-BD1F-F69B9388A6C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BB-43D8-ABE8-D72C1BEB9F9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BB-43D8-ABE8-D72C1BEB9F9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EA-4818-A61C-8124F6A478A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EA-4818-A61C-8124F6A478A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1250.69</c:v>
                </c:pt>
                <c:pt idx="1">
                  <c:v>1141.6500000000001</c:v>
                </c:pt>
                <c:pt idx="2">
                  <c:v>1044.95</c:v>
                </c:pt>
                <c:pt idx="3">
                  <c:v>968.06</c:v>
                </c:pt>
                <c:pt idx="4">
                  <c:v>888.07</c:v>
                </c:pt>
              </c:numCache>
            </c:numRef>
          </c:val>
          <c:extLst>
            <c:ext xmlns:c16="http://schemas.microsoft.com/office/drawing/2014/chart" uri="{C3380CC4-5D6E-409C-BE32-E72D297353CC}">
              <c16:uniqueId val="{00000000-932B-4D29-9B6B-FFE20F76227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932B-4D29-9B6B-FFE20F76227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43.61</c:v>
                </c:pt>
                <c:pt idx="1">
                  <c:v>45.81</c:v>
                </c:pt>
                <c:pt idx="2">
                  <c:v>45.89</c:v>
                </c:pt>
                <c:pt idx="3">
                  <c:v>43.16</c:v>
                </c:pt>
                <c:pt idx="4">
                  <c:v>52.24</c:v>
                </c:pt>
              </c:numCache>
            </c:numRef>
          </c:val>
          <c:extLst>
            <c:ext xmlns:c16="http://schemas.microsoft.com/office/drawing/2014/chart" uri="{C3380CC4-5D6E-409C-BE32-E72D297353CC}">
              <c16:uniqueId val="{00000000-E472-4474-8829-D2AB21C018D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E472-4474-8829-D2AB21C018D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208.3</c:v>
                </c:pt>
                <c:pt idx="1">
                  <c:v>196.82</c:v>
                </c:pt>
                <c:pt idx="2">
                  <c:v>199.63</c:v>
                </c:pt>
                <c:pt idx="3">
                  <c:v>212.74</c:v>
                </c:pt>
                <c:pt idx="4">
                  <c:v>176.87</c:v>
                </c:pt>
              </c:numCache>
            </c:numRef>
          </c:val>
          <c:extLst>
            <c:ext xmlns:c16="http://schemas.microsoft.com/office/drawing/2014/chart" uri="{C3380CC4-5D6E-409C-BE32-E72D297353CC}">
              <c16:uniqueId val="{00000000-1D3B-4C17-9FED-64FC49C59DB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1D3B-4C17-9FED-64FC49C59DB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仁淀川町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5106</v>
      </c>
      <c r="AM8" s="67"/>
      <c r="AN8" s="67"/>
      <c r="AO8" s="67"/>
      <c r="AP8" s="67"/>
      <c r="AQ8" s="67"/>
      <c r="AR8" s="67"/>
      <c r="AS8" s="67"/>
      <c r="AT8" s="66">
        <f>データ!$S$6</f>
        <v>333</v>
      </c>
      <c r="AU8" s="66"/>
      <c r="AV8" s="66"/>
      <c r="AW8" s="66"/>
      <c r="AX8" s="66"/>
      <c r="AY8" s="66"/>
      <c r="AZ8" s="66"/>
      <c r="BA8" s="66"/>
      <c r="BB8" s="66">
        <f>データ!$T$6</f>
        <v>15.33</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61.03</v>
      </c>
      <c r="Q10" s="66"/>
      <c r="R10" s="66"/>
      <c r="S10" s="66"/>
      <c r="T10" s="66"/>
      <c r="U10" s="66"/>
      <c r="V10" s="66"/>
      <c r="W10" s="67">
        <f>データ!$Q$6</f>
        <v>1600</v>
      </c>
      <c r="X10" s="67"/>
      <c r="Y10" s="67"/>
      <c r="Z10" s="67"/>
      <c r="AA10" s="67"/>
      <c r="AB10" s="67"/>
      <c r="AC10" s="67"/>
      <c r="AD10" s="2"/>
      <c r="AE10" s="2"/>
      <c r="AF10" s="2"/>
      <c r="AG10" s="2"/>
      <c r="AH10" s="2"/>
      <c r="AI10" s="2"/>
      <c r="AJ10" s="2"/>
      <c r="AK10" s="2"/>
      <c r="AL10" s="67">
        <f>データ!$U$6</f>
        <v>3088</v>
      </c>
      <c r="AM10" s="67"/>
      <c r="AN10" s="67"/>
      <c r="AO10" s="67"/>
      <c r="AP10" s="67"/>
      <c r="AQ10" s="67"/>
      <c r="AR10" s="67"/>
      <c r="AS10" s="67"/>
      <c r="AT10" s="66">
        <f>データ!$V$6</f>
        <v>97.3</v>
      </c>
      <c r="AU10" s="66"/>
      <c r="AV10" s="66"/>
      <c r="AW10" s="66"/>
      <c r="AX10" s="66"/>
      <c r="AY10" s="66"/>
      <c r="AZ10" s="66"/>
      <c r="BA10" s="66"/>
      <c r="BB10" s="66">
        <f>データ!$W$6</f>
        <v>31.74</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113</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114</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115</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ddLQW0rGlbGf/cbwljrk1QpZVBC/fflMa4sCXZOdkyywX78MYCvsXldNo6QIUHaJMNvG7hkBdXcD8Dll2GrYZg==" saltValue="7ImdcLEn7cJDhhx4flgRu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2020</v>
      </c>
      <c r="C6" s="34">
        <f t="shared" ref="C6:W6" si="3">C7</f>
        <v>393878</v>
      </c>
      <c r="D6" s="34">
        <f t="shared" si="3"/>
        <v>47</v>
      </c>
      <c r="E6" s="34">
        <f t="shared" si="3"/>
        <v>1</v>
      </c>
      <c r="F6" s="34">
        <f t="shared" si="3"/>
        <v>0</v>
      </c>
      <c r="G6" s="34">
        <f t="shared" si="3"/>
        <v>0</v>
      </c>
      <c r="H6" s="34" t="str">
        <f t="shared" si="3"/>
        <v>高知県　仁淀川町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61.03</v>
      </c>
      <c r="Q6" s="35">
        <f t="shared" si="3"/>
        <v>1600</v>
      </c>
      <c r="R6" s="35">
        <f t="shared" si="3"/>
        <v>5106</v>
      </c>
      <c r="S6" s="35">
        <f t="shared" si="3"/>
        <v>333</v>
      </c>
      <c r="T6" s="35">
        <f t="shared" si="3"/>
        <v>15.33</v>
      </c>
      <c r="U6" s="35">
        <f t="shared" si="3"/>
        <v>3088</v>
      </c>
      <c r="V6" s="35">
        <f t="shared" si="3"/>
        <v>97.3</v>
      </c>
      <c r="W6" s="35">
        <f t="shared" si="3"/>
        <v>31.74</v>
      </c>
      <c r="X6" s="36">
        <f>IF(X7="",NA(),X7)</f>
        <v>60.13</v>
      </c>
      <c r="Y6" s="36">
        <f t="shared" ref="Y6:AG6" si="4">IF(Y7="",NA(),Y7)</f>
        <v>56.22</v>
      </c>
      <c r="Z6" s="36">
        <f t="shared" si="4"/>
        <v>55.01</v>
      </c>
      <c r="AA6" s="36">
        <f t="shared" si="4"/>
        <v>68.459999999999994</v>
      </c>
      <c r="AB6" s="36">
        <f t="shared" si="4"/>
        <v>61.51</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1250.69</v>
      </c>
      <c r="BF6" s="36">
        <f t="shared" ref="BF6:BN6" si="7">IF(BF7="",NA(),BF7)</f>
        <v>1141.6500000000001</v>
      </c>
      <c r="BG6" s="36">
        <f t="shared" si="7"/>
        <v>1044.95</v>
      </c>
      <c r="BH6" s="36">
        <f t="shared" si="7"/>
        <v>968.06</v>
      </c>
      <c r="BI6" s="36">
        <f t="shared" si="7"/>
        <v>888.07</v>
      </c>
      <c r="BJ6" s="36">
        <f t="shared" si="7"/>
        <v>1144.79</v>
      </c>
      <c r="BK6" s="36">
        <f t="shared" si="7"/>
        <v>1061.58</v>
      </c>
      <c r="BL6" s="36">
        <f t="shared" si="7"/>
        <v>1007.7</v>
      </c>
      <c r="BM6" s="36">
        <f t="shared" si="7"/>
        <v>1018.52</v>
      </c>
      <c r="BN6" s="36">
        <f t="shared" si="7"/>
        <v>949.61</v>
      </c>
      <c r="BO6" s="35" t="str">
        <f>IF(BO7="","",IF(BO7="-","【-】","【"&amp;SUBSTITUTE(TEXT(BO7,"#,##0.00"),"-","△")&amp;"】"))</f>
        <v>【949.15】</v>
      </c>
      <c r="BP6" s="36">
        <f>IF(BP7="",NA(),BP7)</f>
        <v>43.61</v>
      </c>
      <c r="BQ6" s="36">
        <f t="shared" ref="BQ6:BY6" si="8">IF(BQ7="",NA(),BQ7)</f>
        <v>45.81</v>
      </c>
      <c r="BR6" s="36">
        <f t="shared" si="8"/>
        <v>45.89</v>
      </c>
      <c r="BS6" s="36">
        <f t="shared" si="8"/>
        <v>43.16</v>
      </c>
      <c r="BT6" s="36">
        <f t="shared" si="8"/>
        <v>52.24</v>
      </c>
      <c r="BU6" s="36">
        <f t="shared" si="8"/>
        <v>56.04</v>
      </c>
      <c r="BV6" s="36">
        <f t="shared" si="8"/>
        <v>58.52</v>
      </c>
      <c r="BW6" s="36">
        <f t="shared" si="8"/>
        <v>59.22</v>
      </c>
      <c r="BX6" s="36">
        <f t="shared" si="8"/>
        <v>58.79</v>
      </c>
      <c r="BY6" s="36">
        <f t="shared" si="8"/>
        <v>58.41</v>
      </c>
      <c r="BZ6" s="35" t="str">
        <f>IF(BZ7="","",IF(BZ7="-","【-】","【"&amp;SUBSTITUTE(TEXT(BZ7,"#,##0.00"),"-","△")&amp;"】"))</f>
        <v>【55.87】</v>
      </c>
      <c r="CA6" s="36">
        <f>IF(CA7="",NA(),CA7)</f>
        <v>208.3</v>
      </c>
      <c r="CB6" s="36">
        <f t="shared" ref="CB6:CJ6" si="9">IF(CB7="",NA(),CB7)</f>
        <v>196.82</v>
      </c>
      <c r="CC6" s="36">
        <f t="shared" si="9"/>
        <v>199.63</v>
      </c>
      <c r="CD6" s="36">
        <f t="shared" si="9"/>
        <v>212.74</v>
      </c>
      <c r="CE6" s="36">
        <f t="shared" si="9"/>
        <v>176.87</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72.239999999999995</v>
      </c>
      <c r="CM6" s="36">
        <f t="shared" ref="CM6:CU6" si="10">IF(CM7="",NA(),CM7)</f>
        <v>72.239999999999995</v>
      </c>
      <c r="CN6" s="36">
        <f t="shared" si="10"/>
        <v>71.010000000000005</v>
      </c>
      <c r="CO6" s="36">
        <f t="shared" si="10"/>
        <v>70.91</v>
      </c>
      <c r="CP6" s="36">
        <f t="shared" si="10"/>
        <v>72.48</v>
      </c>
      <c r="CQ6" s="36">
        <f t="shared" si="10"/>
        <v>55.9</v>
      </c>
      <c r="CR6" s="36">
        <f t="shared" si="10"/>
        <v>57.3</v>
      </c>
      <c r="CS6" s="36">
        <f t="shared" si="10"/>
        <v>56.76</v>
      </c>
      <c r="CT6" s="36">
        <f t="shared" si="10"/>
        <v>56.04</v>
      </c>
      <c r="CU6" s="36">
        <f t="shared" si="10"/>
        <v>58.52</v>
      </c>
      <c r="CV6" s="35" t="str">
        <f>IF(CV7="","",IF(CV7="-","【-】","【"&amp;SUBSTITUTE(TEXT(CV7,"#,##0.00"),"-","△")&amp;"】"))</f>
        <v>【56.31】</v>
      </c>
      <c r="CW6" s="36">
        <f>IF(CW7="",NA(),CW7)</f>
        <v>92.31</v>
      </c>
      <c r="CX6" s="36">
        <f t="shared" ref="CX6:DF6" si="11">IF(CX7="",NA(),CX7)</f>
        <v>94.02</v>
      </c>
      <c r="CY6" s="36">
        <f t="shared" si="11"/>
        <v>94.02</v>
      </c>
      <c r="CZ6" s="36">
        <f t="shared" si="11"/>
        <v>94.02</v>
      </c>
      <c r="DA6" s="36">
        <f t="shared" si="11"/>
        <v>94.02</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0.65</v>
      </c>
      <c r="EE6" s="35">
        <f t="shared" ref="EE6:EM6" si="14">IF(EE7="",NA(),EE7)</f>
        <v>0</v>
      </c>
      <c r="EF6" s="35">
        <f t="shared" si="14"/>
        <v>0</v>
      </c>
      <c r="EG6" s="35">
        <f t="shared" si="14"/>
        <v>0</v>
      </c>
      <c r="EH6" s="35">
        <f t="shared" si="14"/>
        <v>0</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393878</v>
      </c>
      <c r="D7" s="38">
        <v>47</v>
      </c>
      <c r="E7" s="38">
        <v>1</v>
      </c>
      <c r="F7" s="38">
        <v>0</v>
      </c>
      <c r="G7" s="38">
        <v>0</v>
      </c>
      <c r="H7" s="38" t="s">
        <v>95</v>
      </c>
      <c r="I7" s="38" t="s">
        <v>96</v>
      </c>
      <c r="J7" s="38" t="s">
        <v>97</v>
      </c>
      <c r="K7" s="38" t="s">
        <v>98</v>
      </c>
      <c r="L7" s="38" t="s">
        <v>99</v>
      </c>
      <c r="M7" s="38" t="s">
        <v>100</v>
      </c>
      <c r="N7" s="39" t="s">
        <v>101</v>
      </c>
      <c r="O7" s="39" t="s">
        <v>102</v>
      </c>
      <c r="P7" s="39">
        <v>61.03</v>
      </c>
      <c r="Q7" s="39">
        <v>1600</v>
      </c>
      <c r="R7" s="39">
        <v>5106</v>
      </c>
      <c r="S7" s="39">
        <v>333</v>
      </c>
      <c r="T7" s="39">
        <v>15.33</v>
      </c>
      <c r="U7" s="39">
        <v>3088</v>
      </c>
      <c r="V7" s="39">
        <v>97.3</v>
      </c>
      <c r="W7" s="39">
        <v>31.74</v>
      </c>
      <c r="X7" s="39">
        <v>60.13</v>
      </c>
      <c r="Y7" s="39">
        <v>56.22</v>
      </c>
      <c r="Z7" s="39">
        <v>55.01</v>
      </c>
      <c r="AA7" s="39">
        <v>68.459999999999994</v>
      </c>
      <c r="AB7" s="39">
        <v>61.51</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1250.69</v>
      </c>
      <c r="BF7" s="39">
        <v>1141.6500000000001</v>
      </c>
      <c r="BG7" s="39">
        <v>1044.95</v>
      </c>
      <c r="BH7" s="39">
        <v>968.06</v>
      </c>
      <c r="BI7" s="39">
        <v>888.07</v>
      </c>
      <c r="BJ7" s="39">
        <v>1144.79</v>
      </c>
      <c r="BK7" s="39">
        <v>1061.58</v>
      </c>
      <c r="BL7" s="39">
        <v>1007.7</v>
      </c>
      <c r="BM7" s="39">
        <v>1018.52</v>
      </c>
      <c r="BN7" s="39">
        <v>949.61</v>
      </c>
      <c r="BO7" s="39">
        <v>949.15</v>
      </c>
      <c r="BP7" s="39">
        <v>43.61</v>
      </c>
      <c r="BQ7" s="39">
        <v>45.81</v>
      </c>
      <c r="BR7" s="39">
        <v>45.89</v>
      </c>
      <c r="BS7" s="39">
        <v>43.16</v>
      </c>
      <c r="BT7" s="39">
        <v>52.24</v>
      </c>
      <c r="BU7" s="39">
        <v>56.04</v>
      </c>
      <c r="BV7" s="39">
        <v>58.52</v>
      </c>
      <c r="BW7" s="39">
        <v>59.22</v>
      </c>
      <c r="BX7" s="39">
        <v>58.79</v>
      </c>
      <c r="BY7" s="39">
        <v>58.41</v>
      </c>
      <c r="BZ7" s="39">
        <v>55.87</v>
      </c>
      <c r="CA7" s="39">
        <v>208.3</v>
      </c>
      <c r="CB7" s="39">
        <v>196.82</v>
      </c>
      <c r="CC7" s="39">
        <v>199.63</v>
      </c>
      <c r="CD7" s="39">
        <v>212.74</v>
      </c>
      <c r="CE7" s="39">
        <v>176.87</v>
      </c>
      <c r="CF7" s="39">
        <v>304.35000000000002</v>
      </c>
      <c r="CG7" s="39">
        <v>296.3</v>
      </c>
      <c r="CH7" s="39">
        <v>292.89999999999998</v>
      </c>
      <c r="CI7" s="39">
        <v>298.25</v>
      </c>
      <c r="CJ7" s="39">
        <v>303.27999999999997</v>
      </c>
      <c r="CK7" s="39">
        <v>288.19</v>
      </c>
      <c r="CL7" s="39">
        <v>72.239999999999995</v>
      </c>
      <c r="CM7" s="39">
        <v>72.239999999999995</v>
      </c>
      <c r="CN7" s="39">
        <v>71.010000000000005</v>
      </c>
      <c r="CO7" s="39">
        <v>70.91</v>
      </c>
      <c r="CP7" s="39">
        <v>72.48</v>
      </c>
      <c r="CQ7" s="39">
        <v>55.9</v>
      </c>
      <c r="CR7" s="39">
        <v>57.3</v>
      </c>
      <c r="CS7" s="39">
        <v>56.76</v>
      </c>
      <c r="CT7" s="39">
        <v>56.04</v>
      </c>
      <c r="CU7" s="39">
        <v>58.52</v>
      </c>
      <c r="CV7" s="39">
        <v>56.31</v>
      </c>
      <c r="CW7" s="39">
        <v>92.31</v>
      </c>
      <c r="CX7" s="39">
        <v>94.02</v>
      </c>
      <c r="CY7" s="39">
        <v>94.02</v>
      </c>
      <c r="CZ7" s="39">
        <v>94.02</v>
      </c>
      <c r="DA7" s="39">
        <v>94.02</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0.65</v>
      </c>
      <c r="EE7" s="39">
        <v>0</v>
      </c>
      <c r="EF7" s="39">
        <v>0</v>
      </c>
      <c r="EG7" s="39">
        <v>0</v>
      </c>
      <c r="EH7" s="39">
        <v>0</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108</v>
      </c>
    </row>
    <row r="12" spans="1:144" x14ac:dyDescent="0.15">
      <c r="B12">
        <v>1</v>
      </c>
      <c r="C12">
        <v>1</v>
      </c>
      <c r="D12">
        <v>1</v>
      </c>
      <c r="E12">
        <v>1</v>
      </c>
      <c r="F12">
        <v>2</v>
      </c>
      <c r="G12" t="s">
        <v>109</v>
      </c>
    </row>
    <row r="13" spans="1:144" x14ac:dyDescent="0.15">
      <c r="B13" t="s">
        <v>110</v>
      </c>
      <c r="C13" t="s">
        <v>110</v>
      </c>
      <c r="D13" t="s">
        <v>110</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2021-12-03T07:04:56Z</dcterms:created>
  <dcterms:modified xsi:type="dcterms:W3CDTF">2022-01-18T02:02:07Z</dcterms:modified>
  <cp:category/>
</cp:coreProperties>
</file>