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2130町民環境課(水道)\69上：水道\調査_通知\R3\R3 経営比較分析\"/>
    </mc:Choice>
  </mc:AlternateContent>
  <workbookProtection workbookAlgorithmName="SHA-512" workbookHashValue="DRDjJYXdZY480iSxBFGNnDfdp9MkpnACZfY6V64EJg3oojUpQkKUBbnowRyp5dhmN6j24+HVPlebYPjC2YV4Aw==" workbookSaltValue="OBt3hECo0VPz6jr640W3o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<sst xmlns="http://schemas.openxmlformats.org/spreadsheetml/2006/main" count="250" uniqueCount="115">
  <si>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</si>
  <si>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</si>
  <si>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</si>
  <si>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</si>
  <si>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</si>
  <si>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</si>
  <si>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</si>
  <si>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</si>
  <si>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</si>
  <si>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</si>
  <si>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</si>
  <si>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</si>
  <si>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</si>
  <si>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</si>
  <si>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</si>
  <si>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</si>
  <si>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</si>
  <si>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</si>
  <si>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</si>
  <si>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</si>
  <si>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</si>
  <si>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</si>
  <si>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</si>
  <si>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</si>
  <si>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</si>
  <si>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</si>
  <si>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</si>
  <si>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</si>
  <si>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</si>
  <si>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</si>
  <si>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</si>
  <si>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</si>
  <si>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</si>
  <si>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</si>
  <si>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</si>
  <si>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</si>
  <si>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</si>
  <si>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</si>
  <si>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</si>
  <si>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</si>
  <si>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</si>
  <si>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</si>
  <si>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</si>
  <si>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</si>
  <si>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</si>
  <si>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</si>
  <si>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</si>
  <si>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</si>
  <si>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</si>
  <si>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</si>
  <si>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</si>
  <si>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</si>
  <si>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</si>
  <si>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</si>
  <si>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</si>
  <si>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</si>
  <si>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</si>
  <si>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</si>
  <si>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</si>
  <si>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</si>
  <si>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</si>
  <si>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</si>
  <si>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</si>
  <si>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</si>
  <si>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</si>
  <si>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</si>
  <si>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</si>
  <si>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</si>
  <si>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</si>
  <si>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</si>
  <si>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</si>
  <si>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</si>
  <si>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</si>
  <si>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</si>
  <si>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</si>
  <si>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</si>
  <si>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</si>
  <si>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</si>
  <si>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</si>
  <si>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</si>
  <si>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</si>
  <si>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</si>
  <si>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</si>
  <si>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</si>
  <si>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</si>
  <si>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</si>
  <si>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</si>
  <si>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</si>
  <si>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</si>
  <si>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</si>
  <si>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</si>
  <si>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</si>
  <si>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</si>
  <si>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中土佐町</t>
  </si>
  <si>
    <t>法適用</t>
  </si>
  <si>
    <t>水道事業</t>
  </si>
  <si>
    <t>簡易水道事業</t>
  </si>
  <si>
    <t>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</si>
  <si>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</si>
  <si>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</si>
  <si>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</si>
  <si>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</si>
  <si>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</si>
  <si>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</si>
  <si>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</si>
  <si>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</si>
  <si>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</si>
  <si>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</si>
  <si>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</si>
  <si>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</si>
  <si>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</si>
  <si>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</si>
  <si>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①配水施設更新事業により、有形固定資産減価償却率が横ばいとなっている。
②財政状況が厳しく管路更新事業が進んでおらず、管路経年化率が上昇している。
③上ノ加江地区配水施設更新事業の完了後、同地区内管路の更新事業を進めていく予定である。 </t>
    <phoneticPr fontId="4"/>
  </si>
  <si>
    <t>①収益においては、料金改定により給水収益が15％増加している。費用では、修繕費が39％、総係費が15％減少している。このことにより、経常収支比率は改善している。
②累積欠損金は発生していないが、給水人口の減少等により料金収入の減少傾向が続くことが見込まれる。
③更新事業が開始されたことにより消費税等の還付金が未収金へ計上され、流動比率が上昇している。
今後、企業債を財源とした老朽施設更新事業が継続する予定であることから、企業債償還のための現金支出が増加し流動比率の低下が見込まれる。
④料金改定により一時的に下がっているが、老朽施設更新事業の財源として企業債の借入が継続することにより、企業債残高対給水収益比率は次年度以降、増加が見込まれる。
⑤料金改定により供給単価が上昇し、料金回収率が改善している。
⑥給水原価の減少は、経常費用（修繕費39％減、総係費15％減）が減少したことによる。
⑦人口減少により有収水量は減少しているが、漏水等により無効水量が増加していることから、施設利用率が上昇している。
⑧有収率は一時的に上昇しているが、管路の経年劣化による漏水等により無効水量が増加しており、次年度以降、下降する見込みである。</t>
    <rPh sb="456" eb="459">
      <t>ユウシュウリツ</t>
    </rPh>
    <phoneticPr fontId="4"/>
  </si>
  <si>
    <t>令和２年度は料金改定により一時的に給水収益が増加したが、人口減少に伴い給水収益は下降していく見込みである。
また、各施設が更新時期を迎えていくものの、更新事業が進んでいない状況である。「簡易水道施設更新計画」にもとづき、財政状況等を勘案し、財源に見合う範囲で施設更新を進めていく予定である。
今後とも中・長期的な財務状況を勘案し、適切な料金設定を行い健全な財政運営に努めていく。</t>
    <rPh sb="156" eb="158">
      <t>ザイム</t>
    </rPh>
    <rPh sb="161" eb="163">
      <t>カンアン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</si>
</sst>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2B4C-4CE0-9037-70B8EDF576E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0.01</c:v>
                </c:pt>
                <c:pt idx="2">
                  <c:v>0.04</c:v>
                </c:pt>
                <c:pt idx="3">
                  <c:v>0.19</c:v>
                </c:pt>
                <c:pt idx="4">
                  <c:v>0.26</c:v>
                </c:pt>
              </c:numCache>
            </c:numRef>
          </c:val>
          <c:smooth val="0"/>
          <c:extLst>
            <c:ext xmlns:c16="http://schemas.microsoft.com/office/drawing/2014/chart" uri="{C3380CC4-5D6E-409C-BE32-E72D297353CC}">
              <c16:uniqueId val="{00000001-2B4C-4CE0-9037-70B8EDF576E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0</c:v>
                </c:pt>
                <c:pt idx="1">
                  <c:v>73.11</c:v>
                </c:pt>
                <c:pt idx="2">
                  <c:v>73.930000000000007</c:v>
                </c:pt>
                <c:pt idx="3">
                  <c:v>75.52</c:v>
                </c:pt>
                <c:pt idx="4">
                  <c:v>95.57</c:v>
                </c:pt>
              </c:numCache>
            </c:numRef>
          </c:val>
          <c:extLst>
            <c:ext xmlns:c16="http://schemas.microsoft.com/office/drawing/2014/chart" uri="{C3380CC4-5D6E-409C-BE32-E72D297353CC}">
              <c16:uniqueId val="{00000000-D7D1-4CB4-91AF-ABDDBE26207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63.01</c:v>
                </c:pt>
                <c:pt idx="2">
                  <c:v>52.63</c:v>
                </c:pt>
                <c:pt idx="3">
                  <c:v>55.3</c:v>
                </c:pt>
                <c:pt idx="4">
                  <c:v>54.14</c:v>
                </c:pt>
              </c:numCache>
            </c:numRef>
          </c:val>
          <c:smooth val="0"/>
          <c:extLst>
            <c:ext xmlns:c16="http://schemas.microsoft.com/office/drawing/2014/chart" uri="{C3380CC4-5D6E-409C-BE32-E72D297353CC}">
              <c16:uniqueId val="{00000001-D7D1-4CB4-91AF-ABDDBE26207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0</c:v>
                </c:pt>
                <c:pt idx="1">
                  <c:v>70.47</c:v>
                </c:pt>
                <c:pt idx="2">
                  <c:v>67.349999999999994</c:v>
                </c:pt>
                <c:pt idx="3">
                  <c:v>63.08</c:v>
                </c:pt>
                <c:pt idx="4">
                  <c:v>77.41</c:v>
                </c:pt>
              </c:numCache>
            </c:numRef>
          </c:val>
          <c:extLst>
            <c:ext xmlns:c16="http://schemas.microsoft.com/office/drawing/2014/chart" uri="{C3380CC4-5D6E-409C-BE32-E72D297353CC}">
              <c16:uniqueId val="{00000000-D24A-437A-8AFF-8DF651B8330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77.489999999999995</c:v>
                </c:pt>
                <c:pt idx="2">
                  <c:v>78.83</c:v>
                </c:pt>
                <c:pt idx="3">
                  <c:v>78.319999999999993</c:v>
                </c:pt>
                <c:pt idx="4">
                  <c:v>76.239999999999995</c:v>
                </c:pt>
              </c:numCache>
            </c:numRef>
          </c:val>
          <c:smooth val="0"/>
          <c:extLst>
            <c:ext xmlns:c16="http://schemas.microsoft.com/office/drawing/2014/chart" uri="{C3380CC4-5D6E-409C-BE32-E72D297353CC}">
              <c16:uniqueId val="{00000001-D24A-437A-8AFF-8DF651B8330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0</c:v>
                </c:pt>
                <c:pt idx="1">
                  <c:v>113.08</c:v>
                </c:pt>
                <c:pt idx="2">
                  <c:v>103.62</c:v>
                </c:pt>
                <c:pt idx="3">
                  <c:v>104</c:v>
                </c:pt>
                <c:pt idx="4">
                  <c:v>114.91</c:v>
                </c:pt>
              </c:numCache>
            </c:numRef>
          </c:val>
          <c:extLst>
            <c:ext xmlns:c16="http://schemas.microsoft.com/office/drawing/2014/chart" uri="{C3380CC4-5D6E-409C-BE32-E72D297353CC}">
              <c16:uniqueId val="{00000000-5D86-436F-AA89-87848ECF5B6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105.17</c:v>
                </c:pt>
                <c:pt idx="2">
                  <c:v>99.53</c:v>
                </c:pt>
                <c:pt idx="3">
                  <c:v>100.27</c:v>
                </c:pt>
                <c:pt idx="4">
                  <c:v>103.57</c:v>
                </c:pt>
              </c:numCache>
            </c:numRef>
          </c:val>
          <c:smooth val="0"/>
          <c:extLst>
            <c:ext xmlns:c16="http://schemas.microsoft.com/office/drawing/2014/chart" uri="{C3380CC4-5D6E-409C-BE32-E72D297353CC}">
              <c16:uniqueId val="{00000001-5D86-436F-AA89-87848ECF5B6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0</c:v>
                </c:pt>
                <c:pt idx="1">
                  <c:v>45.44</c:v>
                </c:pt>
                <c:pt idx="2">
                  <c:v>47.37</c:v>
                </c:pt>
                <c:pt idx="3">
                  <c:v>49.28</c:v>
                </c:pt>
                <c:pt idx="4">
                  <c:v>49.02</c:v>
                </c:pt>
              </c:numCache>
            </c:numRef>
          </c:val>
          <c:extLst>
            <c:ext xmlns:c16="http://schemas.microsoft.com/office/drawing/2014/chart" uri="{C3380CC4-5D6E-409C-BE32-E72D297353CC}">
              <c16:uniqueId val="{00000000-3B66-44E7-902C-F65DCC2C006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49.75</c:v>
                </c:pt>
                <c:pt idx="2">
                  <c:v>41.07</c:v>
                </c:pt>
                <c:pt idx="3">
                  <c:v>34.83</c:v>
                </c:pt>
                <c:pt idx="4">
                  <c:v>31.44</c:v>
                </c:pt>
              </c:numCache>
            </c:numRef>
          </c:val>
          <c:smooth val="0"/>
          <c:extLst>
            <c:ext xmlns:c16="http://schemas.microsoft.com/office/drawing/2014/chart" uri="{C3380CC4-5D6E-409C-BE32-E72D297353CC}">
              <c16:uniqueId val="{00000001-3B66-44E7-902C-F65DCC2C006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39.03</c:v>
                </c:pt>
                <c:pt idx="2">
                  <c:v>46.12</c:v>
                </c:pt>
                <c:pt idx="3">
                  <c:v>50.57</c:v>
                </c:pt>
                <c:pt idx="4">
                  <c:v>57.86</c:v>
                </c:pt>
              </c:numCache>
            </c:numRef>
          </c:val>
          <c:extLst>
            <c:ext xmlns:c16="http://schemas.microsoft.com/office/drawing/2014/chart" uri="{C3380CC4-5D6E-409C-BE32-E72D297353CC}">
              <c16:uniqueId val="{00000000-2890-479B-904D-1AA11CC73D2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6.45</c:v>
                </c:pt>
                <c:pt idx="2">
                  <c:v>5.94</c:v>
                </c:pt>
                <c:pt idx="3">
                  <c:v>10.050000000000001</c:v>
                </c:pt>
                <c:pt idx="4">
                  <c:v>10.78</c:v>
                </c:pt>
              </c:numCache>
            </c:numRef>
          </c:val>
          <c:smooth val="0"/>
          <c:extLst>
            <c:ext xmlns:c16="http://schemas.microsoft.com/office/drawing/2014/chart" uri="{C3380CC4-5D6E-409C-BE32-E72D297353CC}">
              <c16:uniqueId val="{00000001-2890-479B-904D-1AA11CC73D2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31F6-4D12-9C55-118F144D4E1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c:v>
                </c:pt>
                <c:pt idx="1">
                  <c:v>0</c:v>
                </c:pt>
                <c:pt idx="2" formatCode="#,##0.00;&quot;△&quot;#,##0.00;&quot;-&quot;">
                  <c:v>4.53</c:v>
                </c:pt>
                <c:pt idx="3" formatCode="#,##0.00;&quot;△&quot;#,##0.00;&quot;-&quot;">
                  <c:v>8.57</c:v>
                </c:pt>
                <c:pt idx="4" formatCode="#,##0.00;&quot;△&quot;#,##0.00;&quot;-&quot;">
                  <c:v>5.78</c:v>
                </c:pt>
              </c:numCache>
            </c:numRef>
          </c:val>
          <c:smooth val="0"/>
          <c:extLst>
            <c:ext xmlns:c16="http://schemas.microsoft.com/office/drawing/2014/chart" uri="{C3380CC4-5D6E-409C-BE32-E72D297353CC}">
              <c16:uniqueId val="{00000001-31F6-4D12-9C55-118F144D4E1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0</c:v>
                </c:pt>
                <c:pt idx="1">
                  <c:v>160.72999999999999</c:v>
                </c:pt>
                <c:pt idx="2">
                  <c:v>166.96</c:v>
                </c:pt>
                <c:pt idx="3">
                  <c:v>193.92</c:v>
                </c:pt>
                <c:pt idx="4">
                  <c:v>211.27</c:v>
                </c:pt>
              </c:numCache>
            </c:numRef>
          </c:val>
          <c:extLst>
            <c:ext xmlns:c16="http://schemas.microsoft.com/office/drawing/2014/chart" uri="{C3380CC4-5D6E-409C-BE32-E72D297353CC}">
              <c16:uniqueId val="{00000000-BF1A-40D6-B2B3-B965CC1AB9C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155.44999999999999</c:v>
                </c:pt>
                <c:pt idx="2">
                  <c:v>183.95</c:v>
                </c:pt>
                <c:pt idx="3">
                  <c:v>139.66999999999999</c:v>
                </c:pt>
                <c:pt idx="4">
                  <c:v>92.24</c:v>
                </c:pt>
              </c:numCache>
            </c:numRef>
          </c:val>
          <c:smooth val="0"/>
          <c:extLst>
            <c:ext xmlns:c16="http://schemas.microsoft.com/office/drawing/2014/chart" uri="{C3380CC4-5D6E-409C-BE32-E72D297353CC}">
              <c16:uniqueId val="{00000001-BF1A-40D6-B2B3-B965CC1AB9C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0</c:v>
                </c:pt>
                <c:pt idx="1">
                  <c:v>806.38</c:v>
                </c:pt>
                <c:pt idx="2">
                  <c:v>775.27</c:v>
                </c:pt>
                <c:pt idx="3">
                  <c:v>867.62</c:v>
                </c:pt>
                <c:pt idx="4">
                  <c:v>794.75</c:v>
                </c:pt>
              </c:numCache>
            </c:numRef>
          </c:val>
          <c:extLst>
            <c:ext xmlns:c16="http://schemas.microsoft.com/office/drawing/2014/chart" uri="{C3380CC4-5D6E-409C-BE32-E72D297353CC}">
              <c16:uniqueId val="{00000000-3D11-41FB-9B52-3DE4D633DED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1039.78</c:v>
                </c:pt>
                <c:pt idx="2">
                  <c:v>1272.18</c:v>
                </c:pt>
                <c:pt idx="3">
                  <c:v>1390.57</c:v>
                </c:pt>
                <c:pt idx="4">
                  <c:v>1546.97</c:v>
                </c:pt>
              </c:numCache>
            </c:numRef>
          </c:val>
          <c:smooth val="0"/>
          <c:extLst>
            <c:ext xmlns:c16="http://schemas.microsoft.com/office/drawing/2014/chart" uri="{C3380CC4-5D6E-409C-BE32-E72D297353CC}">
              <c16:uniqueId val="{00000001-3D11-41FB-9B52-3DE4D633DED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0</c:v>
                </c:pt>
                <c:pt idx="1">
                  <c:v>74.47</c:v>
                </c:pt>
                <c:pt idx="2">
                  <c:v>70.56</c:v>
                </c:pt>
                <c:pt idx="3">
                  <c:v>67.86</c:v>
                </c:pt>
                <c:pt idx="4">
                  <c:v>84.76</c:v>
                </c:pt>
              </c:numCache>
            </c:numRef>
          </c:val>
          <c:extLst>
            <c:ext xmlns:c16="http://schemas.microsoft.com/office/drawing/2014/chart" uri="{C3380CC4-5D6E-409C-BE32-E72D297353CC}">
              <c16:uniqueId val="{00000000-836F-4BFA-B99A-A74AB092126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82.35</c:v>
                </c:pt>
                <c:pt idx="2">
                  <c:v>75.83</c:v>
                </c:pt>
                <c:pt idx="3">
                  <c:v>62.43</c:v>
                </c:pt>
                <c:pt idx="4">
                  <c:v>51.1</c:v>
                </c:pt>
              </c:numCache>
            </c:numRef>
          </c:val>
          <c:smooth val="0"/>
          <c:extLst>
            <c:ext xmlns:c16="http://schemas.microsoft.com/office/drawing/2014/chart" uri="{C3380CC4-5D6E-409C-BE32-E72D297353CC}">
              <c16:uniqueId val="{00000001-836F-4BFA-B99A-A74AB092126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0</c:v>
                </c:pt>
                <c:pt idx="1">
                  <c:v>121.97</c:v>
                </c:pt>
                <c:pt idx="2">
                  <c:v>128.6</c:v>
                </c:pt>
                <c:pt idx="3">
                  <c:v>133.46</c:v>
                </c:pt>
                <c:pt idx="4">
                  <c:v>122.43</c:v>
                </c:pt>
              </c:numCache>
            </c:numRef>
          </c:val>
          <c:extLst>
            <c:ext xmlns:c16="http://schemas.microsoft.com/office/drawing/2014/chart" uri="{C3380CC4-5D6E-409C-BE32-E72D297353CC}">
              <c16:uniqueId val="{00000000-987E-4E19-90AC-FE4A07DAC5A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181.75</c:v>
                </c:pt>
                <c:pt idx="2">
                  <c:v>181.94</c:v>
                </c:pt>
                <c:pt idx="3">
                  <c:v>224.51</c:v>
                </c:pt>
                <c:pt idx="4">
                  <c:v>269.64</c:v>
                </c:pt>
              </c:numCache>
            </c:numRef>
          </c:val>
          <c:smooth val="0"/>
          <c:extLst>
            <c:ext xmlns:c16="http://schemas.microsoft.com/office/drawing/2014/chart" uri="{C3380CC4-5D6E-409C-BE32-E72D297353CC}">
              <c16:uniqueId val="{00000001-987E-4E19-90AC-FE4A07DAC5A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【186.73】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【1,187.50】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【75.11】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【281.77】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【17.19】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W55" zoomScale="115" zoomScaleNormal="115" workbookViewId="0">
      <selection activeCell="CD77" sqref="CD7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高知県　中土佐町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簡易水道事業</v>
      </c>
      <c r="Q8" s="83"/>
      <c r="R8" s="83"/>
      <c r="S8" s="83"/>
      <c r="T8" s="83"/>
      <c r="U8" s="83"/>
      <c r="V8" s="83"/>
      <c r="W8" s="83" t="str">
        <f>データ!$L$6</f>
        <v>C2</v>
      </c>
      <c r="X8" s="83"/>
      <c r="Y8" s="83"/>
      <c r="Z8" s="83"/>
      <c r="AA8" s="83"/>
      <c r="AB8" s="83"/>
      <c r="AC8" s="83"/>
      <c r="AD8" s="83" t="str">
        <f>データ!$M$6</f>
        <v>非設置</v>
      </c>
      <c r="AE8" s="83"/>
      <c r="AF8" s="83"/>
      <c r="AG8" s="83"/>
      <c r="AH8" s="83"/>
      <c r="AI8" s="83"/>
      <c r="AJ8" s="83"/>
      <c r="AK8" s="4"/>
      <c r="AL8" s="71">
        <f>データ!$R$6</f>
        <v>6473</v>
      </c>
      <c r="AM8" s="71"/>
      <c r="AN8" s="71"/>
      <c r="AO8" s="71"/>
      <c r="AP8" s="71"/>
      <c r="AQ8" s="71"/>
      <c r="AR8" s="71"/>
      <c r="AS8" s="71"/>
      <c r="AT8" s="67">
        <f>データ!$S$6</f>
        <v>193.21</v>
      </c>
      <c r="AU8" s="68"/>
      <c r="AV8" s="68"/>
      <c r="AW8" s="68"/>
      <c r="AX8" s="68"/>
      <c r="AY8" s="68"/>
      <c r="AZ8" s="68"/>
      <c r="BA8" s="68"/>
      <c r="BB8" s="70">
        <f>データ!$T$6</f>
        <v>33.5</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62.36</v>
      </c>
      <c r="J10" s="68"/>
      <c r="K10" s="68"/>
      <c r="L10" s="68"/>
      <c r="M10" s="68"/>
      <c r="N10" s="68"/>
      <c r="O10" s="69"/>
      <c r="P10" s="70">
        <f>データ!$P$6</f>
        <v>98.84</v>
      </c>
      <c r="Q10" s="70"/>
      <c r="R10" s="70"/>
      <c r="S10" s="70"/>
      <c r="T10" s="70"/>
      <c r="U10" s="70"/>
      <c r="V10" s="70"/>
      <c r="W10" s="71">
        <f>データ!$Q$6</f>
        <v>1870</v>
      </c>
      <c r="X10" s="71"/>
      <c r="Y10" s="71"/>
      <c r="Z10" s="71"/>
      <c r="AA10" s="71"/>
      <c r="AB10" s="71"/>
      <c r="AC10" s="71"/>
      <c r="AD10" s="2"/>
      <c r="AE10" s="2"/>
      <c r="AF10" s="2"/>
      <c r="AG10" s="2"/>
      <c r="AH10" s="4"/>
      <c r="AI10" s="4"/>
      <c r="AJ10" s="4"/>
      <c r="AK10" s="4"/>
      <c r="AL10" s="71">
        <f>データ!$U$6</f>
        <v>6324</v>
      </c>
      <c r="AM10" s="71"/>
      <c r="AN10" s="71"/>
      <c r="AO10" s="71"/>
      <c r="AP10" s="71"/>
      <c r="AQ10" s="71"/>
      <c r="AR10" s="71"/>
      <c r="AS10" s="71"/>
      <c r="AT10" s="67">
        <f>データ!$V$6</f>
        <v>22.82</v>
      </c>
      <c r="AU10" s="68"/>
      <c r="AV10" s="68"/>
      <c r="AW10" s="68"/>
      <c r="AX10" s="68"/>
      <c r="AY10" s="68"/>
      <c r="AZ10" s="68"/>
      <c r="BA10" s="68"/>
      <c r="BB10" s="70">
        <f>データ!$W$6</f>
        <v>277.13</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113</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114</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【102.33】</v>
      </c>
      <c r="F85" s="27" t="str">
        <f>データ!AS6</f>
        <v>【31.02】</v>
      </c>
      <c r="G85" s="27" t="str">
        <f>データ!BD6</f>
        <v>【186.73】</v>
      </c>
      <c r="H85" s="27" t="str">
        <f>データ!BO6</f>
        <v>【1,187.50】</v>
      </c>
      <c r="I85" s="27" t="str">
        <f>データ!BZ6</f>
        <v>【58.90】</v>
      </c>
      <c r="J85" s="27" t="str">
        <f>データ!CK6</f>
        <v>【281.77】</v>
      </c>
      <c r="K85" s="27" t="str">
        <f>データ!CV6</f>
        <v>【50.55】</v>
      </c>
      <c r="L85" s="27" t="str">
        <f>データ!DG6</f>
        <v>【75.11】</v>
      </c>
      <c r="M85" s="27" t="str">
        <f>データ!DR6</f>
        <v>【33.25】</v>
      </c>
      <c r="N85" s="27" t="str">
        <f>データ!EC6</f>
        <v>【17.19】</v>
      </c>
      <c r="O85" s="27" t="str">
        <f>データ!EN6</f>
        <v>【0.79】</v>
      </c>
    </row>
  </sheetData>
  <sheetProtection algorithmName="SHA-512" hashValue="5Pixuis9lAIqC/jvpINAuWGy2npBwE/xjdGnXRBiuiH0IFQuTwL7e3s2So1RZZni5XgJpMY/pcxVyHER9AOoJA==" saltValue="+3mRtCmXmReP/NW7euMYj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394017</v>
      </c>
      <c r="D6" s="34">
        <f t="shared" si="3"/>
        <v>46</v>
      </c>
      <c r="E6" s="34">
        <f t="shared" si="3"/>
        <v>1</v>
      </c>
      <c r="F6" s="34">
        <f t="shared" si="3"/>
        <v>0</v>
      </c>
      <c r="G6" s="34">
        <f t="shared" si="3"/>
        <v>5</v>
      </c>
      <c r="H6" s="34" t="str">
        <f t="shared" si="3"/>
        <v>高知県　中土佐町</v>
      </c>
      <c r="I6" s="34" t="str">
        <f t="shared" si="3"/>
        <v>法適用</v>
      </c>
      <c r="J6" s="34" t="str">
        <f t="shared" si="3"/>
        <v>水道事業</v>
      </c>
      <c r="K6" s="34" t="str">
        <f t="shared" si="3"/>
        <v>簡易水道事業</v>
      </c>
      <c r="L6" s="34" t="str">
        <f t="shared" si="3"/>
        <v>C2</v>
      </c>
      <c r="M6" s="34" t="str">
        <f t="shared" si="3"/>
        <v>非設置</v>
      </c>
      <c r="N6" s="35" t="str">
        <f t="shared" si="3"/>
        <v>-</v>
      </c>
      <c r="O6" s="35">
        <f t="shared" si="3"/>
        <v>62.36</v>
      </c>
      <c r="P6" s="35">
        <f t="shared" si="3"/>
        <v>98.84</v>
      </c>
      <c r="Q6" s="35">
        <f t="shared" si="3"/>
        <v>1870</v>
      </c>
      <c r="R6" s="35">
        <f t="shared" si="3"/>
        <v>6473</v>
      </c>
      <c r="S6" s="35">
        <f t="shared" si="3"/>
        <v>193.21</v>
      </c>
      <c r="T6" s="35">
        <f t="shared" si="3"/>
        <v>33.5</v>
      </c>
      <c r="U6" s="35">
        <f t="shared" si="3"/>
        <v>6324</v>
      </c>
      <c r="V6" s="35">
        <f t="shared" si="3"/>
        <v>22.82</v>
      </c>
      <c r="W6" s="35">
        <f t="shared" si="3"/>
        <v>277.13</v>
      </c>
      <c r="X6" s="36" t="str">
        <f>IF(X7="",NA(),X7)</f>
        <v>-</v>
      </c>
      <c r="Y6" s="36">
        <f t="shared" ref="Y6:AG6" si="4">IF(Y7="",NA(),Y7)</f>
        <v>113.08</v>
      </c>
      <c r="Z6" s="36">
        <f t="shared" si="4"/>
        <v>103.62</v>
      </c>
      <c r="AA6" s="36">
        <f t="shared" si="4"/>
        <v>104</v>
      </c>
      <c r="AB6" s="36">
        <f t="shared" si="4"/>
        <v>114.91</v>
      </c>
      <c r="AC6" s="36" t="str">
        <f t="shared" si="4"/>
        <v>-</v>
      </c>
      <c r="AD6" s="36">
        <f t="shared" si="4"/>
        <v>105.17</v>
      </c>
      <c r="AE6" s="36">
        <f t="shared" si="4"/>
        <v>99.53</v>
      </c>
      <c r="AF6" s="36">
        <f t="shared" si="4"/>
        <v>100.27</v>
      </c>
      <c r="AG6" s="36">
        <f t="shared" si="4"/>
        <v>103.57</v>
      </c>
      <c r="AH6" s="35" t="str">
        <f>IF(AH7="","",IF(AH7="-","【-】","【"&amp;SUBSTITUTE(TEXT(AH7,"#,##0.00"),"-","△")&amp;"】"))</f>
        <v>【102.33】</v>
      </c>
      <c r="AI6" s="36" t="str">
        <f>IF(AI7="",NA(),AI7)</f>
        <v>-</v>
      </c>
      <c r="AJ6" s="35">
        <f t="shared" ref="AJ6:AR6" si="5">IF(AJ7="",NA(),AJ7)</f>
        <v>0</v>
      </c>
      <c r="AK6" s="35">
        <f t="shared" si="5"/>
        <v>0</v>
      </c>
      <c r="AL6" s="35">
        <f t="shared" si="5"/>
        <v>0</v>
      </c>
      <c r="AM6" s="35">
        <f t="shared" si="5"/>
        <v>0</v>
      </c>
      <c r="AN6" s="36" t="str">
        <f t="shared" si="5"/>
        <v>-</v>
      </c>
      <c r="AO6" s="35">
        <f t="shared" si="5"/>
        <v>0</v>
      </c>
      <c r="AP6" s="36">
        <f t="shared" si="5"/>
        <v>4.53</v>
      </c>
      <c r="AQ6" s="36">
        <f t="shared" si="5"/>
        <v>8.57</v>
      </c>
      <c r="AR6" s="36">
        <f t="shared" si="5"/>
        <v>5.78</v>
      </c>
      <c r="AS6" s="35" t="str">
        <f>IF(AS7="","",IF(AS7="-","【-】","【"&amp;SUBSTITUTE(TEXT(AS7,"#,##0.00"),"-","△")&amp;"】"))</f>
        <v>【31.02】</v>
      </c>
      <c r="AT6" s="36" t="str">
        <f>IF(AT7="",NA(),AT7)</f>
        <v>-</v>
      </c>
      <c r="AU6" s="36">
        <f t="shared" ref="AU6:BC6" si="6">IF(AU7="",NA(),AU7)</f>
        <v>160.72999999999999</v>
      </c>
      <c r="AV6" s="36">
        <f t="shared" si="6"/>
        <v>166.96</v>
      </c>
      <c r="AW6" s="36">
        <f t="shared" si="6"/>
        <v>193.92</v>
      </c>
      <c r="AX6" s="36">
        <f t="shared" si="6"/>
        <v>211.27</v>
      </c>
      <c r="AY6" s="36" t="str">
        <f t="shared" si="6"/>
        <v>-</v>
      </c>
      <c r="AZ6" s="36">
        <f t="shared" si="6"/>
        <v>155.44999999999999</v>
      </c>
      <c r="BA6" s="36">
        <f t="shared" si="6"/>
        <v>183.95</v>
      </c>
      <c r="BB6" s="36">
        <f t="shared" si="6"/>
        <v>139.66999999999999</v>
      </c>
      <c r="BC6" s="36">
        <f t="shared" si="6"/>
        <v>92.24</v>
      </c>
      <c r="BD6" s="35" t="str">
        <f>IF(BD7="","",IF(BD7="-","【-】","【"&amp;SUBSTITUTE(TEXT(BD7,"#,##0.00"),"-","△")&amp;"】"))</f>
        <v>【186.73】</v>
      </c>
      <c r="BE6" s="36" t="str">
        <f>IF(BE7="",NA(),BE7)</f>
        <v>-</v>
      </c>
      <c r="BF6" s="36">
        <f t="shared" ref="BF6:BN6" si="7">IF(BF7="",NA(),BF7)</f>
        <v>806.38</v>
      </c>
      <c r="BG6" s="36">
        <f t="shared" si="7"/>
        <v>775.27</v>
      </c>
      <c r="BH6" s="36">
        <f t="shared" si="7"/>
        <v>867.62</v>
      </c>
      <c r="BI6" s="36">
        <f t="shared" si="7"/>
        <v>794.75</v>
      </c>
      <c r="BJ6" s="36" t="str">
        <f t="shared" si="7"/>
        <v>-</v>
      </c>
      <c r="BK6" s="36">
        <f t="shared" si="7"/>
        <v>1039.78</v>
      </c>
      <c r="BL6" s="36">
        <f t="shared" si="7"/>
        <v>1272.18</v>
      </c>
      <c r="BM6" s="36">
        <f t="shared" si="7"/>
        <v>1390.57</v>
      </c>
      <c r="BN6" s="36">
        <f t="shared" si="7"/>
        <v>1546.97</v>
      </c>
      <c r="BO6" s="35" t="str">
        <f>IF(BO7="","",IF(BO7="-","【-】","【"&amp;SUBSTITUTE(TEXT(BO7,"#,##0.00"),"-","△")&amp;"】"))</f>
        <v>【1,187.50】</v>
      </c>
      <c r="BP6" s="36" t="str">
        <f>IF(BP7="",NA(),BP7)</f>
        <v>-</v>
      </c>
      <c r="BQ6" s="36">
        <f t="shared" ref="BQ6:BY6" si="8">IF(BQ7="",NA(),BQ7)</f>
        <v>74.47</v>
      </c>
      <c r="BR6" s="36">
        <f t="shared" si="8"/>
        <v>70.56</v>
      </c>
      <c r="BS6" s="36">
        <f t="shared" si="8"/>
        <v>67.86</v>
      </c>
      <c r="BT6" s="36">
        <f t="shared" si="8"/>
        <v>84.76</v>
      </c>
      <c r="BU6" s="36" t="str">
        <f t="shared" si="8"/>
        <v>-</v>
      </c>
      <c r="BV6" s="36">
        <f t="shared" si="8"/>
        <v>82.35</v>
      </c>
      <c r="BW6" s="36">
        <f t="shared" si="8"/>
        <v>75.83</v>
      </c>
      <c r="BX6" s="36">
        <f t="shared" si="8"/>
        <v>62.43</v>
      </c>
      <c r="BY6" s="36">
        <f t="shared" si="8"/>
        <v>51.1</v>
      </c>
      <c r="BZ6" s="35" t="str">
        <f>IF(BZ7="","",IF(BZ7="-","【-】","【"&amp;SUBSTITUTE(TEXT(BZ7,"#,##0.00"),"-","△")&amp;"】"))</f>
        <v>【58.90】</v>
      </c>
      <c r="CA6" s="36" t="str">
        <f>IF(CA7="",NA(),CA7)</f>
        <v>-</v>
      </c>
      <c r="CB6" s="36">
        <f t="shared" ref="CB6:CJ6" si="9">IF(CB7="",NA(),CB7)</f>
        <v>121.97</v>
      </c>
      <c r="CC6" s="36">
        <f t="shared" si="9"/>
        <v>128.6</v>
      </c>
      <c r="CD6" s="36">
        <f t="shared" si="9"/>
        <v>133.46</v>
      </c>
      <c r="CE6" s="36">
        <f t="shared" si="9"/>
        <v>122.43</v>
      </c>
      <c r="CF6" s="36" t="str">
        <f t="shared" si="9"/>
        <v>-</v>
      </c>
      <c r="CG6" s="36">
        <f t="shared" si="9"/>
        <v>181.75</v>
      </c>
      <c r="CH6" s="36">
        <f t="shared" si="9"/>
        <v>181.94</v>
      </c>
      <c r="CI6" s="36">
        <f t="shared" si="9"/>
        <v>224.51</v>
      </c>
      <c r="CJ6" s="36">
        <f t="shared" si="9"/>
        <v>269.64</v>
      </c>
      <c r="CK6" s="35" t="str">
        <f>IF(CK7="","",IF(CK7="-","【-】","【"&amp;SUBSTITUTE(TEXT(CK7,"#,##0.00"),"-","△")&amp;"】"))</f>
        <v>【281.77】</v>
      </c>
      <c r="CL6" s="36" t="str">
        <f>IF(CL7="",NA(),CL7)</f>
        <v>-</v>
      </c>
      <c r="CM6" s="36">
        <f t="shared" ref="CM6:CU6" si="10">IF(CM7="",NA(),CM7)</f>
        <v>73.11</v>
      </c>
      <c r="CN6" s="36">
        <f t="shared" si="10"/>
        <v>73.930000000000007</v>
      </c>
      <c r="CO6" s="36">
        <f t="shared" si="10"/>
        <v>75.52</v>
      </c>
      <c r="CP6" s="36">
        <f t="shared" si="10"/>
        <v>95.57</v>
      </c>
      <c r="CQ6" s="36" t="str">
        <f t="shared" si="10"/>
        <v>-</v>
      </c>
      <c r="CR6" s="36">
        <f t="shared" si="10"/>
        <v>63.01</v>
      </c>
      <c r="CS6" s="36">
        <f t="shared" si="10"/>
        <v>52.63</v>
      </c>
      <c r="CT6" s="36">
        <f t="shared" si="10"/>
        <v>55.3</v>
      </c>
      <c r="CU6" s="36">
        <f t="shared" si="10"/>
        <v>54.14</v>
      </c>
      <c r="CV6" s="35" t="str">
        <f>IF(CV7="","",IF(CV7="-","【-】","【"&amp;SUBSTITUTE(TEXT(CV7,"#,##0.00"),"-","△")&amp;"】"))</f>
        <v>【50.55】</v>
      </c>
      <c r="CW6" s="36" t="str">
        <f>IF(CW7="",NA(),CW7)</f>
        <v>-</v>
      </c>
      <c r="CX6" s="36">
        <f t="shared" ref="CX6:DF6" si="11">IF(CX7="",NA(),CX7)</f>
        <v>70.47</v>
      </c>
      <c r="CY6" s="36">
        <f t="shared" si="11"/>
        <v>67.349999999999994</v>
      </c>
      <c r="CZ6" s="36">
        <f t="shared" si="11"/>
        <v>63.08</v>
      </c>
      <c r="DA6" s="36">
        <f t="shared" si="11"/>
        <v>77.41</v>
      </c>
      <c r="DB6" s="36" t="str">
        <f t="shared" si="11"/>
        <v>-</v>
      </c>
      <c r="DC6" s="36">
        <f t="shared" si="11"/>
        <v>77.489999999999995</v>
      </c>
      <c r="DD6" s="36">
        <f t="shared" si="11"/>
        <v>78.83</v>
      </c>
      <c r="DE6" s="36">
        <f t="shared" si="11"/>
        <v>78.319999999999993</v>
      </c>
      <c r="DF6" s="36">
        <f t="shared" si="11"/>
        <v>76.239999999999995</v>
      </c>
      <c r="DG6" s="35" t="str">
        <f>IF(DG7="","",IF(DG7="-","【-】","【"&amp;SUBSTITUTE(TEXT(DG7,"#,##0.00"),"-","△")&amp;"】"))</f>
        <v>【75.11】</v>
      </c>
      <c r="DH6" s="36" t="str">
        <f>IF(DH7="",NA(),DH7)</f>
        <v>-</v>
      </c>
      <c r="DI6" s="36">
        <f t="shared" ref="DI6:DQ6" si="12">IF(DI7="",NA(),DI7)</f>
        <v>45.44</v>
      </c>
      <c r="DJ6" s="36">
        <f t="shared" si="12"/>
        <v>47.37</v>
      </c>
      <c r="DK6" s="36">
        <f t="shared" si="12"/>
        <v>49.28</v>
      </c>
      <c r="DL6" s="36">
        <f t="shared" si="12"/>
        <v>49.02</v>
      </c>
      <c r="DM6" s="36" t="str">
        <f t="shared" si="12"/>
        <v>-</v>
      </c>
      <c r="DN6" s="36">
        <f t="shared" si="12"/>
        <v>49.75</v>
      </c>
      <c r="DO6" s="36">
        <f t="shared" si="12"/>
        <v>41.07</v>
      </c>
      <c r="DP6" s="36">
        <f t="shared" si="12"/>
        <v>34.83</v>
      </c>
      <c r="DQ6" s="36">
        <f t="shared" si="12"/>
        <v>31.44</v>
      </c>
      <c r="DR6" s="35" t="str">
        <f>IF(DR7="","",IF(DR7="-","【-】","【"&amp;SUBSTITUTE(TEXT(DR7,"#,##0.00"),"-","△")&amp;"】"))</f>
        <v>【33.25】</v>
      </c>
      <c r="DS6" s="36" t="str">
        <f>IF(DS7="",NA(),DS7)</f>
        <v>-</v>
      </c>
      <c r="DT6" s="36">
        <f t="shared" ref="DT6:EB6" si="13">IF(DT7="",NA(),DT7)</f>
        <v>39.03</v>
      </c>
      <c r="DU6" s="36">
        <f t="shared" si="13"/>
        <v>46.12</v>
      </c>
      <c r="DV6" s="36">
        <f t="shared" si="13"/>
        <v>50.57</v>
      </c>
      <c r="DW6" s="36">
        <f t="shared" si="13"/>
        <v>57.86</v>
      </c>
      <c r="DX6" s="36" t="str">
        <f t="shared" si="13"/>
        <v>-</v>
      </c>
      <c r="DY6" s="36">
        <f t="shared" si="13"/>
        <v>6.45</v>
      </c>
      <c r="DZ6" s="36">
        <f t="shared" si="13"/>
        <v>5.94</v>
      </c>
      <c r="EA6" s="36">
        <f t="shared" si="13"/>
        <v>10.050000000000001</v>
      </c>
      <c r="EB6" s="36">
        <f t="shared" si="13"/>
        <v>10.78</v>
      </c>
      <c r="EC6" s="35" t="str">
        <f>IF(EC7="","",IF(EC7="-","【-】","【"&amp;SUBSTITUTE(TEXT(EC7,"#,##0.00"),"-","△")&amp;"】"))</f>
        <v>【17.19】</v>
      </c>
      <c r="ED6" s="36" t="str">
        <f>IF(ED7="",NA(),ED7)</f>
        <v>-</v>
      </c>
      <c r="EE6" s="35">
        <f t="shared" ref="EE6:EM6" si="14">IF(EE7="",NA(),EE7)</f>
        <v>0</v>
      </c>
      <c r="EF6" s="35">
        <f t="shared" si="14"/>
        <v>0</v>
      </c>
      <c r="EG6" s="35">
        <f t="shared" si="14"/>
        <v>0</v>
      </c>
      <c r="EH6" s="35">
        <f t="shared" si="14"/>
        <v>0</v>
      </c>
      <c r="EI6" s="36" t="str">
        <f t="shared" si="14"/>
        <v>-</v>
      </c>
      <c r="EJ6" s="36">
        <f t="shared" si="14"/>
        <v>0.01</v>
      </c>
      <c r="EK6" s="36">
        <f t="shared" si="14"/>
        <v>0.04</v>
      </c>
      <c r="EL6" s="36">
        <f t="shared" si="14"/>
        <v>0.19</v>
      </c>
      <c r="EM6" s="36">
        <f t="shared" si="14"/>
        <v>0.26</v>
      </c>
      <c r="EN6" s="35" t="str">
        <f>IF(EN7="","",IF(EN7="-","【-】","【"&amp;SUBSTITUTE(TEXT(EN7,"#,##0.00"),"-","△")&amp;"】"))</f>
        <v>【0.79】</v>
      </c>
    </row>
    <row r="7" spans="1:144" s="37" customFormat="1" x14ac:dyDescent="0.15">
      <c r="A7" s="29"/>
      <c r="B7" s="38">
        <v>2020</v>
      </c>
      <c r="C7" s="38">
        <v>394017</v>
      </c>
      <c r="D7" s="38">
        <v>46</v>
      </c>
      <c r="E7" s="38">
        <v>1</v>
      </c>
      <c r="F7" s="38">
        <v>0</v>
      </c>
      <c r="G7" s="38">
        <v>5</v>
      </c>
      <c r="H7" s="38" t="s">
        <v>93</v>
      </c>
      <c r="I7" s="38" t="s">
        <v>94</v>
      </c>
      <c r="J7" s="38" t="s">
        <v>95</v>
      </c>
      <c r="K7" s="38" t="s">
        <v>96</v>
      </c>
      <c r="L7" s="38" t="s">
        <v>97</v>
      </c>
      <c r="M7" s="38" t="s">
        <v>98</v>
      </c>
      <c r="N7" s="39" t="s">
        <v>99</v>
      </c>
      <c r="O7" s="39">
        <v>62.36</v>
      </c>
      <c r="P7" s="39">
        <v>98.84</v>
      </c>
      <c r="Q7" s="39">
        <v>1870</v>
      </c>
      <c r="R7" s="39">
        <v>6473</v>
      </c>
      <c r="S7" s="39">
        <v>193.21</v>
      </c>
      <c r="T7" s="39">
        <v>33.5</v>
      </c>
      <c r="U7" s="39">
        <v>6324</v>
      </c>
      <c r="V7" s="39">
        <v>22.82</v>
      </c>
      <c r="W7" s="39">
        <v>277.13</v>
      </c>
      <c r="X7" s="39" t="s">
        <v>99</v>
      </c>
      <c r="Y7" s="39">
        <v>113.08</v>
      </c>
      <c r="Z7" s="39">
        <v>103.62</v>
      </c>
      <c r="AA7" s="39">
        <v>104</v>
      </c>
      <c r="AB7" s="39">
        <v>114.91</v>
      </c>
      <c r="AC7" s="39" t="s">
        <v>99</v>
      </c>
      <c r="AD7" s="39">
        <v>105.17</v>
      </c>
      <c r="AE7" s="39">
        <v>99.53</v>
      </c>
      <c r="AF7" s="39">
        <v>100.27</v>
      </c>
      <c r="AG7" s="39">
        <v>103.57</v>
      </c>
      <c r="AH7" s="39">
        <v>102.33</v>
      </c>
      <c r="AI7" s="39" t="s">
        <v>99</v>
      </c>
      <c r="AJ7" s="39">
        <v>0</v>
      </c>
      <c r="AK7" s="39">
        <v>0</v>
      </c>
      <c r="AL7" s="39">
        <v>0</v>
      </c>
      <c r="AM7" s="39">
        <v>0</v>
      </c>
      <c r="AN7" s="39" t="s">
        <v>99</v>
      </c>
      <c r="AO7" s="39">
        <v>0</v>
      </c>
      <c r="AP7" s="39">
        <v>4.53</v>
      </c>
      <c r="AQ7" s="39">
        <v>8.57</v>
      </c>
      <c r="AR7" s="39">
        <v>5.78</v>
      </c>
      <c r="AS7" s="39">
        <v>31.02</v>
      </c>
      <c r="AT7" s="39" t="s">
        <v>99</v>
      </c>
      <c r="AU7" s="39">
        <v>160.72999999999999</v>
      </c>
      <c r="AV7" s="39">
        <v>166.96</v>
      </c>
      <c r="AW7" s="39">
        <v>193.92</v>
      </c>
      <c r="AX7" s="39">
        <v>211.27</v>
      </c>
      <c r="AY7" s="39" t="s">
        <v>99</v>
      </c>
      <c r="AZ7" s="39">
        <v>155.44999999999999</v>
      </c>
      <c r="BA7" s="39">
        <v>183.95</v>
      </c>
      <c r="BB7" s="39">
        <v>139.66999999999999</v>
      </c>
      <c r="BC7" s="39">
        <v>92.24</v>
      </c>
      <c r="BD7" s="39">
        <v>186.73</v>
      </c>
      <c r="BE7" s="39" t="s">
        <v>99</v>
      </c>
      <c r="BF7" s="39">
        <v>806.38</v>
      </c>
      <c r="BG7" s="39">
        <v>775.27</v>
      </c>
      <c r="BH7" s="39">
        <v>867.62</v>
      </c>
      <c r="BI7" s="39">
        <v>794.75</v>
      </c>
      <c r="BJ7" s="39" t="s">
        <v>99</v>
      </c>
      <c r="BK7" s="39">
        <v>1039.78</v>
      </c>
      <c r="BL7" s="39">
        <v>1272.18</v>
      </c>
      <c r="BM7" s="39">
        <v>1390.57</v>
      </c>
      <c r="BN7" s="39">
        <v>1546.97</v>
      </c>
      <c r="BO7" s="39">
        <v>1187.5</v>
      </c>
      <c r="BP7" s="39" t="s">
        <v>99</v>
      </c>
      <c r="BQ7" s="39">
        <v>74.47</v>
      </c>
      <c r="BR7" s="39">
        <v>70.56</v>
      </c>
      <c r="BS7" s="39">
        <v>67.86</v>
      </c>
      <c r="BT7" s="39">
        <v>84.76</v>
      </c>
      <c r="BU7" s="39" t="s">
        <v>99</v>
      </c>
      <c r="BV7" s="39">
        <v>82.35</v>
      </c>
      <c r="BW7" s="39">
        <v>75.83</v>
      </c>
      <c r="BX7" s="39">
        <v>62.43</v>
      </c>
      <c r="BY7" s="39">
        <v>51.1</v>
      </c>
      <c r="BZ7" s="39">
        <v>58.9</v>
      </c>
      <c r="CA7" s="39" t="s">
        <v>99</v>
      </c>
      <c r="CB7" s="39">
        <v>121.97</v>
      </c>
      <c r="CC7" s="39">
        <v>128.6</v>
      </c>
      <c r="CD7" s="39">
        <v>133.46</v>
      </c>
      <c r="CE7" s="39">
        <v>122.43</v>
      </c>
      <c r="CF7" s="39" t="s">
        <v>99</v>
      </c>
      <c r="CG7" s="39">
        <v>181.75</v>
      </c>
      <c r="CH7" s="39">
        <v>181.94</v>
      </c>
      <c r="CI7" s="39">
        <v>224.51</v>
      </c>
      <c r="CJ7" s="39">
        <v>269.64</v>
      </c>
      <c r="CK7" s="39">
        <v>281.77</v>
      </c>
      <c r="CL7" s="39" t="s">
        <v>99</v>
      </c>
      <c r="CM7" s="39">
        <v>73.11</v>
      </c>
      <c r="CN7" s="39">
        <v>73.930000000000007</v>
      </c>
      <c r="CO7" s="39">
        <v>75.52</v>
      </c>
      <c r="CP7" s="39">
        <v>95.57</v>
      </c>
      <c r="CQ7" s="39" t="s">
        <v>99</v>
      </c>
      <c r="CR7" s="39">
        <v>63.01</v>
      </c>
      <c r="CS7" s="39">
        <v>52.63</v>
      </c>
      <c r="CT7" s="39">
        <v>55.3</v>
      </c>
      <c r="CU7" s="39">
        <v>54.14</v>
      </c>
      <c r="CV7" s="39">
        <v>50.55</v>
      </c>
      <c r="CW7" s="39" t="s">
        <v>99</v>
      </c>
      <c r="CX7" s="39">
        <v>70.47</v>
      </c>
      <c r="CY7" s="39">
        <v>67.349999999999994</v>
      </c>
      <c r="CZ7" s="39">
        <v>63.08</v>
      </c>
      <c r="DA7" s="39">
        <v>77.41</v>
      </c>
      <c r="DB7" s="39" t="s">
        <v>99</v>
      </c>
      <c r="DC7" s="39">
        <v>77.489999999999995</v>
      </c>
      <c r="DD7" s="39">
        <v>78.83</v>
      </c>
      <c r="DE7" s="39">
        <v>78.319999999999993</v>
      </c>
      <c r="DF7" s="39">
        <v>76.239999999999995</v>
      </c>
      <c r="DG7" s="39">
        <v>75.11</v>
      </c>
      <c r="DH7" s="39" t="s">
        <v>99</v>
      </c>
      <c r="DI7" s="39">
        <v>45.44</v>
      </c>
      <c r="DJ7" s="39">
        <v>47.37</v>
      </c>
      <c r="DK7" s="39">
        <v>49.28</v>
      </c>
      <c r="DL7" s="39">
        <v>49.02</v>
      </c>
      <c r="DM7" s="39" t="s">
        <v>99</v>
      </c>
      <c r="DN7" s="39">
        <v>49.75</v>
      </c>
      <c r="DO7" s="39">
        <v>41.07</v>
      </c>
      <c r="DP7" s="39">
        <v>34.83</v>
      </c>
      <c r="DQ7" s="39">
        <v>31.44</v>
      </c>
      <c r="DR7" s="39">
        <v>33.25</v>
      </c>
      <c r="DS7" s="39" t="s">
        <v>99</v>
      </c>
      <c r="DT7" s="39">
        <v>39.03</v>
      </c>
      <c r="DU7" s="39">
        <v>46.12</v>
      </c>
      <c r="DV7" s="39">
        <v>50.57</v>
      </c>
      <c r="DW7" s="39">
        <v>57.86</v>
      </c>
      <c r="DX7" s="39" t="s">
        <v>99</v>
      </c>
      <c r="DY7" s="39">
        <v>6.45</v>
      </c>
      <c r="DZ7" s="39">
        <v>5.94</v>
      </c>
      <c r="EA7" s="39">
        <v>10.050000000000001</v>
      </c>
      <c r="EB7" s="39">
        <v>10.78</v>
      </c>
      <c r="EC7" s="39">
        <v>17.190000000000001</v>
      </c>
      <c r="ED7" s="39" t="s">
        <v>99</v>
      </c>
      <c r="EE7" s="39">
        <v>0</v>
      </c>
      <c r="EF7" s="39">
        <v>0</v>
      </c>
      <c r="EG7" s="39">
        <v>0</v>
      </c>
      <c r="EH7" s="39">
        <v>0</v>
      </c>
      <c r="EI7" s="39" t="s">
        <v>99</v>
      </c>
      <c r="EJ7" s="39">
        <v>0.01</v>
      </c>
      <c r="EK7" s="39">
        <v>0.04</v>
      </c>
      <c r="EL7" s="39">
        <v>0.19</v>
      </c>
      <c r="EM7" s="39">
        <v>0.26</v>
      </c>
      <c r="EN7" s="39">
        <v>0.79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2022-01-14T06:30:17Z</cp:lastPrinted>
  <dcterms:created xsi:type="dcterms:W3CDTF">2021-12-03T06:57:06Z</dcterms:created>
  <dcterms:modified xsi:type="dcterms:W3CDTF">2022-01-14T07:04:07Z</dcterms:modified>
  <cp:category/>
</cp:coreProperties>
</file>