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idou\Desktop\【経営比較分析表】2020_394025_46_010\"/>
    </mc:Choice>
  </mc:AlternateContent>
  <workbookProtection workbookAlgorithmName="SHA-512" workbookHashValue="eoKyXtCJPWuaXIvZWK7/Rh2CTsgq8KWMJ3aRUzrzmkZcN3bDYXmWPbmm8wZDiyjg0nz/DUoPG6Z+jco2ht6A8Q==" workbookSaltValue="wPydrHqZf+irn5lNKCF5J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<sst xmlns="http://schemas.openxmlformats.org/spreadsheetml/2006/main" count="228" uniqueCount="114">
  <si>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</si>
  <si>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</si>
  <si>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</si>
  <si>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</si>
  <si>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</si>
  <si>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</si>
  <si>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</si>
  <si>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</si>
  <si>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</si>
  <si>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</si>
  <si>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</si>
  <si>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</si>
  <si>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</si>
  <si>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</si>
  <si>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</si>
  <si>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</si>
  <si>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</si>
  <si>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</si>
  <si>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</si>
  <si>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</si>
  <si>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</si>
  <si>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</si>
  <si>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</si>
  <si>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</si>
  <si>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</si>
  <si>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</si>
  <si>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</si>
  <si>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</si>
  <si>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</si>
  <si>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</si>
  <si>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</si>
  <si>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</si>
  <si>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</si>
  <si>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</si>
  <si>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</si>
  <si>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</si>
  <si>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</si>
  <si>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</si>
  <si>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</si>
  <si>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</si>
  <si>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</si>
  <si>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</si>
  <si>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</si>
  <si>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</si>
  <si>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</si>
  <si>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</si>
  <si>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</si>
  <si>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</si>
  <si>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</si>
  <si>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</si>
  <si>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</si>
  <si>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</si>
  <si>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</si>
  <si>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</si>
  <si>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</si>
  <si>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</si>
  <si>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</si>
  <si>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</si>
  <si>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</si>
  <si>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</si>
  <si>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</si>
  <si>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</si>
  <si>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</si>
  <si>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</si>
  <si>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</si>
  <si>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</si>
  <si>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</si>
  <si>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</si>
  <si>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</si>
  <si>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</si>
  <si>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</si>
  <si>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</si>
  <si>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</si>
  <si>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</si>
  <si>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</si>
  <si>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</si>
  <si>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</si>
  <si>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</si>
  <si>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</si>
  <si>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</si>
  <si>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</si>
  <si>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</si>
  <si>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</si>
  <si>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</si>
  <si>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</si>
  <si>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</si>
  <si>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</si>
  <si>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</si>
  <si>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</si>
  <si>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</si>
  <si>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</si>
  <si>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</si>
  <si>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佐川町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</si>
  <si>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</si>
  <si>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</si>
  <si>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</si>
  <si>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</si>
  <si>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</si>
  <si>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</si>
  <si>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</si>
  <si>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</si>
  <si>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</si>
  <si>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</si>
  <si>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</si>
  <si>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</si>
  <si>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</si>
  <si>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</si>
  <si>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</si>
  <si>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</si>
  <si>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</si>
  <si>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</si>
  <si>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整備計画に基づき、病院・災害時避難所等の施設への給水確保を考慮し、優先度を設定して基幹管路及び施設の耐震化・更新を進めています。
　平成２９年度から令和３年度まで、施設の統廃合を行うために耐用年数を経過した町中心部の基幹管路の更新を５箇年計画にて実施しています。その後も引き続き、主要な管路から順次、布設替えを行っていきます。
　また、管路経年化率の上昇とともに有収率が低下していることから、定期的な漏水調査の実施や基幹管路以外の配水支管等の布設替えにも計画的に取り組んでいきます。</t>
    <rPh sb="1" eb="3">
      <t>セイビ</t>
    </rPh>
    <rPh sb="3" eb="5">
      <t>ケイカク</t>
    </rPh>
    <rPh sb="6" eb="7">
      <t>モト</t>
    </rPh>
    <rPh sb="10" eb="12">
      <t>ビョウイン</t>
    </rPh>
    <rPh sb="13" eb="15">
      <t>サイガイ</t>
    </rPh>
    <rPh sb="15" eb="16">
      <t>ジ</t>
    </rPh>
    <rPh sb="16" eb="18">
      <t>ヒナン</t>
    </rPh>
    <rPh sb="18" eb="19">
      <t>ショ</t>
    </rPh>
    <rPh sb="19" eb="20">
      <t>トウ</t>
    </rPh>
    <rPh sb="21" eb="23">
      <t>シセツ</t>
    </rPh>
    <rPh sb="25" eb="27">
      <t>キュウスイ</t>
    </rPh>
    <rPh sb="27" eb="29">
      <t>カクホ</t>
    </rPh>
    <rPh sb="30" eb="32">
      <t>コウリョ</t>
    </rPh>
    <rPh sb="34" eb="37">
      <t>ユウセンド</t>
    </rPh>
    <rPh sb="38" eb="40">
      <t>セッテイ</t>
    </rPh>
    <rPh sb="42" eb="44">
      <t>キカン</t>
    </rPh>
    <rPh sb="44" eb="46">
      <t>カンロ</t>
    </rPh>
    <rPh sb="46" eb="47">
      <t>オヨ</t>
    </rPh>
    <rPh sb="48" eb="50">
      <t>シセツ</t>
    </rPh>
    <rPh sb="51" eb="54">
      <t>タイシンカ</t>
    </rPh>
    <rPh sb="55" eb="57">
      <t>コウシン</t>
    </rPh>
    <rPh sb="58" eb="59">
      <t>スス</t>
    </rPh>
    <rPh sb="67" eb="69">
      <t>ヘイセイ</t>
    </rPh>
    <rPh sb="71" eb="72">
      <t>ネン</t>
    </rPh>
    <rPh sb="72" eb="73">
      <t>ド</t>
    </rPh>
    <rPh sb="75" eb="77">
      <t>レイワ</t>
    </rPh>
    <rPh sb="78" eb="80">
      <t>ネンド</t>
    </rPh>
    <rPh sb="83" eb="85">
      <t>シセツ</t>
    </rPh>
    <rPh sb="86" eb="89">
      <t>トウハイゴウ</t>
    </rPh>
    <rPh sb="90" eb="91">
      <t>オコナ</t>
    </rPh>
    <rPh sb="95" eb="97">
      <t>タイヨウ</t>
    </rPh>
    <rPh sb="97" eb="99">
      <t>ネンスウ</t>
    </rPh>
    <rPh sb="100" eb="102">
      <t>ケイカ</t>
    </rPh>
    <rPh sb="104" eb="105">
      <t>マチ</t>
    </rPh>
    <rPh sb="105" eb="108">
      <t>チュウシンブ</t>
    </rPh>
    <rPh sb="109" eb="111">
      <t>キカン</t>
    </rPh>
    <rPh sb="111" eb="113">
      <t>カンロ</t>
    </rPh>
    <rPh sb="114" eb="116">
      <t>コウシン</t>
    </rPh>
    <rPh sb="124" eb="126">
      <t>ジッシ</t>
    </rPh>
    <rPh sb="134" eb="135">
      <t>ゴ</t>
    </rPh>
    <rPh sb="136" eb="137">
      <t>ヒ</t>
    </rPh>
    <rPh sb="138" eb="139">
      <t>ツヅ</t>
    </rPh>
    <rPh sb="141" eb="143">
      <t>シュヨウ</t>
    </rPh>
    <rPh sb="144" eb="146">
      <t>カンロ</t>
    </rPh>
    <rPh sb="148" eb="150">
      <t>ジュンジ</t>
    </rPh>
    <rPh sb="151" eb="153">
      <t>フセツ</t>
    </rPh>
    <rPh sb="153" eb="154">
      <t>カ</t>
    </rPh>
    <rPh sb="156" eb="157">
      <t>オコナ</t>
    </rPh>
    <rPh sb="169" eb="171">
      <t>カンロ</t>
    </rPh>
    <rPh sb="171" eb="173">
      <t>ケイネン</t>
    </rPh>
    <rPh sb="173" eb="174">
      <t>カ</t>
    </rPh>
    <rPh sb="174" eb="175">
      <t>リツ</t>
    </rPh>
    <rPh sb="176" eb="178">
      <t>ジョウショウ</t>
    </rPh>
    <rPh sb="182" eb="184">
      <t>ユウシュウ</t>
    </rPh>
    <rPh sb="184" eb="185">
      <t>リツ</t>
    </rPh>
    <rPh sb="186" eb="188">
      <t>テイカ</t>
    </rPh>
    <rPh sb="197" eb="200">
      <t>テイキテキ</t>
    </rPh>
    <rPh sb="201" eb="205">
      <t>ロウスイチョウサ</t>
    </rPh>
    <rPh sb="206" eb="208">
      <t>ジッシ</t>
    </rPh>
    <rPh sb="209" eb="211">
      <t>キカン</t>
    </rPh>
    <rPh sb="211" eb="213">
      <t>カンロ</t>
    </rPh>
    <rPh sb="213" eb="215">
      <t>イガイ</t>
    </rPh>
    <rPh sb="216" eb="218">
      <t>ハイスイ</t>
    </rPh>
    <rPh sb="218" eb="220">
      <t>シカン</t>
    </rPh>
    <rPh sb="220" eb="221">
      <t>トウ</t>
    </rPh>
    <rPh sb="222" eb="225">
      <t>フセツカ</t>
    </rPh>
    <rPh sb="228" eb="231">
      <t>ケイカクテキ</t>
    </rPh>
    <rPh sb="232" eb="233">
      <t>ト</t>
    </rPh>
    <rPh sb="234" eb="235">
      <t>ク</t>
    </rPh>
    <phoneticPr fontId="17"/>
  </si>
  <si>
    <t>　令和３年４月から、更新費用も含めた適切な料金収入の確保のために水道料金を２０％増額改定しました。
　人口減少・節水意識の高まりによる水需要の減少、耐震化・水質改善への対策等に伴う費用の増加、職員の異動による技術継承の問題等、小規模事業者の抱える課題は山積しています。
　今後も、経営計画に沿い適正な規模での施設整備を実施し、事業全体として経営の効率化を進め、将来にわたり安定的な事業の継続を目指して取り組んでいきます。</t>
    <rPh sb="51" eb="53">
      <t>ジンコウ</t>
    </rPh>
    <rPh sb="53" eb="55">
      <t>ゲンショウ</t>
    </rPh>
    <rPh sb="56" eb="58">
      <t>セッスイ</t>
    </rPh>
    <rPh sb="58" eb="60">
      <t>イシキ</t>
    </rPh>
    <rPh sb="61" eb="62">
      <t>タカ</t>
    </rPh>
    <rPh sb="67" eb="68">
      <t>ミズ</t>
    </rPh>
    <rPh sb="68" eb="70">
      <t>ジュヨウ</t>
    </rPh>
    <rPh sb="71" eb="73">
      <t>ゲンショウ</t>
    </rPh>
    <rPh sb="74" eb="77">
      <t>タイシンカ</t>
    </rPh>
    <rPh sb="78" eb="80">
      <t>スイシツ</t>
    </rPh>
    <rPh sb="80" eb="82">
      <t>カイゼン</t>
    </rPh>
    <rPh sb="84" eb="86">
      <t>タイサク</t>
    </rPh>
    <rPh sb="86" eb="87">
      <t>トウ</t>
    </rPh>
    <rPh sb="88" eb="89">
      <t>トモナ</t>
    </rPh>
    <rPh sb="90" eb="92">
      <t>ヒヨウ</t>
    </rPh>
    <rPh sb="93" eb="94">
      <t>ゾウ</t>
    </rPh>
    <rPh sb="94" eb="95">
      <t>カ</t>
    </rPh>
    <rPh sb="96" eb="98">
      <t>ショクイン</t>
    </rPh>
    <rPh sb="99" eb="101">
      <t>イドウ</t>
    </rPh>
    <rPh sb="104" eb="106">
      <t>ギジュツ</t>
    </rPh>
    <rPh sb="106" eb="108">
      <t>ケイショウ</t>
    </rPh>
    <rPh sb="109" eb="112">
      <t>モンダイトウ</t>
    </rPh>
    <rPh sb="113" eb="116">
      <t>ショウキボ</t>
    </rPh>
    <phoneticPr fontId="17"/>
  </si>
  <si>
    <t>　経常収支比率、料金回収率は、類似団体平均より高くなっています。また、累積欠損金も発生しておらず健全な経営状況と考えます。
　企業債残高対給水収益比率が他類似団体に比べ高い比率を示していますが、平成２９年度に統合した簡易水道事業に係る企業債を含んでいるためであり、旧簡易水道事業債を除くと448.6％となり、類似団体平均値を下回ります。今後も計画的な事業の実施のために、資金残高とのバランスに注意しながら借入額の調整を行うことが必要です。
　健全な事業経営のためには、黒字経営はもとより料金回収率100％超を継続していくことが必要です。施設の統廃合・ダウンサイジング等の投資の効率化や経費削減を図りながら、給水原価及び更新費用も含めた適切な料金収入の確保が不可欠です。</t>
    <rPh sb="1" eb="3">
      <t>ケイジョウ</t>
    </rPh>
    <rPh sb="3" eb="5">
      <t>シュウシ</t>
    </rPh>
    <rPh sb="5" eb="7">
      <t>ヒリツ</t>
    </rPh>
    <rPh sb="8" eb="10">
      <t>リョウキン</t>
    </rPh>
    <rPh sb="10" eb="13">
      <t>カイシュウリツ</t>
    </rPh>
    <rPh sb="23" eb="24">
      <t>タカ</t>
    </rPh>
    <rPh sb="35" eb="37">
      <t>ルイセキ</t>
    </rPh>
    <rPh sb="37" eb="40">
      <t>ケッソンキン</t>
    </rPh>
    <rPh sb="41" eb="43">
      <t>ハッセイ</t>
    </rPh>
    <rPh sb="48" eb="50">
      <t>ケンゼン</t>
    </rPh>
    <rPh sb="51" eb="53">
      <t>ケイエイ</t>
    </rPh>
    <rPh sb="53" eb="55">
      <t>ジョウキョウ</t>
    </rPh>
    <rPh sb="56" eb="57">
      <t>カンガ</t>
    </rPh>
    <rPh sb="63" eb="65">
      <t>キギョウ</t>
    </rPh>
    <rPh sb="65" eb="66">
      <t>サイ</t>
    </rPh>
    <rPh sb="66" eb="68">
      <t>ザンダカ</t>
    </rPh>
    <rPh sb="68" eb="69">
      <t>タイ</t>
    </rPh>
    <rPh sb="69" eb="71">
      <t>キュウスイ</t>
    </rPh>
    <rPh sb="71" eb="73">
      <t>シュウエキ</t>
    </rPh>
    <rPh sb="73" eb="75">
      <t>ヒリツ</t>
    </rPh>
    <rPh sb="76" eb="77">
      <t>タ</t>
    </rPh>
    <rPh sb="77" eb="79">
      <t>ルイジ</t>
    </rPh>
    <rPh sb="79" eb="81">
      <t>ダンタイ</t>
    </rPh>
    <rPh sb="82" eb="83">
      <t>クラ</t>
    </rPh>
    <rPh sb="84" eb="85">
      <t>タカ</t>
    </rPh>
    <rPh sb="86" eb="88">
      <t>ヒリツ</t>
    </rPh>
    <rPh sb="89" eb="90">
      <t>シメ</t>
    </rPh>
    <rPh sb="97" eb="99">
      <t>ヘイセイ</t>
    </rPh>
    <rPh sb="101" eb="103">
      <t>ネンド</t>
    </rPh>
    <rPh sb="108" eb="110">
      <t>カンイ</t>
    </rPh>
    <rPh sb="110" eb="112">
      <t>スイドウ</t>
    </rPh>
    <rPh sb="112" eb="114">
      <t>ジギョウ</t>
    </rPh>
    <rPh sb="115" eb="116">
      <t>カカ</t>
    </rPh>
    <rPh sb="117" eb="119">
      <t>キギョウ</t>
    </rPh>
    <rPh sb="119" eb="120">
      <t>サイ</t>
    </rPh>
    <rPh sb="121" eb="122">
      <t>フク</t>
    </rPh>
    <rPh sb="132" eb="133">
      <t>キュウ</t>
    </rPh>
    <rPh sb="133" eb="135">
      <t>カンイ</t>
    </rPh>
    <rPh sb="135" eb="137">
      <t>スイドウ</t>
    </rPh>
    <rPh sb="137" eb="139">
      <t>ジギョウ</t>
    </rPh>
    <rPh sb="139" eb="140">
      <t>サイ</t>
    </rPh>
    <rPh sb="141" eb="142">
      <t>ノゾ</t>
    </rPh>
    <rPh sb="154" eb="156">
      <t>ルイジ</t>
    </rPh>
    <rPh sb="156" eb="158">
      <t>ダンタイ</t>
    </rPh>
    <rPh sb="158" eb="160">
      <t>ヘイキン</t>
    </rPh>
    <rPh sb="160" eb="161">
      <t>チ</t>
    </rPh>
    <rPh sb="162" eb="164">
      <t>シタマワ</t>
    </rPh>
    <rPh sb="168" eb="170">
      <t>コンゴ</t>
    </rPh>
    <rPh sb="171" eb="174">
      <t>ケイカクテキ</t>
    </rPh>
    <rPh sb="175" eb="177">
      <t>ジギョウ</t>
    </rPh>
    <rPh sb="178" eb="180">
      <t>ジッシ</t>
    </rPh>
    <rPh sb="185" eb="187">
      <t>シキン</t>
    </rPh>
    <rPh sb="187" eb="189">
      <t>ザンダカ</t>
    </rPh>
    <rPh sb="196" eb="198">
      <t>チュウイ</t>
    </rPh>
    <rPh sb="202" eb="204">
      <t>カリイレ</t>
    </rPh>
    <rPh sb="204" eb="205">
      <t>ガク</t>
    </rPh>
    <rPh sb="206" eb="208">
      <t>チョウセイ</t>
    </rPh>
    <rPh sb="209" eb="210">
      <t>オコナ</t>
    </rPh>
    <rPh sb="214" eb="216">
      <t>ヒツヨウ</t>
    </rPh>
    <rPh sb="221" eb="223">
      <t>ケンゼン</t>
    </rPh>
    <rPh sb="224" eb="226">
      <t>ジギョウ</t>
    </rPh>
    <rPh sb="226" eb="228">
      <t>ケイエイ</t>
    </rPh>
    <rPh sb="234" eb="236">
      <t>クロジ</t>
    </rPh>
    <rPh sb="236" eb="238">
      <t>ケイエイ</t>
    </rPh>
    <rPh sb="243" eb="245">
      <t>リョウキン</t>
    </rPh>
    <rPh sb="245" eb="247">
      <t>カイシュウ</t>
    </rPh>
    <rPh sb="247" eb="248">
      <t>リツ</t>
    </rPh>
    <rPh sb="252" eb="253">
      <t>コ</t>
    </rPh>
    <rPh sb="254" eb="256">
      <t>ケイゾク</t>
    </rPh>
    <rPh sb="263" eb="265">
      <t>ヒツヨウ</t>
    </rPh>
    <rPh sb="268" eb="270">
      <t>シセツ</t>
    </rPh>
    <rPh sb="271" eb="274">
      <t>トウハイゴウ</t>
    </rPh>
    <rPh sb="283" eb="284">
      <t>トウ</t>
    </rPh>
    <rPh sb="285" eb="287">
      <t>トウシ</t>
    </rPh>
    <rPh sb="288" eb="291">
      <t>コウリツカ</t>
    </rPh>
    <rPh sb="292" eb="294">
      <t>ケイヒ</t>
    </rPh>
    <rPh sb="294" eb="296">
      <t>サクゲン</t>
    </rPh>
    <rPh sb="297" eb="298">
      <t>ハカ</t>
    </rPh>
    <rPh sb="303" eb="305">
      <t>キュウスイ</t>
    </rPh>
    <rPh sb="305" eb="307">
      <t>ゲンカ</t>
    </rPh>
    <rPh sb="307" eb="308">
      <t>オヨ</t>
    </rPh>
    <rPh sb="309" eb="311">
      <t>コウシン</t>
    </rPh>
    <rPh sb="311" eb="313">
      <t>ヒヨウ</t>
    </rPh>
    <rPh sb="314" eb="315">
      <t>フク</t>
    </rPh>
    <rPh sb="317" eb="319">
      <t>テキセツ</t>
    </rPh>
    <rPh sb="320" eb="322">
      <t>リョウキン</t>
    </rPh>
    <rPh sb="322" eb="324">
      <t>シュウニュウ</t>
    </rPh>
    <rPh sb="325" eb="327">
      <t>カクホ</t>
    </rPh>
    <rPh sb="328" eb="331">
      <t>フカケツ</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</si>
</sst>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
                  <c:v>0</c:v>
                </c:pt>
                <c:pt idx="1">
                  <c:v>0.19</c:v>
                </c:pt>
                <c:pt idx="2">
                  <c:v>0.92</c:v>
                </c:pt>
                <c:pt idx="3">
                  <c:v>0.96</c:v>
                </c:pt>
                <c:pt idx="4">
                  <c:v>0.53</c:v>
                </c:pt>
              </c:numCache>
            </c:numRef>
          </c:val>
          <c:extLst>
            <c:ext xmlns:c16="http://schemas.microsoft.com/office/drawing/2014/chart" uri="{C3380CC4-5D6E-409C-BE32-E72D297353CC}">
              <c16:uniqueId val="{00000000-AF5D-49D9-A046-5913395F544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0.39</c:v>
                </c:pt>
                <c:pt idx="2">
                  <c:v>0.43</c:v>
                </c:pt>
                <c:pt idx="3">
                  <c:v>0.42</c:v>
                </c:pt>
                <c:pt idx="4">
                  <c:v>0.44</c:v>
                </c:pt>
              </c:numCache>
            </c:numRef>
          </c:val>
          <c:smooth val="0"/>
          <c:extLst>
            <c:ext xmlns:c16="http://schemas.microsoft.com/office/drawing/2014/chart" uri="{C3380CC4-5D6E-409C-BE32-E72D297353CC}">
              <c16:uniqueId val="{00000001-AF5D-49D9-A046-5913395F544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73.010000000000005</c:v>
                </c:pt>
                <c:pt idx="1">
                  <c:v>74.239999999999995</c:v>
                </c:pt>
                <c:pt idx="2">
                  <c:v>75</c:v>
                </c:pt>
                <c:pt idx="3">
                  <c:v>81.81</c:v>
                </c:pt>
                <c:pt idx="4">
                  <c:v>85.49</c:v>
                </c:pt>
              </c:numCache>
            </c:numRef>
          </c:val>
          <c:extLst>
            <c:ext xmlns:c16="http://schemas.microsoft.com/office/drawing/2014/chart" uri="{C3380CC4-5D6E-409C-BE32-E72D297353CC}">
              <c16:uniqueId val="{00000000-FFC8-4D8E-A95C-2B3690C581C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54.24</c:v>
                </c:pt>
                <c:pt idx="1">
                  <c:v>55.88</c:v>
                </c:pt>
                <c:pt idx="2">
                  <c:v>55.22</c:v>
                </c:pt>
                <c:pt idx="3">
                  <c:v>54.05</c:v>
                </c:pt>
                <c:pt idx="4">
                  <c:v>54.43</c:v>
                </c:pt>
              </c:numCache>
            </c:numRef>
          </c:val>
          <c:smooth val="0"/>
          <c:extLst>
            <c:ext xmlns:c16="http://schemas.microsoft.com/office/drawing/2014/chart" uri="{C3380CC4-5D6E-409C-BE32-E72D297353CC}">
              <c16:uniqueId val="{00000001-FFC8-4D8E-A95C-2B3690C581C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78.55</c:v>
                </c:pt>
                <c:pt idx="1">
                  <c:v>77.13</c:v>
                </c:pt>
                <c:pt idx="2">
                  <c:v>76.39</c:v>
                </c:pt>
                <c:pt idx="3">
                  <c:v>68.040000000000006</c:v>
                </c:pt>
                <c:pt idx="4">
                  <c:v>67.05</c:v>
                </c:pt>
              </c:numCache>
            </c:numRef>
          </c:val>
          <c:extLst>
            <c:ext xmlns:c16="http://schemas.microsoft.com/office/drawing/2014/chart" uri="{C3380CC4-5D6E-409C-BE32-E72D297353CC}">
              <c16:uniqueId val="{00000000-6213-4242-BE96-71EDCA83BD9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81.680000000000007</c:v>
                </c:pt>
                <c:pt idx="1">
                  <c:v>80.989999999999995</c:v>
                </c:pt>
                <c:pt idx="2">
                  <c:v>80.930000000000007</c:v>
                </c:pt>
                <c:pt idx="3">
                  <c:v>80.510000000000005</c:v>
                </c:pt>
                <c:pt idx="4">
                  <c:v>79.44</c:v>
                </c:pt>
              </c:numCache>
            </c:numRef>
          </c:val>
          <c:smooth val="0"/>
          <c:extLst>
            <c:ext xmlns:c16="http://schemas.microsoft.com/office/drawing/2014/chart" uri="{C3380CC4-5D6E-409C-BE32-E72D297353CC}">
              <c16:uniqueId val="{00000001-6213-4242-BE96-71EDCA83BD9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110.8</c:v>
                </c:pt>
                <c:pt idx="1">
                  <c:v>111.58</c:v>
                </c:pt>
                <c:pt idx="2">
                  <c:v>115.95</c:v>
                </c:pt>
                <c:pt idx="3">
                  <c:v>110.37</c:v>
                </c:pt>
                <c:pt idx="4">
                  <c:v>114.95</c:v>
                </c:pt>
              </c:numCache>
            </c:numRef>
          </c:val>
          <c:extLst>
            <c:ext xmlns:c16="http://schemas.microsoft.com/office/drawing/2014/chart" uri="{C3380CC4-5D6E-409C-BE32-E72D297353CC}">
              <c16:uniqueId val="{00000000-ACAE-499D-B1AD-5CBDAF62733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111.34</c:v>
                </c:pt>
                <c:pt idx="1">
                  <c:v>110.02</c:v>
                </c:pt>
                <c:pt idx="2">
                  <c:v>108.76</c:v>
                </c:pt>
                <c:pt idx="3">
                  <c:v>108.46</c:v>
                </c:pt>
                <c:pt idx="4">
                  <c:v>109.02</c:v>
                </c:pt>
              </c:numCache>
            </c:numRef>
          </c:val>
          <c:smooth val="0"/>
          <c:extLst>
            <c:ext xmlns:c16="http://schemas.microsoft.com/office/drawing/2014/chart" uri="{C3380CC4-5D6E-409C-BE32-E72D297353CC}">
              <c16:uniqueId val="{00000001-ACAE-499D-B1AD-5CBDAF62733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39.46</c:v>
                </c:pt>
                <c:pt idx="1">
                  <c:v>41.27</c:v>
                </c:pt>
                <c:pt idx="2">
                  <c:v>42.18</c:v>
                </c:pt>
                <c:pt idx="3">
                  <c:v>43.28</c:v>
                </c:pt>
                <c:pt idx="4">
                  <c:v>44.23</c:v>
                </c:pt>
              </c:numCache>
            </c:numRef>
          </c:val>
          <c:extLst>
            <c:ext xmlns:c16="http://schemas.microsoft.com/office/drawing/2014/chart" uri="{C3380CC4-5D6E-409C-BE32-E72D297353CC}">
              <c16:uniqueId val="{00000000-2CAF-4B48-A8B4-AFF55C5D8A5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48.14</c:v>
                </c:pt>
                <c:pt idx="1">
                  <c:v>46.61</c:v>
                </c:pt>
                <c:pt idx="2">
                  <c:v>47.97</c:v>
                </c:pt>
                <c:pt idx="3">
                  <c:v>49.12</c:v>
                </c:pt>
                <c:pt idx="4">
                  <c:v>49.39</c:v>
                </c:pt>
              </c:numCache>
            </c:numRef>
          </c:val>
          <c:smooth val="0"/>
          <c:extLst>
            <c:ext xmlns:c16="http://schemas.microsoft.com/office/drawing/2014/chart" uri="{C3380CC4-5D6E-409C-BE32-E72D297353CC}">
              <c16:uniqueId val="{00000001-2CAF-4B48-A8B4-AFF55C5D8A5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14.28</c:v>
                </c:pt>
                <c:pt idx="1">
                  <c:v>15.08</c:v>
                </c:pt>
                <c:pt idx="2">
                  <c:v>19.32</c:v>
                </c:pt>
                <c:pt idx="3">
                  <c:v>21.96</c:v>
                </c:pt>
                <c:pt idx="4">
                  <c:v>23.71</c:v>
                </c:pt>
              </c:numCache>
            </c:numRef>
          </c:val>
          <c:extLst>
            <c:ext xmlns:c16="http://schemas.microsoft.com/office/drawing/2014/chart" uri="{C3380CC4-5D6E-409C-BE32-E72D297353CC}">
              <c16:uniqueId val="{00000000-E33B-4E94-927C-9C2001D3E7D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11.13</c:v>
                </c:pt>
                <c:pt idx="1">
                  <c:v>10.84</c:v>
                </c:pt>
                <c:pt idx="2">
                  <c:v>15.33</c:v>
                </c:pt>
                <c:pt idx="3">
                  <c:v>16.760000000000002</c:v>
                </c:pt>
                <c:pt idx="4">
                  <c:v>18.57</c:v>
                </c:pt>
              </c:numCache>
            </c:numRef>
          </c:val>
          <c:smooth val="0"/>
          <c:extLst>
            <c:ext xmlns:c16="http://schemas.microsoft.com/office/drawing/2014/chart" uri="{C3380CC4-5D6E-409C-BE32-E72D297353CC}">
              <c16:uniqueId val="{00000001-E33B-4E94-927C-9C2001D3E7D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51-4B8F-9D1D-C4F1A7EC0B7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10.130000000000001</c:v>
                </c:pt>
                <c:pt idx="1">
                  <c:v>7.31</c:v>
                </c:pt>
                <c:pt idx="2">
                  <c:v>7.48</c:v>
                </c:pt>
                <c:pt idx="3">
                  <c:v>11.94</c:v>
                </c:pt>
                <c:pt idx="4">
                  <c:v>11</c:v>
                </c:pt>
              </c:numCache>
            </c:numRef>
          </c:val>
          <c:smooth val="0"/>
          <c:extLst>
            <c:ext xmlns:c16="http://schemas.microsoft.com/office/drawing/2014/chart" uri="{C3380CC4-5D6E-409C-BE32-E72D297353CC}">
              <c16:uniqueId val="{00000001-BC51-4B8F-9D1D-C4F1A7EC0B7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445.99</c:v>
                </c:pt>
                <c:pt idx="1">
                  <c:v>419.17</c:v>
                </c:pt>
                <c:pt idx="2">
                  <c:v>419.37</c:v>
                </c:pt>
                <c:pt idx="3">
                  <c:v>410.52</c:v>
                </c:pt>
                <c:pt idx="4">
                  <c:v>408.03</c:v>
                </c:pt>
              </c:numCache>
            </c:numRef>
          </c:val>
          <c:extLst>
            <c:ext xmlns:c16="http://schemas.microsoft.com/office/drawing/2014/chart" uri="{C3380CC4-5D6E-409C-BE32-E72D297353CC}">
              <c16:uniqueId val="{00000000-DCCE-4360-848B-3B98DDB3062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388.67</c:v>
                </c:pt>
                <c:pt idx="1">
                  <c:v>355.27</c:v>
                </c:pt>
                <c:pt idx="2">
                  <c:v>359.7</c:v>
                </c:pt>
                <c:pt idx="3">
                  <c:v>362.93</c:v>
                </c:pt>
                <c:pt idx="4">
                  <c:v>371.81</c:v>
                </c:pt>
              </c:numCache>
            </c:numRef>
          </c:val>
          <c:smooth val="0"/>
          <c:extLst>
            <c:ext xmlns:c16="http://schemas.microsoft.com/office/drawing/2014/chart" uri="{C3380CC4-5D6E-409C-BE32-E72D297353CC}">
              <c16:uniqueId val="{00000001-DCCE-4360-848B-3B98DDB3062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691.21</c:v>
                </c:pt>
                <c:pt idx="1">
                  <c:v>666.24</c:v>
                </c:pt>
                <c:pt idx="2">
                  <c:v>643.63</c:v>
                </c:pt>
                <c:pt idx="3">
                  <c:v>620.51</c:v>
                </c:pt>
                <c:pt idx="4">
                  <c:v>583.70000000000005</c:v>
                </c:pt>
              </c:numCache>
            </c:numRef>
          </c:val>
          <c:extLst>
            <c:ext xmlns:c16="http://schemas.microsoft.com/office/drawing/2014/chart" uri="{C3380CC4-5D6E-409C-BE32-E72D297353CC}">
              <c16:uniqueId val="{00000000-A0DB-4DC3-83D9-5BCBF4FAF46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422.5</c:v>
                </c:pt>
                <c:pt idx="1">
                  <c:v>458.27</c:v>
                </c:pt>
                <c:pt idx="2">
                  <c:v>447.01</c:v>
                </c:pt>
                <c:pt idx="3">
                  <c:v>439.05</c:v>
                </c:pt>
                <c:pt idx="4">
                  <c:v>465.85</c:v>
                </c:pt>
              </c:numCache>
            </c:numRef>
          </c:val>
          <c:smooth val="0"/>
          <c:extLst>
            <c:ext xmlns:c16="http://schemas.microsoft.com/office/drawing/2014/chart" uri="{C3380CC4-5D6E-409C-BE32-E72D297353CC}">
              <c16:uniqueId val="{00000001-A0DB-4DC3-83D9-5BCBF4FAF46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103.86</c:v>
                </c:pt>
                <c:pt idx="1">
                  <c:v>107.5</c:v>
                </c:pt>
                <c:pt idx="2">
                  <c:v>112.45</c:v>
                </c:pt>
                <c:pt idx="3">
                  <c:v>106.08</c:v>
                </c:pt>
                <c:pt idx="4">
                  <c:v>111.48</c:v>
                </c:pt>
              </c:numCache>
            </c:numRef>
          </c:val>
          <c:extLst>
            <c:ext xmlns:c16="http://schemas.microsoft.com/office/drawing/2014/chart" uri="{C3380CC4-5D6E-409C-BE32-E72D297353CC}">
              <c16:uniqueId val="{00000000-322D-46D5-A5D0-81DD74B7002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101.64</c:v>
                </c:pt>
                <c:pt idx="1">
                  <c:v>96.77</c:v>
                </c:pt>
                <c:pt idx="2">
                  <c:v>95.81</c:v>
                </c:pt>
                <c:pt idx="3">
                  <c:v>95.26</c:v>
                </c:pt>
                <c:pt idx="4">
                  <c:v>92.39</c:v>
                </c:pt>
              </c:numCache>
            </c:numRef>
          </c:val>
          <c:smooth val="0"/>
          <c:extLst>
            <c:ext xmlns:c16="http://schemas.microsoft.com/office/drawing/2014/chart" uri="{C3380CC4-5D6E-409C-BE32-E72D297353CC}">
              <c16:uniqueId val="{00000001-322D-46D5-A5D0-81DD74B7002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98.7</c:v>
                </c:pt>
                <c:pt idx="1">
                  <c:v>95.62</c:v>
                </c:pt>
                <c:pt idx="2">
                  <c:v>91.71</c:v>
                </c:pt>
                <c:pt idx="3">
                  <c:v>97.31</c:v>
                </c:pt>
                <c:pt idx="4">
                  <c:v>92.03</c:v>
                </c:pt>
              </c:numCache>
            </c:numRef>
          </c:val>
          <c:extLst>
            <c:ext xmlns:c16="http://schemas.microsoft.com/office/drawing/2014/chart" uri="{C3380CC4-5D6E-409C-BE32-E72D297353CC}">
              <c16:uniqueId val="{00000000-CC0A-4801-A786-E9576948D7B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179.16</c:v>
                </c:pt>
                <c:pt idx="1">
                  <c:v>187.18</c:v>
                </c:pt>
                <c:pt idx="2">
                  <c:v>189.58</c:v>
                </c:pt>
                <c:pt idx="3">
                  <c:v>192.82</c:v>
                </c:pt>
                <c:pt idx="4">
                  <c:v>192.98</c:v>
                </c:pt>
              </c:numCache>
            </c:numRef>
          </c:val>
          <c:smooth val="0"/>
          <c:extLst>
            <c:ext xmlns:c16="http://schemas.microsoft.com/office/drawing/2014/chart" uri="{C3380CC4-5D6E-409C-BE32-E72D297353CC}">
              <c16:uniqueId val="{00000001-CC0A-4801-A786-E9576948D7B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U46" zoomScale="80" zoomScaleNormal="8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高知県　佐川町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12521</v>
      </c>
      <c r="AM8" s="61"/>
      <c r="AN8" s="61"/>
      <c r="AO8" s="61"/>
      <c r="AP8" s="61"/>
      <c r="AQ8" s="61"/>
      <c r="AR8" s="61"/>
      <c r="AS8" s="61"/>
      <c r="AT8" s="52">
        <f>データ!$S$6</f>
        <v>100.8</v>
      </c>
      <c r="AU8" s="53"/>
      <c r="AV8" s="53"/>
      <c r="AW8" s="53"/>
      <c r="AX8" s="53"/>
      <c r="AY8" s="53"/>
      <c r="AZ8" s="53"/>
      <c r="BA8" s="53"/>
      <c r="BB8" s="54">
        <f>データ!$T$6</f>
        <v>124.22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63.57</v>
      </c>
      <c r="J10" s="53"/>
      <c r="K10" s="53"/>
      <c r="L10" s="53"/>
      <c r="M10" s="53"/>
      <c r="N10" s="53"/>
      <c r="O10" s="64"/>
      <c r="P10" s="54">
        <f>データ!$P$6</f>
        <v>88.97</v>
      </c>
      <c r="Q10" s="54"/>
      <c r="R10" s="54"/>
      <c r="S10" s="54"/>
      <c r="T10" s="54"/>
      <c r="U10" s="54"/>
      <c r="V10" s="54"/>
      <c r="W10" s="61">
        <f>データ!$Q$6</f>
        <v>2026</v>
      </c>
      <c r="X10" s="61"/>
      <c r="Y10" s="61"/>
      <c r="Z10" s="61"/>
      <c r="AA10" s="61"/>
      <c r="AB10" s="61"/>
      <c r="AC10" s="61"/>
      <c r="AD10" s="2"/>
      <c r="AE10" s="2"/>
      <c r="AF10" s="2"/>
      <c r="AG10" s="2"/>
      <c r="AH10" s="4"/>
      <c r="AI10" s="4"/>
      <c r="AJ10" s="4"/>
      <c r="AK10" s="4"/>
      <c r="AL10" s="61">
        <f>データ!$U$6</f>
        <v>11120</v>
      </c>
      <c r="AM10" s="61"/>
      <c r="AN10" s="61"/>
      <c r="AO10" s="61"/>
      <c r="AP10" s="61"/>
      <c r="AQ10" s="61"/>
      <c r="AR10" s="61"/>
      <c r="AS10" s="61"/>
      <c r="AT10" s="52">
        <f>データ!$V$6</f>
        <v>60.58</v>
      </c>
      <c r="AU10" s="53"/>
      <c r="AV10" s="53"/>
      <c r="AW10" s="53"/>
      <c r="AX10" s="53"/>
      <c r="AY10" s="53"/>
      <c r="AZ10" s="53"/>
      <c r="BA10" s="53"/>
      <c r="BB10" s="54">
        <f>データ!$W$6</f>
        <v>183.56</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gNCd7WRQQUgoOg3uoUdOk3tqjKMBy+8AhfloLWmfG4b3q1pn6ibe88vacFs72Hih+RqxMeZsSG1W6eP1sKq2sg==" saltValue="B7vp31oKsKA7wzQQqYeDF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394025</v>
      </c>
      <c r="D6" s="34">
        <f t="shared" si="3"/>
        <v>46</v>
      </c>
      <c r="E6" s="34">
        <f t="shared" si="3"/>
        <v>1</v>
      </c>
      <c r="F6" s="34">
        <f t="shared" si="3"/>
        <v>0</v>
      </c>
      <c r="G6" s="34">
        <f t="shared" si="3"/>
        <v>1</v>
      </c>
      <c r="H6" s="34" t="str">
        <f t="shared" si="3"/>
        <v>高知県　佐川町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63.57</v>
      </c>
      <c r="P6" s="35">
        <f t="shared" si="3"/>
        <v>88.97</v>
      </c>
      <c r="Q6" s="35">
        <f t="shared" si="3"/>
        <v>2026</v>
      </c>
      <c r="R6" s="35">
        <f t="shared" si="3"/>
        <v>12521</v>
      </c>
      <c r="S6" s="35">
        <f t="shared" si="3"/>
        <v>100.8</v>
      </c>
      <c r="T6" s="35">
        <f t="shared" si="3"/>
        <v>124.22</v>
      </c>
      <c r="U6" s="35">
        <f t="shared" si="3"/>
        <v>11120</v>
      </c>
      <c r="V6" s="35">
        <f t="shared" si="3"/>
        <v>60.58</v>
      </c>
      <c r="W6" s="35">
        <f t="shared" si="3"/>
        <v>183.56</v>
      </c>
      <c r="X6" s="36">
        <f>IF(X7="",NA(),X7)</f>
        <v>110.8</v>
      </c>
      <c r="Y6" s="36">
        <f t="shared" ref="Y6:AG6" si="4">IF(Y7="",NA(),Y7)</f>
        <v>111.58</v>
      </c>
      <c r="Z6" s="36">
        <f t="shared" si="4"/>
        <v>115.95</v>
      </c>
      <c r="AA6" s="36">
        <f t="shared" si="4"/>
        <v>110.37</v>
      </c>
      <c r="AB6" s="36">
        <f t="shared" si="4"/>
        <v>114.95</v>
      </c>
      <c r="AC6" s="36">
        <f t="shared" si="4"/>
        <v>111.34</v>
      </c>
      <c r="AD6" s="36">
        <f t="shared" si="4"/>
        <v>110.02</v>
      </c>
      <c r="AE6" s="36">
        <f t="shared" si="4"/>
        <v>108.76</v>
      </c>
      <c r="AF6" s="36">
        <f t="shared" si="4"/>
        <v>108.46</v>
      </c>
      <c r="AG6" s="36">
        <f t="shared" si="4"/>
        <v>109.02</v>
      </c>
      <c r="AH6" s="35" t="str">
        <f>IF(AH7="","",IF(AH7="-","【-】","【"&amp;SUBSTITUTE(TEXT(AH7,"#,##0.00"),"-","△")&amp;"】"))</f>
        <v>【110.27】</v>
      </c>
      <c r="AI6" s="35">
        <f>IF(AI7="",NA(),AI7)</f>
        <v>0</v>
      </c>
      <c r="AJ6" s="35">
        <f t="shared" ref="AJ6:AR6" si="5">IF(AJ7="",NA(),AJ7)</f>
        <v>0</v>
      </c>
      <c r="AK6" s="35">
        <f t="shared" si="5"/>
        <v>0</v>
      </c>
      <c r="AL6" s="35">
        <f t="shared" si="5"/>
        <v>0</v>
      </c>
      <c r="AM6" s="35">
        <f t="shared" si="5"/>
        <v>0</v>
      </c>
      <c r="AN6" s="36">
        <f t="shared" si="5"/>
        <v>10.130000000000001</v>
      </c>
      <c r="AO6" s="36">
        <f t="shared" si="5"/>
        <v>7.31</v>
      </c>
      <c r="AP6" s="36">
        <f t="shared" si="5"/>
        <v>7.48</v>
      </c>
      <c r="AQ6" s="36">
        <f t="shared" si="5"/>
        <v>11.94</v>
      </c>
      <c r="AR6" s="36">
        <f t="shared" si="5"/>
        <v>11</v>
      </c>
      <c r="AS6" s="35" t="str">
        <f>IF(AS7="","",IF(AS7="-","【-】","【"&amp;SUBSTITUTE(TEXT(AS7,"#,##0.00"),"-","△")&amp;"】"))</f>
        <v>【1.15】</v>
      </c>
      <c r="AT6" s="36">
        <f>IF(AT7="",NA(),AT7)</f>
        <v>445.99</v>
      </c>
      <c r="AU6" s="36">
        <f t="shared" ref="AU6:BC6" si="6">IF(AU7="",NA(),AU7)</f>
        <v>419.17</v>
      </c>
      <c r="AV6" s="36">
        <f t="shared" si="6"/>
        <v>419.37</v>
      </c>
      <c r="AW6" s="36">
        <f t="shared" si="6"/>
        <v>410.52</v>
      </c>
      <c r="AX6" s="36">
        <f t="shared" si="6"/>
        <v>408.03</v>
      </c>
      <c r="AY6" s="36">
        <f t="shared" si="6"/>
        <v>388.67</v>
      </c>
      <c r="AZ6" s="36">
        <f t="shared" si="6"/>
        <v>355.27</v>
      </c>
      <c r="BA6" s="36">
        <f t="shared" si="6"/>
        <v>359.7</v>
      </c>
      <c r="BB6" s="36">
        <f t="shared" si="6"/>
        <v>362.93</v>
      </c>
      <c r="BC6" s="36">
        <f t="shared" si="6"/>
        <v>371.81</v>
      </c>
      <c r="BD6" s="35" t="str">
        <f>IF(BD7="","",IF(BD7="-","【-】","【"&amp;SUBSTITUTE(TEXT(BD7,"#,##0.00"),"-","△")&amp;"】"))</f>
        <v>【260.31】</v>
      </c>
      <c r="BE6" s="36">
        <f>IF(BE7="",NA(),BE7)</f>
        <v>691.21</v>
      </c>
      <c r="BF6" s="36">
        <f t="shared" ref="BF6:BN6" si="7">IF(BF7="",NA(),BF7)</f>
        <v>666.24</v>
      </c>
      <c r="BG6" s="36">
        <f t="shared" si="7"/>
        <v>643.63</v>
      </c>
      <c r="BH6" s="36">
        <f t="shared" si="7"/>
        <v>620.51</v>
      </c>
      <c r="BI6" s="36">
        <f t="shared" si="7"/>
        <v>583.70000000000005</v>
      </c>
      <c r="BJ6" s="36">
        <f t="shared" si="7"/>
        <v>422.5</v>
      </c>
      <c r="BK6" s="36">
        <f t="shared" si="7"/>
        <v>458.27</v>
      </c>
      <c r="BL6" s="36">
        <f t="shared" si="7"/>
        <v>447.01</v>
      </c>
      <c r="BM6" s="36">
        <f t="shared" si="7"/>
        <v>439.05</v>
      </c>
      <c r="BN6" s="36">
        <f t="shared" si="7"/>
        <v>465.85</v>
      </c>
      <c r="BO6" s="35" t="str">
        <f>IF(BO7="","",IF(BO7="-","【-】","【"&amp;SUBSTITUTE(TEXT(BO7,"#,##0.00"),"-","△")&amp;"】"))</f>
        <v>【275.67】</v>
      </c>
      <c r="BP6" s="36">
        <f>IF(BP7="",NA(),BP7)</f>
        <v>103.86</v>
      </c>
      <c r="BQ6" s="36">
        <f t="shared" ref="BQ6:BY6" si="8">IF(BQ7="",NA(),BQ7)</f>
        <v>107.5</v>
      </c>
      <c r="BR6" s="36">
        <f t="shared" si="8"/>
        <v>112.45</v>
      </c>
      <c r="BS6" s="36">
        <f t="shared" si="8"/>
        <v>106.08</v>
      </c>
      <c r="BT6" s="36">
        <f t="shared" si="8"/>
        <v>111.48</v>
      </c>
      <c r="BU6" s="36">
        <f t="shared" si="8"/>
        <v>101.64</v>
      </c>
      <c r="BV6" s="36">
        <f t="shared" si="8"/>
        <v>96.77</v>
      </c>
      <c r="BW6" s="36">
        <f t="shared" si="8"/>
        <v>95.81</v>
      </c>
      <c r="BX6" s="36">
        <f t="shared" si="8"/>
        <v>95.26</v>
      </c>
      <c r="BY6" s="36">
        <f t="shared" si="8"/>
        <v>92.39</v>
      </c>
      <c r="BZ6" s="35" t="str">
        <f>IF(BZ7="","",IF(BZ7="-","【-】","【"&amp;SUBSTITUTE(TEXT(BZ7,"#,##0.00"),"-","△")&amp;"】"))</f>
        <v>【100.05】</v>
      </c>
      <c r="CA6" s="36">
        <f>IF(CA7="",NA(),CA7)</f>
        <v>98.7</v>
      </c>
      <c r="CB6" s="36">
        <f t="shared" ref="CB6:CJ6" si="9">IF(CB7="",NA(),CB7)</f>
        <v>95.62</v>
      </c>
      <c r="CC6" s="36">
        <f t="shared" si="9"/>
        <v>91.71</v>
      </c>
      <c r="CD6" s="36">
        <f t="shared" si="9"/>
        <v>97.31</v>
      </c>
      <c r="CE6" s="36">
        <f t="shared" si="9"/>
        <v>92.03</v>
      </c>
      <c r="CF6" s="36">
        <f t="shared" si="9"/>
        <v>179.16</v>
      </c>
      <c r="CG6" s="36">
        <f t="shared" si="9"/>
        <v>187.18</v>
      </c>
      <c r="CH6" s="36">
        <f t="shared" si="9"/>
        <v>189.58</v>
      </c>
      <c r="CI6" s="36">
        <f t="shared" si="9"/>
        <v>192.82</v>
      </c>
      <c r="CJ6" s="36">
        <f t="shared" si="9"/>
        <v>192.98</v>
      </c>
      <c r="CK6" s="35" t="str">
        <f>IF(CK7="","",IF(CK7="-","【-】","【"&amp;SUBSTITUTE(TEXT(CK7,"#,##0.00"),"-","△")&amp;"】"))</f>
        <v>【166.40】</v>
      </c>
      <c r="CL6" s="36">
        <f>IF(CL7="",NA(),CL7)</f>
        <v>73.010000000000005</v>
      </c>
      <c r="CM6" s="36">
        <f t="shared" ref="CM6:CU6" si="10">IF(CM7="",NA(),CM7)</f>
        <v>74.239999999999995</v>
      </c>
      <c r="CN6" s="36">
        <f t="shared" si="10"/>
        <v>75</v>
      </c>
      <c r="CO6" s="36">
        <f t="shared" si="10"/>
        <v>81.81</v>
      </c>
      <c r="CP6" s="36">
        <f t="shared" si="10"/>
        <v>85.49</v>
      </c>
      <c r="CQ6" s="36">
        <f t="shared" si="10"/>
        <v>54.24</v>
      </c>
      <c r="CR6" s="36">
        <f t="shared" si="10"/>
        <v>55.88</v>
      </c>
      <c r="CS6" s="36">
        <f t="shared" si="10"/>
        <v>55.22</v>
      </c>
      <c r="CT6" s="36">
        <f t="shared" si="10"/>
        <v>54.05</v>
      </c>
      <c r="CU6" s="36">
        <f t="shared" si="10"/>
        <v>54.43</v>
      </c>
      <c r="CV6" s="35" t="str">
        <f>IF(CV7="","",IF(CV7="-","【-】","【"&amp;SUBSTITUTE(TEXT(CV7,"#,##0.00"),"-","△")&amp;"】"))</f>
        <v>【60.69】</v>
      </c>
      <c r="CW6" s="36">
        <f>IF(CW7="",NA(),CW7)</f>
        <v>78.55</v>
      </c>
      <c r="CX6" s="36">
        <f t="shared" ref="CX6:DF6" si="11">IF(CX7="",NA(),CX7)</f>
        <v>77.13</v>
      </c>
      <c r="CY6" s="36">
        <f t="shared" si="11"/>
        <v>76.39</v>
      </c>
      <c r="CZ6" s="36">
        <f t="shared" si="11"/>
        <v>68.040000000000006</v>
      </c>
      <c r="DA6" s="36">
        <f t="shared" si="11"/>
        <v>67.05</v>
      </c>
      <c r="DB6" s="36">
        <f t="shared" si="11"/>
        <v>81.680000000000007</v>
      </c>
      <c r="DC6" s="36">
        <f t="shared" si="11"/>
        <v>80.989999999999995</v>
      </c>
      <c r="DD6" s="36">
        <f t="shared" si="11"/>
        <v>80.930000000000007</v>
      </c>
      <c r="DE6" s="36">
        <f t="shared" si="11"/>
        <v>80.510000000000005</v>
      </c>
      <c r="DF6" s="36">
        <f t="shared" si="11"/>
        <v>79.44</v>
      </c>
      <c r="DG6" s="35" t="str">
        <f>IF(DG7="","",IF(DG7="-","【-】","【"&amp;SUBSTITUTE(TEXT(DG7,"#,##0.00"),"-","△")&amp;"】"))</f>
        <v>【89.82】</v>
      </c>
      <c r="DH6" s="36">
        <f>IF(DH7="",NA(),DH7)</f>
        <v>39.46</v>
      </c>
      <c r="DI6" s="36">
        <f t="shared" ref="DI6:DQ6" si="12">IF(DI7="",NA(),DI7)</f>
        <v>41.27</v>
      </c>
      <c r="DJ6" s="36">
        <f t="shared" si="12"/>
        <v>42.18</v>
      </c>
      <c r="DK6" s="36">
        <f t="shared" si="12"/>
        <v>43.28</v>
      </c>
      <c r="DL6" s="36">
        <f t="shared" si="12"/>
        <v>44.23</v>
      </c>
      <c r="DM6" s="36">
        <f t="shared" si="12"/>
        <v>48.14</v>
      </c>
      <c r="DN6" s="36">
        <f t="shared" si="12"/>
        <v>46.61</v>
      </c>
      <c r="DO6" s="36">
        <f t="shared" si="12"/>
        <v>47.97</v>
      </c>
      <c r="DP6" s="36">
        <f t="shared" si="12"/>
        <v>49.12</v>
      </c>
      <c r="DQ6" s="36">
        <f t="shared" si="12"/>
        <v>49.39</v>
      </c>
      <c r="DR6" s="35" t="str">
        <f>IF(DR7="","",IF(DR7="-","【-】","【"&amp;SUBSTITUTE(TEXT(DR7,"#,##0.00"),"-","△")&amp;"】"))</f>
        <v>【50.19】</v>
      </c>
      <c r="DS6" s="36">
        <f>IF(DS7="",NA(),DS7)</f>
        <v>14.28</v>
      </c>
      <c r="DT6" s="36">
        <f t="shared" ref="DT6:EB6" si="13">IF(DT7="",NA(),DT7)</f>
        <v>15.08</v>
      </c>
      <c r="DU6" s="36">
        <f t="shared" si="13"/>
        <v>19.32</v>
      </c>
      <c r="DV6" s="36">
        <f t="shared" si="13"/>
        <v>21.96</v>
      </c>
      <c r="DW6" s="36">
        <f t="shared" si="13"/>
        <v>23.71</v>
      </c>
      <c r="DX6" s="36">
        <f t="shared" si="13"/>
        <v>11.13</v>
      </c>
      <c r="DY6" s="36">
        <f t="shared" si="13"/>
        <v>10.84</v>
      </c>
      <c r="DZ6" s="36">
        <f t="shared" si="13"/>
        <v>15.33</v>
      </c>
      <c r="EA6" s="36">
        <f t="shared" si="13"/>
        <v>16.760000000000002</v>
      </c>
      <c r="EB6" s="36">
        <f t="shared" si="13"/>
        <v>18.57</v>
      </c>
      <c r="EC6" s="35" t="str">
        <f>IF(EC7="","",IF(EC7="-","【-】","【"&amp;SUBSTITUTE(TEXT(EC7,"#,##0.00"),"-","△")&amp;"】"))</f>
        <v>【20.63】</v>
      </c>
      <c r="ED6" s="35">
        <f>IF(ED7="",NA(),ED7)</f>
        <v>0</v>
      </c>
      <c r="EE6" s="36">
        <f t="shared" ref="EE6:EM6" si="14">IF(EE7="",NA(),EE7)</f>
        <v>0.19</v>
      </c>
      <c r="EF6" s="36">
        <f t="shared" si="14"/>
        <v>0.92</v>
      </c>
      <c r="EG6" s="36">
        <f t="shared" si="14"/>
        <v>0.96</v>
      </c>
      <c r="EH6" s="36">
        <f t="shared" si="14"/>
        <v>0.53</v>
      </c>
      <c r="EI6" s="36">
        <f t="shared" si="14"/>
        <v>0.47</v>
      </c>
      <c r="EJ6" s="36">
        <f t="shared" si="14"/>
        <v>0.39</v>
      </c>
      <c r="EK6" s="36">
        <f t="shared" si="14"/>
        <v>0.43</v>
      </c>
      <c r="EL6" s="36">
        <f t="shared" si="14"/>
        <v>0.42</v>
      </c>
      <c r="EM6" s="36">
        <f t="shared" si="14"/>
        <v>0.44</v>
      </c>
      <c r="EN6" s="35" t="str">
        <f>IF(EN7="","",IF(EN7="-","【-】","【"&amp;SUBSTITUTE(TEXT(EN7,"#,##0.00"),"-","△")&amp;"】"))</f>
        <v>【0.69】</v>
      </c>
    </row>
    <row r="7" spans="1:144" s="37" customFormat="1" x14ac:dyDescent="0.15">
      <c r="A7" s="29"/>
      <c r="B7" s="38">
        <v>2020</v>
      </c>
      <c r="C7" s="38">
        <v>394025</v>
      </c>
      <c r="D7" s="38">
        <v>46</v>
      </c>
      <c r="E7" s="38">
        <v>1</v>
      </c>
      <c r="F7" s="38">
        <v>0</v>
      </c>
      <c r="G7" s="38">
        <v>1</v>
      </c>
      <c r="H7" s="38" t="s">
        <v>92</v>
      </c>
      <c r="I7" s="38" t="s">
        <v>93</v>
      </c>
      <c r="J7" s="38" t="s">
        <v>94</v>
      </c>
      <c r="K7" s="38" t="s">
        <v>95</v>
      </c>
      <c r="L7" s="38" t="s">
        <v>96</v>
      </c>
      <c r="M7" s="38" t="s">
        <v>97</v>
      </c>
      <c r="N7" s="39" t="s">
        <v>98</v>
      </c>
      <c r="O7" s="39">
        <v>63.57</v>
      </c>
      <c r="P7" s="39">
        <v>88.97</v>
      </c>
      <c r="Q7" s="39">
        <v>2026</v>
      </c>
      <c r="R7" s="39">
        <v>12521</v>
      </c>
      <c r="S7" s="39">
        <v>100.8</v>
      </c>
      <c r="T7" s="39">
        <v>124.22</v>
      </c>
      <c r="U7" s="39">
        <v>11120</v>
      </c>
      <c r="V7" s="39">
        <v>60.58</v>
      </c>
      <c r="W7" s="39">
        <v>183.56</v>
      </c>
      <c r="X7" s="39">
        <v>110.8</v>
      </c>
      <c r="Y7" s="39">
        <v>111.58</v>
      </c>
      <c r="Z7" s="39">
        <v>115.95</v>
      </c>
      <c r="AA7" s="39">
        <v>110.37</v>
      </c>
      <c r="AB7" s="39">
        <v>114.95</v>
      </c>
      <c r="AC7" s="39">
        <v>111.34</v>
      </c>
      <c r="AD7" s="39">
        <v>110.02</v>
      </c>
      <c r="AE7" s="39">
        <v>108.76</v>
      </c>
      <c r="AF7" s="39">
        <v>108.46</v>
      </c>
      <c r="AG7" s="39">
        <v>109.02</v>
      </c>
      <c r="AH7" s="39">
        <v>110.27</v>
      </c>
      <c r="AI7" s="39">
        <v>0</v>
      </c>
      <c r="AJ7" s="39">
        <v>0</v>
      </c>
      <c r="AK7" s="39">
        <v>0</v>
      </c>
      <c r="AL7" s="39">
        <v>0</v>
      </c>
      <c r="AM7" s="39">
        <v>0</v>
      </c>
      <c r="AN7" s="39">
        <v>10.130000000000001</v>
      </c>
      <c r="AO7" s="39">
        <v>7.31</v>
      </c>
      <c r="AP7" s="39">
        <v>7.48</v>
      </c>
      <c r="AQ7" s="39">
        <v>11.94</v>
      </c>
      <c r="AR7" s="39">
        <v>11</v>
      </c>
      <c r="AS7" s="39">
        <v>1.1499999999999999</v>
      </c>
      <c r="AT7" s="39">
        <v>445.99</v>
      </c>
      <c r="AU7" s="39">
        <v>419.17</v>
      </c>
      <c r="AV7" s="39">
        <v>419.37</v>
      </c>
      <c r="AW7" s="39">
        <v>410.52</v>
      </c>
      <c r="AX7" s="39">
        <v>408.03</v>
      </c>
      <c r="AY7" s="39">
        <v>388.67</v>
      </c>
      <c r="AZ7" s="39">
        <v>355.27</v>
      </c>
      <c r="BA7" s="39">
        <v>359.7</v>
      </c>
      <c r="BB7" s="39">
        <v>362.93</v>
      </c>
      <c r="BC7" s="39">
        <v>371.81</v>
      </c>
      <c r="BD7" s="39">
        <v>260.31</v>
      </c>
      <c r="BE7" s="39">
        <v>691.21</v>
      </c>
      <c r="BF7" s="39">
        <v>666.24</v>
      </c>
      <c r="BG7" s="39">
        <v>643.63</v>
      </c>
      <c r="BH7" s="39">
        <v>620.51</v>
      </c>
      <c r="BI7" s="39">
        <v>583.70000000000005</v>
      </c>
      <c r="BJ7" s="39">
        <v>422.5</v>
      </c>
      <c r="BK7" s="39">
        <v>458.27</v>
      </c>
      <c r="BL7" s="39">
        <v>447.01</v>
      </c>
      <c r="BM7" s="39">
        <v>439.05</v>
      </c>
      <c r="BN7" s="39">
        <v>465.85</v>
      </c>
      <c r="BO7" s="39">
        <v>275.67</v>
      </c>
      <c r="BP7" s="39">
        <v>103.86</v>
      </c>
      <c r="BQ7" s="39">
        <v>107.5</v>
      </c>
      <c r="BR7" s="39">
        <v>112.45</v>
      </c>
      <c r="BS7" s="39">
        <v>106.08</v>
      </c>
      <c r="BT7" s="39">
        <v>111.48</v>
      </c>
      <c r="BU7" s="39">
        <v>101.64</v>
      </c>
      <c r="BV7" s="39">
        <v>96.77</v>
      </c>
      <c r="BW7" s="39">
        <v>95.81</v>
      </c>
      <c r="BX7" s="39">
        <v>95.26</v>
      </c>
      <c r="BY7" s="39">
        <v>92.39</v>
      </c>
      <c r="BZ7" s="39">
        <v>100.05</v>
      </c>
      <c r="CA7" s="39">
        <v>98.7</v>
      </c>
      <c r="CB7" s="39">
        <v>95.62</v>
      </c>
      <c r="CC7" s="39">
        <v>91.71</v>
      </c>
      <c r="CD7" s="39">
        <v>97.31</v>
      </c>
      <c r="CE7" s="39">
        <v>92.03</v>
      </c>
      <c r="CF7" s="39">
        <v>179.16</v>
      </c>
      <c r="CG7" s="39">
        <v>187.18</v>
      </c>
      <c r="CH7" s="39">
        <v>189.58</v>
      </c>
      <c r="CI7" s="39">
        <v>192.82</v>
      </c>
      <c r="CJ7" s="39">
        <v>192.98</v>
      </c>
      <c r="CK7" s="39">
        <v>166.4</v>
      </c>
      <c r="CL7" s="39">
        <v>73.010000000000005</v>
      </c>
      <c r="CM7" s="39">
        <v>74.239999999999995</v>
      </c>
      <c r="CN7" s="39">
        <v>75</v>
      </c>
      <c r="CO7" s="39">
        <v>81.81</v>
      </c>
      <c r="CP7" s="39">
        <v>85.49</v>
      </c>
      <c r="CQ7" s="39">
        <v>54.24</v>
      </c>
      <c r="CR7" s="39">
        <v>55.88</v>
      </c>
      <c r="CS7" s="39">
        <v>55.22</v>
      </c>
      <c r="CT7" s="39">
        <v>54.05</v>
      </c>
      <c r="CU7" s="39">
        <v>54.43</v>
      </c>
      <c r="CV7" s="39">
        <v>60.69</v>
      </c>
      <c r="CW7" s="39">
        <v>78.55</v>
      </c>
      <c r="CX7" s="39">
        <v>77.13</v>
      </c>
      <c r="CY7" s="39">
        <v>76.39</v>
      </c>
      <c r="CZ7" s="39">
        <v>68.040000000000006</v>
      </c>
      <c r="DA7" s="39">
        <v>67.05</v>
      </c>
      <c r="DB7" s="39">
        <v>81.680000000000007</v>
      </c>
      <c r="DC7" s="39">
        <v>80.989999999999995</v>
      </c>
      <c r="DD7" s="39">
        <v>80.930000000000007</v>
      </c>
      <c r="DE7" s="39">
        <v>80.510000000000005</v>
      </c>
      <c r="DF7" s="39">
        <v>79.44</v>
      </c>
      <c r="DG7" s="39">
        <v>89.82</v>
      </c>
      <c r="DH7" s="39">
        <v>39.46</v>
      </c>
      <c r="DI7" s="39">
        <v>41.27</v>
      </c>
      <c r="DJ7" s="39">
        <v>42.18</v>
      </c>
      <c r="DK7" s="39">
        <v>43.28</v>
      </c>
      <c r="DL7" s="39">
        <v>44.23</v>
      </c>
      <c r="DM7" s="39">
        <v>48.14</v>
      </c>
      <c r="DN7" s="39">
        <v>46.61</v>
      </c>
      <c r="DO7" s="39">
        <v>47.97</v>
      </c>
      <c r="DP7" s="39">
        <v>49.12</v>
      </c>
      <c r="DQ7" s="39">
        <v>49.39</v>
      </c>
      <c r="DR7" s="39">
        <v>50.19</v>
      </c>
      <c r="DS7" s="39">
        <v>14.28</v>
      </c>
      <c r="DT7" s="39">
        <v>15.08</v>
      </c>
      <c r="DU7" s="39">
        <v>19.32</v>
      </c>
      <c r="DV7" s="39">
        <v>21.96</v>
      </c>
      <c r="DW7" s="39">
        <v>23.71</v>
      </c>
      <c r="DX7" s="39">
        <v>11.13</v>
      </c>
      <c r="DY7" s="39">
        <v>10.84</v>
      </c>
      <c r="DZ7" s="39">
        <v>15.33</v>
      </c>
      <c r="EA7" s="39">
        <v>16.760000000000002</v>
      </c>
      <c r="EB7" s="39">
        <v>18.57</v>
      </c>
      <c r="EC7" s="39">
        <v>20.63</v>
      </c>
      <c r="ED7" s="39">
        <v>0</v>
      </c>
      <c r="EE7" s="39">
        <v>0.19</v>
      </c>
      <c r="EF7" s="39">
        <v>0.92</v>
      </c>
      <c r="EG7" s="39">
        <v>0.96</v>
      </c>
      <c r="EH7" s="39">
        <v>0.53</v>
      </c>
      <c r="EI7" s="39">
        <v>0.47</v>
      </c>
      <c r="EJ7" s="39">
        <v>0.39</v>
      </c>
      <c r="EK7" s="39">
        <v>0.43</v>
      </c>
      <c r="EL7" s="39">
        <v>0.42</v>
      </c>
      <c r="EM7" s="39">
        <v>0.44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水道 企業会計</cp:lastModifiedBy>
  <cp:lastPrinted>2022-01-11T12:39:58Z</cp:lastPrinted>
  <dcterms:created xsi:type="dcterms:W3CDTF">2021-12-03T06:57:07Z</dcterms:created>
  <dcterms:modified xsi:type="dcterms:W3CDTF">2022-01-11T12:51:02Z</dcterms:modified>
  <cp:category/>
</cp:coreProperties>
</file>