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C:\Users\k-kakehashi\Desktop\【0117〆】公営企業に係る経営比較分析表（令和２年度決算）の分析等について\【経営比較分析表】農集・下水\"/>
    </mc:Choice>
  </mc:AlternateContent>
  <xr:revisionPtr revIDLastSave="0" documentId="13_ncr:1_{63B9C20A-5BC4-4899-857F-2DC70A0B595A}" xr6:coauthVersionLast="36" xr6:coauthVersionMax="36" xr10:uidLastSave="{00000000-0000-0000-0000-000000000000}"/>
  <workbookProtection workbookAlgorithmName="SHA-512" workbookHashValue="CDUxME0ngNoM6cpOCh9DQkPF4JChbGwRK67lcu3uYDjqQSu0A22J4JifFaVc+M6iJYn99qHpNjEpFBll/35qIQ==" workbookSaltValue="sgHQkpAXr7SpkscmK7x0AA=="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I86" i="4"/>
  <c r="H86" i="4"/>
  <c r="E86" i="4"/>
  <c r="AT10" i="4"/>
  <c r="AL10" i="4"/>
  <c r="P10" i="4"/>
  <c r="I10" i="4"/>
  <c r="AT8" i="4"/>
  <c r="AL8" i="4"/>
  <c r="P8" i="4"/>
  <c r="I8" i="4"/>
  <c r="B6" i="4"/>
</calcChain>
</file>

<file path=xl/sharedStrings.xml><?xml version="1.0" encoding="utf-8"?>
<sst xmlns="http://schemas.openxmlformats.org/spreadsheetml/2006/main" count="236" uniqueCount="117">
  <si>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</si>
  <si>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</si>
  <si>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</si>
  <si>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</si>
  <si>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</si>
  <si>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</si>
  <si>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</si>
  <si>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</si>
  <si>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</si>
  <si>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</si>
  <si>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</si>
  <si>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</si>
  <si>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</si>
  <si>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</si>
  <si>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</si>
  <si>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</si>
  <si>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</si>
  <si>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</si>
  <si>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</si>
  <si>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</si>
  <si>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</si>
  <si>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</si>
  <si>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</si>
  <si>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</si>
  <si>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</si>
  <si>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</si>
  <si>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</si>
  <si>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</si>
  <si>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</si>
  <si>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</si>
  <si>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</si>
  <si>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</si>
  <si>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</si>
  <si>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</si>
  <si>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</si>
  <si>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</si>
  <si>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</si>
  <si>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</si>
  <si>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</si>
  <si>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</si>
  <si>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</si>
  <si>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</si>
  <si>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</si>
  <si>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</si>
  <si>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</si>
  <si>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</si>
  <si>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</si>
  <si>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</si>
  <si>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</si>
  <si>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</si>
  <si>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</si>
  <si>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</si>
  <si>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</si>
  <si>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</si>
  <si>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</si>
  <si>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</si>
  <si>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</si>
  <si>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</si>
  <si>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</si>
  <si>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</si>
  <si>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</si>
  <si>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</si>
  <si>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</si>
  <si>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</si>
  <si>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</si>
  <si>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</si>
  <si>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</si>
  <si>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</si>
  <si>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</si>
  <si>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</si>
  <si>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</si>
  <si>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</si>
  <si>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</si>
  <si>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</si>
  <si>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</si>
  <si>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</si>
  <si>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</si>
  <si>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</si>
  <si>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</si>
  <si>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</si>
  <si>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</si>
  <si>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</si>
  <si>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</si>
  <si>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</si>
  <si>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</si>
  <si>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</si>
  <si>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</si>
  <si>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</si>
  <si>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</si>
  <si>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</si>
  <si>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</si>
  <si>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</si>
  <si>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</si>
  <si>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</si>
  <si>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</si>
  <si>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</si>
  <si>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梼原町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</si>
  <si>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</si>
  <si>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</si>
  <si>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</si>
  <si>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</si>
  <si>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</si>
  <si>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</si>
  <si>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</si>
  <si>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</si>
  <si>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</si>
  <si>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</si>
  <si>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</si>
  <si>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</si>
  <si>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</si>
  <si>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</si>
  <si>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</si>
  <si>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</si>
  <si>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</si>
  <si>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一般会計からの繰入金で収支補てんを行っているため収益的収支比率に大きな変動はないが、平成29年度・平成30年度は処理場の膜分離装置交換事業を実施したため、収益的収支にかかる繰入金が増加したことから、収益的収支比率は若干上昇している。
町の中心部に処理計画区域を整備しており、移住促進策にも力を入れていることから、新築物件を中心に下水道への接続は増えているが、人口の減少などもあり水洗化率はほぼ横ばいとなっている。
施設整備が完了していることから起債残高については減少しているが、一般会計からの繰入金により負担しているため、企業債残高対事業規模比率は下水道事業会計への負担がない形となっている。
施設の老朽化による更新、維持管理費の増加などが予想される中、料金収入の確保、各費用の削減が急務である。</t>
    <rPh sb="0" eb="2">
      <t>イッパン</t>
    </rPh>
    <rPh sb="2" eb="4">
      <t>カイケイ</t>
    </rPh>
    <rPh sb="7" eb="9">
      <t>クリイレ</t>
    </rPh>
    <rPh sb="9" eb="10">
      <t>キン</t>
    </rPh>
    <rPh sb="11" eb="13">
      <t>シュウシ</t>
    </rPh>
    <rPh sb="13" eb="14">
      <t>ホ</t>
    </rPh>
    <rPh sb="17" eb="18">
      <t>オコナ</t>
    </rPh>
    <rPh sb="24" eb="27">
      <t>シュウエキテキ</t>
    </rPh>
    <rPh sb="27" eb="29">
      <t>シュウシ</t>
    </rPh>
    <rPh sb="29" eb="31">
      <t>ヒリツ</t>
    </rPh>
    <rPh sb="32" eb="33">
      <t>オオ</t>
    </rPh>
    <rPh sb="35" eb="37">
      <t>ヘンドウ</t>
    </rPh>
    <rPh sb="42" eb="44">
      <t>ヘイセイ</t>
    </rPh>
    <rPh sb="46" eb="48">
      <t>ネンド</t>
    </rPh>
    <rPh sb="49" eb="51">
      <t>ヘイセイ</t>
    </rPh>
    <rPh sb="53" eb="55">
      <t>ネンド</t>
    </rPh>
    <rPh sb="56" eb="59">
      <t>ショリジョウ</t>
    </rPh>
    <rPh sb="60" eb="61">
      <t>マク</t>
    </rPh>
    <rPh sb="61" eb="63">
      <t>ブンリ</t>
    </rPh>
    <rPh sb="63" eb="65">
      <t>ソウチ</t>
    </rPh>
    <rPh sb="65" eb="67">
      <t>コウカン</t>
    </rPh>
    <rPh sb="67" eb="69">
      <t>ジギョウ</t>
    </rPh>
    <rPh sb="70" eb="72">
      <t>ジッシ</t>
    </rPh>
    <rPh sb="77" eb="80">
      <t>シュウエキテキ</t>
    </rPh>
    <rPh sb="80" eb="82">
      <t>シュウシ</t>
    </rPh>
    <rPh sb="86" eb="88">
      <t>クリイレ</t>
    </rPh>
    <rPh sb="88" eb="89">
      <t>キン</t>
    </rPh>
    <rPh sb="90" eb="92">
      <t>ゾウカ</t>
    </rPh>
    <rPh sb="99" eb="102">
      <t>シュウエキテキ</t>
    </rPh>
    <rPh sb="102" eb="104">
      <t>シュウシ</t>
    </rPh>
    <rPh sb="104" eb="106">
      <t>ヒリツ</t>
    </rPh>
    <rPh sb="107" eb="109">
      <t>ジャッカン</t>
    </rPh>
    <rPh sb="109" eb="111">
      <t>ジョウショウ</t>
    </rPh>
    <rPh sb="117" eb="118">
      <t>マチ</t>
    </rPh>
    <rPh sb="119" eb="122">
      <t>チュウシンブ</t>
    </rPh>
    <rPh sb="123" eb="125">
      <t>ショリ</t>
    </rPh>
    <rPh sb="125" eb="127">
      <t>ケイカク</t>
    </rPh>
    <rPh sb="127" eb="129">
      <t>クイキ</t>
    </rPh>
    <rPh sb="130" eb="132">
      <t>セイビ</t>
    </rPh>
    <rPh sb="137" eb="139">
      <t>イジュウ</t>
    </rPh>
    <rPh sb="139" eb="142">
      <t>ソクシンサク</t>
    </rPh>
    <rPh sb="144" eb="145">
      <t>チカラ</t>
    </rPh>
    <rPh sb="146" eb="147">
      <t>イ</t>
    </rPh>
    <rPh sb="156" eb="158">
      <t>シンチク</t>
    </rPh>
    <rPh sb="158" eb="160">
      <t>ブッケン</t>
    </rPh>
    <rPh sb="161" eb="163">
      <t>チュウシン</t>
    </rPh>
    <rPh sb="164" eb="167">
      <t>ゲスイドウ</t>
    </rPh>
    <rPh sb="169" eb="171">
      <t>セツゾク</t>
    </rPh>
    <rPh sb="172" eb="173">
      <t>フ</t>
    </rPh>
    <rPh sb="179" eb="181">
      <t>ジンコウ</t>
    </rPh>
    <rPh sb="182" eb="184">
      <t>ゲンショウ</t>
    </rPh>
    <rPh sb="189" eb="192">
      <t>スイセンカ</t>
    </rPh>
    <rPh sb="192" eb="193">
      <t>リツ</t>
    </rPh>
    <rPh sb="196" eb="197">
      <t>ヨコ</t>
    </rPh>
    <rPh sb="207" eb="209">
      <t>シセツ</t>
    </rPh>
    <rPh sb="209" eb="211">
      <t>セイビ</t>
    </rPh>
    <rPh sb="212" eb="214">
      <t>カンリョウ</t>
    </rPh>
    <rPh sb="222" eb="224">
      <t>キサイ</t>
    </rPh>
    <rPh sb="224" eb="226">
      <t>ザンダカ</t>
    </rPh>
    <rPh sb="231" eb="233">
      <t>ゲンショウ</t>
    </rPh>
    <rPh sb="239" eb="241">
      <t>イッパン</t>
    </rPh>
    <rPh sb="241" eb="243">
      <t>カイケイ</t>
    </rPh>
    <rPh sb="246" eb="248">
      <t>クリイレ</t>
    </rPh>
    <rPh sb="248" eb="249">
      <t>キン</t>
    </rPh>
    <rPh sb="252" eb="254">
      <t>フタン</t>
    </rPh>
    <rPh sb="261" eb="263">
      <t>キギョウ</t>
    </rPh>
    <rPh sb="263" eb="264">
      <t>サイ</t>
    </rPh>
    <rPh sb="264" eb="266">
      <t>ザンダカ</t>
    </rPh>
    <rPh sb="266" eb="267">
      <t>タイ</t>
    </rPh>
    <rPh sb="267" eb="269">
      <t>ジギョウ</t>
    </rPh>
    <rPh sb="269" eb="271">
      <t>キボ</t>
    </rPh>
    <rPh sb="271" eb="273">
      <t>ヒリツ</t>
    </rPh>
    <rPh sb="274" eb="277">
      <t>ゲスイドウ</t>
    </rPh>
    <rPh sb="277" eb="279">
      <t>ジギョウ</t>
    </rPh>
    <rPh sb="279" eb="281">
      <t>カイケイ</t>
    </rPh>
    <rPh sb="283" eb="285">
      <t>フタン</t>
    </rPh>
    <rPh sb="288" eb="289">
      <t>カタチ</t>
    </rPh>
    <rPh sb="297" eb="299">
      <t>シセツ</t>
    </rPh>
    <rPh sb="300" eb="303">
      <t>ロウキュウカ</t>
    </rPh>
    <rPh sb="306" eb="308">
      <t>コウシン</t>
    </rPh>
    <rPh sb="309" eb="311">
      <t>イジ</t>
    </rPh>
    <rPh sb="311" eb="314">
      <t>カンリヒ</t>
    </rPh>
    <rPh sb="315" eb="317">
      <t>ゾウカ</t>
    </rPh>
    <rPh sb="320" eb="322">
      <t>ヨソウ</t>
    </rPh>
    <rPh sb="325" eb="326">
      <t>ナカ</t>
    </rPh>
    <rPh sb="327" eb="329">
      <t>リョウキン</t>
    </rPh>
    <rPh sb="329" eb="331">
      <t>シュウニュウ</t>
    </rPh>
    <rPh sb="332" eb="334">
      <t>カクホ</t>
    </rPh>
    <rPh sb="335" eb="338">
      <t>カクヒヨウ</t>
    </rPh>
    <rPh sb="339" eb="341">
      <t>サクゲン</t>
    </rPh>
    <rPh sb="342" eb="344">
      <t>キュウム</t>
    </rPh>
    <phoneticPr fontId="4"/>
  </si>
  <si>
    <t>使用料の適正化、加入促進等を実施して一般会計からの繰入金依存度を下げていく必要がある。
必要な更新などは実施していかなくてはならず、義務的経費は当然必要だが可能な限りの経費削減に取り組んでいく。</t>
    <rPh sb="0" eb="3">
      <t>シヨウリョウ</t>
    </rPh>
    <rPh sb="4" eb="7">
      <t>テキセイカ</t>
    </rPh>
    <rPh sb="8" eb="10">
      <t>カニュウ</t>
    </rPh>
    <rPh sb="10" eb="13">
      <t>ソクシンナド</t>
    </rPh>
    <rPh sb="14" eb="16">
      <t>ジッシ</t>
    </rPh>
    <rPh sb="18" eb="20">
      <t>イッパン</t>
    </rPh>
    <rPh sb="20" eb="22">
      <t>カイケイ</t>
    </rPh>
    <rPh sb="25" eb="27">
      <t>クリイレ</t>
    </rPh>
    <rPh sb="27" eb="28">
      <t>キン</t>
    </rPh>
    <rPh sb="28" eb="31">
      <t>イゾンド</t>
    </rPh>
    <rPh sb="32" eb="33">
      <t>サ</t>
    </rPh>
    <rPh sb="37" eb="39">
      <t>ヒツヨウ</t>
    </rPh>
    <rPh sb="44" eb="46">
      <t>ヒツヨウ</t>
    </rPh>
    <rPh sb="47" eb="49">
      <t>コウシン</t>
    </rPh>
    <rPh sb="52" eb="54">
      <t>ジッシ</t>
    </rPh>
    <rPh sb="66" eb="69">
      <t>ギムテキ</t>
    </rPh>
    <rPh sb="69" eb="71">
      <t>ケイヒ</t>
    </rPh>
    <rPh sb="72" eb="74">
      <t>トウゼン</t>
    </rPh>
    <rPh sb="74" eb="76">
      <t>ヒツヨウ</t>
    </rPh>
    <rPh sb="78" eb="80">
      <t>カノウ</t>
    </rPh>
    <rPh sb="81" eb="82">
      <t>カギ</t>
    </rPh>
    <rPh sb="84" eb="86">
      <t>ケイヒ</t>
    </rPh>
    <rPh sb="86" eb="88">
      <t>サクゲン</t>
    </rPh>
    <rPh sb="89" eb="90">
      <t>ト</t>
    </rPh>
    <rPh sb="91" eb="92">
      <t>ク</t>
    </rPh>
    <phoneticPr fontId="4"/>
  </si>
  <si>
    <t>比較的新しいが、供用開始後10年を経過していることから、計画的に点検、更新をし、長寿命化を図っていく。</t>
    <rPh sb="0" eb="3">
      <t>ヒカクテキ</t>
    </rPh>
    <rPh sb="3" eb="4">
      <t>アタラ</t>
    </rPh>
    <rPh sb="8" eb="10">
      <t>キョウヨウ</t>
    </rPh>
    <rPh sb="10" eb="12">
      <t>カイシ</t>
    </rPh>
    <rPh sb="12" eb="13">
      <t>アト</t>
    </rPh>
    <rPh sb="15" eb="16">
      <t>ネン</t>
    </rPh>
    <rPh sb="17" eb="19">
      <t>ケイカ</t>
    </rPh>
    <rPh sb="28" eb="31">
      <t>ケイカクテキ</t>
    </rPh>
    <rPh sb="32" eb="34">
      <t>テンケン</t>
    </rPh>
    <rPh sb="35" eb="37">
      <t>コウシン</t>
    </rPh>
    <rPh sb="40" eb="41">
      <t>チョウ</t>
    </rPh>
    <rPh sb="41" eb="44">
      <t>ジュミョウカ</t>
    </rPh>
    <rPh sb="45" eb="46">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</si>
</sst>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DFA-4A1D-BE7A-E24F0F08D8B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0.13</c:v>
                </c:pt>
                <c:pt idx="2">
                  <c:v>0.09</c:v>
                </c:pt>
                <c:pt idx="3">
                  <c:v>0.06</c:v>
                </c:pt>
                <c:pt idx="4">
                  <c:v>0.39</c:v>
                </c:pt>
              </c:numCache>
            </c:numRef>
          </c:val>
          <c:smooth val="0"/>
          <c:extLst>
            <c:ext xmlns:c16="http://schemas.microsoft.com/office/drawing/2014/chart" uri="{C3380CC4-5D6E-409C-BE32-E72D297353CC}">
              <c16:uniqueId val="{00000001-7DFA-4A1D-BE7A-E24F0F08D8B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47.36</c:v>
                </c:pt>
                <c:pt idx="1">
                  <c:v>47.36</c:v>
                </c:pt>
                <c:pt idx="2">
                  <c:v>42.63</c:v>
                </c:pt>
                <c:pt idx="3">
                  <c:v>42.63</c:v>
                </c:pt>
                <c:pt idx="4">
                  <c:v>42.63</c:v>
                </c:pt>
              </c:numCache>
            </c:numRef>
          </c:val>
          <c:extLst>
            <c:ext xmlns:c16="http://schemas.microsoft.com/office/drawing/2014/chart" uri="{C3380CC4-5D6E-409C-BE32-E72D297353CC}">
              <c16:uniqueId val="{00000000-E064-4AFB-9934-A202424F061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37.72</c:v>
                </c:pt>
                <c:pt idx="1">
                  <c:v>37.08</c:v>
                </c:pt>
                <c:pt idx="2">
                  <c:v>37.46</c:v>
                </c:pt>
                <c:pt idx="3">
                  <c:v>37.65</c:v>
                </c:pt>
                <c:pt idx="4">
                  <c:v>42.4</c:v>
                </c:pt>
              </c:numCache>
            </c:numRef>
          </c:val>
          <c:smooth val="0"/>
          <c:extLst>
            <c:ext xmlns:c16="http://schemas.microsoft.com/office/drawing/2014/chart" uri="{C3380CC4-5D6E-409C-BE32-E72D297353CC}">
              <c16:uniqueId val="{00000001-E064-4AFB-9934-A202424F061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81.62</c:v>
                </c:pt>
                <c:pt idx="1">
                  <c:v>83.87</c:v>
                </c:pt>
                <c:pt idx="2">
                  <c:v>84.81</c:v>
                </c:pt>
                <c:pt idx="3">
                  <c:v>84.75</c:v>
                </c:pt>
                <c:pt idx="4">
                  <c:v>86.4</c:v>
                </c:pt>
              </c:numCache>
            </c:numRef>
          </c:val>
          <c:extLst>
            <c:ext xmlns:c16="http://schemas.microsoft.com/office/drawing/2014/chart" uri="{C3380CC4-5D6E-409C-BE32-E72D297353CC}">
              <c16:uniqueId val="{00000000-CD32-4957-9E06-A2E82463E03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68.459999999999994</c:v>
                </c:pt>
                <c:pt idx="1">
                  <c:v>67.22</c:v>
                </c:pt>
                <c:pt idx="2">
                  <c:v>67.459999999999994</c:v>
                </c:pt>
                <c:pt idx="3">
                  <c:v>67.37</c:v>
                </c:pt>
                <c:pt idx="4">
                  <c:v>84.19</c:v>
                </c:pt>
              </c:numCache>
            </c:numRef>
          </c:val>
          <c:smooth val="0"/>
          <c:extLst>
            <c:ext xmlns:c16="http://schemas.microsoft.com/office/drawing/2014/chart" uri="{C3380CC4-5D6E-409C-BE32-E72D297353CC}">
              <c16:uniqueId val="{00000001-CD32-4957-9E06-A2E82463E03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100.32</c:v>
                </c:pt>
                <c:pt idx="1">
                  <c:v>101.79</c:v>
                </c:pt>
                <c:pt idx="2">
                  <c:v>102.82</c:v>
                </c:pt>
                <c:pt idx="3">
                  <c:v>100.4</c:v>
                </c:pt>
                <c:pt idx="4">
                  <c:v>97.57</c:v>
                </c:pt>
              </c:numCache>
            </c:numRef>
          </c:val>
          <c:extLst>
            <c:ext xmlns:c16="http://schemas.microsoft.com/office/drawing/2014/chart" uri="{C3380CC4-5D6E-409C-BE32-E72D297353CC}">
              <c16:uniqueId val="{00000000-CC97-4068-B306-9477592F37B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C97-4068-B306-9477592F37B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F95-413C-8058-EC2C6BD91D5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95-413C-8058-EC2C6BD91D5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10B-4009-A2AB-B0A0E485743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10B-4009-A2AB-B0A0E485743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7DD-445C-8313-428A3545819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7DD-445C-8313-428A3545819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ED1-4BEE-815C-FC3269BE107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ED1-4BEE-815C-FC3269BE107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84E-42AA-8F29-30183FC267B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1592.72</c:v>
                </c:pt>
                <c:pt idx="1">
                  <c:v>1223.96</c:v>
                </c:pt>
                <c:pt idx="2">
                  <c:v>1269.1500000000001</c:v>
                </c:pt>
                <c:pt idx="3">
                  <c:v>1087.96</c:v>
                </c:pt>
                <c:pt idx="4">
                  <c:v>1258.43</c:v>
                </c:pt>
              </c:numCache>
            </c:numRef>
          </c:val>
          <c:smooth val="0"/>
          <c:extLst>
            <c:ext xmlns:c16="http://schemas.microsoft.com/office/drawing/2014/chart" uri="{C3380CC4-5D6E-409C-BE32-E72D297353CC}">
              <c16:uniqueId val="{00000001-984E-42AA-8F29-30183FC267B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68.760000000000005</c:v>
                </c:pt>
                <c:pt idx="1">
                  <c:v>63.57</c:v>
                </c:pt>
                <c:pt idx="2">
                  <c:v>65.010000000000005</c:v>
                </c:pt>
                <c:pt idx="3">
                  <c:v>44.83</c:v>
                </c:pt>
                <c:pt idx="4">
                  <c:v>71.88</c:v>
                </c:pt>
              </c:numCache>
            </c:numRef>
          </c:val>
          <c:extLst>
            <c:ext xmlns:c16="http://schemas.microsoft.com/office/drawing/2014/chart" uri="{C3380CC4-5D6E-409C-BE32-E72D297353CC}">
              <c16:uniqueId val="{00000000-3C1B-47A6-964F-CB984AA545F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53.7</c:v>
                </c:pt>
                <c:pt idx="1">
                  <c:v>61.54</c:v>
                </c:pt>
                <c:pt idx="2">
                  <c:v>63.97</c:v>
                </c:pt>
                <c:pt idx="3">
                  <c:v>59.67</c:v>
                </c:pt>
                <c:pt idx="4">
                  <c:v>73.36</c:v>
                </c:pt>
              </c:numCache>
            </c:numRef>
          </c:val>
          <c:smooth val="0"/>
          <c:extLst>
            <c:ext xmlns:c16="http://schemas.microsoft.com/office/drawing/2014/chart" uri="{C3380CC4-5D6E-409C-BE32-E72D297353CC}">
              <c16:uniqueId val="{00000001-3C1B-47A6-964F-CB984AA545F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197.55</c:v>
                </c:pt>
                <c:pt idx="1">
                  <c:v>206.52</c:v>
                </c:pt>
                <c:pt idx="2">
                  <c:v>205.02</c:v>
                </c:pt>
                <c:pt idx="3">
                  <c:v>291.93</c:v>
                </c:pt>
                <c:pt idx="4">
                  <c:v>187.45</c:v>
                </c:pt>
              </c:numCache>
            </c:numRef>
          </c:val>
          <c:extLst>
            <c:ext xmlns:c16="http://schemas.microsoft.com/office/drawing/2014/chart" uri="{C3380CC4-5D6E-409C-BE32-E72D297353CC}">
              <c16:uniqueId val="{00000000-49E3-4FA6-881B-F40F4369ACD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300.35000000000002</c:v>
                </c:pt>
                <c:pt idx="1">
                  <c:v>267.86</c:v>
                </c:pt>
                <c:pt idx="2">
                  <c:v>256.82</c:v>
                </c:pt>
                <c:pt idx="3">
                  <c:v>270.60000000000002</c:v>
                </c:pt>
                <c:pt idx="4">
                  <c:v>224.88</c:v>
                </c:pt>
              </c:numCache>
            </c:numRef>
          </c:val>
          <c:smooth val="0"/>
          <c:extLst>
            <c:ext xmlns:c16="http://schemas.microsoft.com/office/drawing/2014/chart" uri="{C3380CC4-5D6E-409C-BE32-E72D297353CC}">
              <c16:uniqueId val="{00000001-49E3-4FA6-881B-F40F4369ACD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R34" zoomScaleNormal="100" workbookViewId="0">
      <selection activeCell="CJ50" sqref="CJ5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高知県　梼原町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tr">
        <f>データ!$M$6</f>
        <v>非設置</v>
      </c>
      <c r="AE8" s="50"/>
      <c r="AF8" s="50"/>
      <c r="AG8" s="50"/>
      <c r="AH8" s="50"/>
      <c r="AI8" s="50"/>
      <c r="AJ8" s="50"/>
      <c r="AK8" s="3"/>
      <c r="AL8" s="51">
        <f>データ!S6</f>
        <v>3404</v>
      </c>
      <c r="AM8" s="51"/>
      <c r="AN8" s="51"/>
      <c r="AO8" s="51"/>
      <c r="AP8" s="51"/>
      <c r="AQ8" s="51"/>
      <c r="AR8" s="51"/>
      <c r="AS8" s="51"/>
      <c r="AT8" s="46">
        <f>データ!T6</f>
        <v>236.45</v>
      </c>
      <c r="AU8" s="46"/>
      <c r="AV8" s="46"/>
      <c r="AW8" s="46"/>
      <c r="AX8" s="46"/>
      <c r="AY8" s="46"/>
      <c r="AZ8" s="46"/>
      <c r="BA8" s="46"/>
      <c r="BB8" s="46">
        <f>データ!U6</f>
        <v>14.4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32.68</v>
      </c>
      <c r="Q10" s="46"/>
      <c r="R10" s="46"/>
      <c r="S10" s="46"/>
      <c r="T10" s="46"/>
      <c r="U10" s="46"/>
      <c r="V10" s="46"/>
      <c r="W10" s="46">
        <f>データ!Q6</f>
        <v>100</v>
      </c>
      <c r="X10" s="46"/>
      <c r="Y10" s="46"/>
      <c r="Z10" s="46"/>
      <c r="AA10" s="46"/>
      <c r="AB10" s="46"/>
      <c r="AC10" s="46"/>
      <c r="AD10" s="51">
        <f>データ!R6</f>
        <v>2200</v>
      </c>
      <c r="AE10" s="51"/>
      <c r="AF10" s="51"/>
      <c r="AG10" s="51"/>
      <c r="AH10" s="51"/>
      <c r="AI10" s="51"/>
      <c r="AJ10" s="51"/>
      <c r="AK10" s="2"/>
      <c r="AL10" s="51">
        <f>データ!V6</f>
        <v>1103</v>
      </c>
      <c r="AM10" s="51"/>
      <c r="AN10" s="51"/>
      <c r="AO10" s="51"/>
      <c r="AP10" s="51"/>
      <c r="AQ10" s="51"/>
      <c r="AR10" s="51"/>
      <c r="AS10" s="51"/>
      <c r="AT10" s="46">
        <f>データ!W6</f>
        <v>0.35</v>
      </c>
      <c r="AU10" s="46"/>
      <c r="AV10" s="46"/>
      <c r="AW10" s="46"/>
      <c r="AX10" s="46"/>
      <c r="AY10" s="46"/>
      <c r="AZ10" s="46"/>
      <c r="BA10" s="46"/>
      <c r="BB10" s="46">
        <f>データ!X6</f>
        <v>3151.43</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114</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【1,260.21】</v>
      </c>
      <c r="I86" s="26" t="str">
        <f>データ!CA6</f>
        <v>【75.29】</v>
      </c>
      <c r="J86" s="26" t="str">
        <f>データ!CL6</f>
        <v>【215.41】</v>
      </c>
      <c r="K86" s="26" t="str">
        <f>データ!CW6</f>
        <v>【42.90】</v>
      </c>
      <c r="L86" s="26" t="str">
        <f>データ!DH6</f>
        <v>【84.75】</v>
      </c>
      <c r="M86" s="26" t="s">
        <v>43</v>
      </c>
      <c r="N86" s="26" t="s">
        <v>43</v>
      </c>
      <c r="O86" s="26" t="str">
        <f>データ!EO6</f>
        <v>【0.30】</v>
      </c>
    </row>
  </sheetData>
  <sheetProtection algorithmName="SHA-512" hashValue="OaPKv07TlUo+tzOace5lTCoFzm9MNpl3ifvZNe/l8MN0TE4Wac+fqY0priWEdfcmBp5JGahVut80XrZAkQMOLA==" saltValue="jW3VmS/9mgPjnC3ZqzNyI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5"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5" s="36" customFormat="1" x14ac:dyDescent="0.15">
      <c r="A6" s="28" t="s">
        <v>95</v>
      </c>
      <c r="B6" s="33">
        <f>B7</f>
        <v>2020</v>
      </c>
      <c r="C6" s="33">
        <f t="shared" ref="C6:X6" si="3">C7</f>
        <v>394050</v>
      </c>
      <c r="D6" s="33">
        <f t="shared" si="3"/>
        <v>47</v>
      </c>
      <c r="E6" s="33">
        <f t="shared" si="3"/>
        <v>17</v>
      </c>
      <c r="F6" s="33">
        <f t="shared" si="3"/>
        <v>4</v>
      </c>
      <c r="G6" s="33">
        <f t="shared" si="3"/>
        <v>0</v>
      </c>
      <c r="H6" s="33" t="str">
        <f t="shared" si="3"/>
        <v>高知県　梼原町</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32.68</v>
      </c>
      <c r="Q6" s="34">
        <f t="shared" si="3"/>
        <v>100</v>
      </c>
      <c r="R6" s="34">
        <f t="shared" si="3"/>
        <v>2200</v>
      </c>
      <c r="S6" s="34">
        <f t="shared" si="3"/>
        <v>3404</v>
      </c>
      <c r="T6" s="34">
        <f t="shared" si="3"/>
        <v>236.45</v>
      </c>
      <c r="U6" s="34">
        <f t="shared" si="3"/>
        <v>14.4</v>
      </c>
      <c r="V6" s="34">
        <f t="shared" si="3"/>
        <v>1103</v>
      </c>
      <c r="W6" s="34">
        <f t="shared" si="3"/>
        <v>0.35</v>
      </c>
      <c r="X6" s="34">
        <f t="shared" si="3"/>
        <v>3151.43</v>
      </c>
      <c r="Y6" s="35">
        <f>IF(Y7="",NA(),Y7)</f>
        <v>100.32</v>
      </c>
      <c r="Z6" s="35">
        <f t="shared" ref="Z6:AH6" si="4">IF(Z7="",NA(),Z7)</f>
        <v>101.79</v>
      </c>
      <c r="AA6" s="35">
        <f t="shared" si="4"/>
        <v>102.82</v>
      </c>
      <c r="AB6" s="35">
        <f t="shared" si="4"/>
        <v>100.4</v>
      </c>
      <c r="AC6" s="35">
        <f t="shared" si="4"/>
        <v>97.57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1592.72</v>
      </c>
      <c r="BL6" s="35">
        <f t="shared" si="7"/>
        <v>1223.96</v>
      </c>
      <c r="BM6" s="35">
        <f t="shared" si="7"/>
        <v>1269.1500000000001</v>
      </c>
      <c r="BN6" s="35">
        <f t="shared" si="7"/>
        <v>1087.96</v>
      </c>
      <c r="BO6" s="35">
        <f t="shared" si="7"/>
        <v>1258.43</v>
      </c>
      <c r="BP6" s="34" t="str">
        <f>IF(BP7="","",IF(BP7="-","【-】","【"&amp;SUBSTITUTE(TEXT(BP7,"#,##0.00"),"-","△")&amp;"】"))</f>
        <v>【1,260.21】</v>
      </c>
      <c r="BQ6" s="35">
        <f>IF(BQ7="",NA(),BQ7)</f>
        <v>68.760000000000005</v>
      </c>
      <c r="BR6" s="35">
        <f t="shared" ref="BR6:BZ6" si="8">IF(BR7="",NA(),BR7)</f>
        <v>63.57</v>
      </c>
      <c r="BS6" s="35">
        <f t="shared" si="8"/>
        <v>65.010000000000005</v>
      </c>
      <c r="BT6" s="35">
        <f t="shared" si="8"/>
        <v>44.83</v>
      </c>
      <c r="BU6" s="35">
        <f t="shared" si="8"/>
        <v>71.88</v>
      </c>
      <c r="BV6" s="35">
        <f t="shared" si="8"/>
        <v>53.7</v>
      </c>
      <c r="BW6" s="35">
        <f t="shared" si="8"/>
        <v>61.54</v>
      </c>
      <c r="BX6" s="35">
        <f t="shared" si="8"/>
        <v>63.97</v>
      </c>
      <c r="BY6" s="35">
        <f t="shared" si="8"/>
        <v>59.67</v>
      </c>
      <c r="BZ6" s="35">
        <f t="shared" si="8"/>
        <v>73.36</v>
      </c>
      <c r="CA6" s="34" t="str">
        <f>IF(CA7="","",IF(CA7="-","【-】","【"&amp;SUBSTITUTE(TEXT(CA7,"#,##0.00"),"-","△")&amp;"】"))</f>
        <v>【75.29】</v>
      </c>
      <c r="CB6" s="35">
        <f>IF(CB7="",NA(),CB7)</f>
        <v>197.55</v>
      </c>
      <c r="CC6" s="35">
        <f t="shared" ref="CC6:CK6" si="9">IF(CC7="",NA(),CC7)</f>
        <v>206.52</v>
      </c>
      <c r="CD6" s="35">
        <f t="shared" si="9"/>
        <v>205.02</v>
      </c>
      <c r="CE6" s="35">
        <f t="shared" si="9"/>
        <v>291.93</v>
      </c>
      <c r="CF6" s="35">
        <f t="shared" si="9"/>
        <v>187.45</v>
      </c>
      <c r="CG6" s="35">
        <f t="shared" si="9"/>
        <v>300.35000000000002</v>
      </c>
      <c r="CH6" s="35">
        <f t="shared" si="9"/>
        <v>267.86</v>
      </c>
      <c r="CI6" s="35">
        <f t="shared" si="9"/>
        <v>256.82</v>
      </c>
      <c r="CJ6" s="35">
        <f t="shared" si="9"/>
        <v>270.60000000000002</v>
      </c>
      <c r="CK6" s="35">
        <f t="shared" si="9"/>
        <v>224.88</v>
      </c>
      <c r="CL6" s="34" t="str">
        <f>IF(CL7="","",IF(CL7="-","【-】","【"&amp;SUBSTITUTE(TEXT(CL7,"#,##0.00"),"-","△")&amp;"】"))</f>
        <v>【215.41】</v>
      </c>
      <c r="CM6" s="35">
        <f>IF(CM7="",NA(),CM7)</f>
        <v>47.36</v>
      </c>
      <c r="CN6" s="35">
        <f t="shared" ref="CN6:CV6" si="10">IF(CN7="",NA(),CN7)</f>
        <v>47.36</v>
      </c>
      <c r="CO6" s="35">
        <f t="shared" si="10"/>
        <v>42.63</v>
      </c>
      <c r="CP6" s="35">
        <f t="shared" si="10"/>
        <v>42.63</v>
      </c>
      <c r="CQ6" s="35">
        <f t="shared" si="10"/>
        <v>42.63</v>
      </c>
      <c r="CR6" s="35">
        <f t="shared" si="10"/>
        <v>37.72</v>
      </c>
      <c r="CS6" s="35">
        <f t="shared" si="10"/>
        <v>37.08</v>
      </c>
      <c r="CT6" s="35">
        <f t="shared" si="10"/>
        <v>37.46</v>
      </c>
      <c r="CU6" s="35">
        <f t="shared" si="10"/>
        <v>37.65</v>
      </c>
      <c r="CV6" s="35">
        <f t="shared" si="10"/>
        <v>42.4</v>
      </c>
      <c r="CW6" s="34" t="str">
        <f>IF(CW7="","",IF(CW7="-","【-】","【"&amp;SUBSTITUTE(TEXT(CW7,"#,##0.00"),"-","△")&amp;"】"))</f>
        <v>【42.90】</v>
      </c>
      <c r="CX6" s="35">
        <f>IF(CX7="",NA(),CX7)</f>
        <v>81.62</v>
      </c>
      <c r="CY6" s="35">
        <f t="shared" ref="CY6:DG6" si="11">IF(CY7="",NA(),CY7)</f>
        <v>83.87</v>
      </c>
      <c r="CZ6" s="35">
        <f t="shared" si="11"/>
        <v>84.81</v>
      </c>
      <c r="DA6" s="35">
        <f t="shared" si="11"/>
        <v>84.75</v>
      </c>
      <c r="DB6" s="35">
        <f t="shared" si="11"/>
        <v>86.4</v>
      </c>
      <c r="DC6" s="35">
        <f t="shared" si="11"/>
        <v>68.459999999999994</v>
      </c>
      <c r="DD6" s="35">
        <f t="shared" si="11"/>
        <v>67.22</v>
      </c>
      <c r="DE6" s="35">
        <f t="shared" si="11"/>
        <v>67.459999999999994</v>
      </c>
      <c r="DF6" s="35">
        <f t="shared" si="11"/>
        <v>67.37</v>
      </c>
      <c r="DG6" s="35">
        <f t="shared" si="11"/>
        <v>84.19</v>
      </c>
      <c r="DH6" s="34" t="str">
        <f>IF(DH7="","",IF(DH7="-","【-】","【"&amp;SUBSTITUTE(TEXT(DH7,"#,##0.00"),"-","△")&amp;"】"))</f>
        <v>【84.75】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0.13</v>
      </c>
      <c r="EK6" s="35">
        <f t="shared" si="14"/>
        <v>0.13</v>
      </c>
      <c r="EL6" s="35">
        <f t="shared" si="14"/>
        <v>0.09</v>
      </c>
      <c r="EM6" s="35">
        <f t="shared" si="14"/>
        <v>0.06</v>
      </c>
      <c r="EN6" s="35">
        <f t="shared" si="14"/>
        <v>0.39</v>
      </c>
      <c r="EO6" s="34" t="str">
        <f>IF(EO7="","",IF(EO7="-","【-】","【"&amp;SUBSTITUTE(TEXT(EO7,"#,##0.00"),"-","△")&amp;"】"))</f>
        <v>【0.30】</v>
      </c>
    </row>
    <row r="7" spans="1:145" s="36" customFormat="1" x14ac:dyDescent="0.15">
      <c r="A7" s="28"/>
      <c r="B7" s="37">
        <v>2020</v>
      </c>
      <c r="C7" s="37">
        <v>394050</v>
      </c>
      <c r="D7" s="37">
        <v>47</v>
      </c>
      <c r="E7" s="37">
        <v>17</v>
      </c>
      <c r="F7" s="37">
        <v>4</v>
      </c>
      <c r="G7" s="37">
        <v>0</v>
      </c>
      <c r="H7" s="37" t="s">
        <v>96</v>
      </c>
      <c r="I7" s="37" t="s">
        <v>97</v>
      </c>
      <c r="J7" s="37" t="s">
        <v>98</v>
      </c>
      <c r="K7" s="37" t="s">
        <v>99</v>
      </c>
      <c r="L7" s="37" t="s">
        <v>100</v>
      </c>
      <c r="M7" s="37" t="s">
        <v>101</v>
      </c>
      <c r="N7" s="38" t="s">
        <v>102</v>
      </c>
      <c r="O7" s="38" t="s">
        <v>103</v>
      </c>
      <c r="P7" s="38">
        <v>32.68</v>
      </c>
      <c r="Q7" s="38">
        <v>100</v>
      </c>
      <c r="R7" s="38">
        <v>2200</v>
      </c>
      <c r="S7" s="38">
        <v>3404</v>
      </c>
      <c r="T7" s="38">
        <v>236.45</v>
      </c>
      <c r="U7" s="38">
        <v>14.4</v>
      </c>
      <c r="V7" s="38">
        <v>1103</v>
      </c>
      <c r="W7" s="38">
        <v>0.35</v>
      </c>
      <c r="X7" s="38">
        <v>3151.43</v>
      </c>
      <c r="Y7" s="38">
        <v>100.32</v>
      </c>
      <c r="Z7" s="38">
        <v>101.79</v>
      </c>
      <c r="AA7" s="38">
        <v>102.82</v>
      </c>
      <c r="AB7" s="38">
        <v>100.4</v>
      </c>
      <c r="AC7" s="38">
        <v>97.57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1592.72</v>
      </c>
      <c r="BL7" s="38">
        <v>1223.96</v>
      </c>
      <c r="BM7" s="38">
        <v>1269.1500000000001</v>
      </c>
      <c r="BN7" s="38">
        <v>1087.96</v>
      </c>
      <c r="BO7" s="38">
        <v>1258.43</v>
      </c>
      <c r="BP7" s="38">
        <v>1260.21</v>
      </c>
      <c r="BQ7" s="38">
        <v>68.760000000000005</v>
      </c>
      <c r="BR7" s="38">
        <v>63.57</v>
      </c>
      <c r="BS7" s="38">
        <v>65.010000000000005</v>
      </c>
      <c r="BT7" s="38">
        <v>44.83</v>
      </c>
      <c r="BU7" s="38">
        <v>71.88</v>
      </c>
      <c r="BV7" s="38">
        <v>53.7</v>
      </c>
      <c r="BW7" s="38">
        <v>61.54</v>
      </c>
      <c r="BX7" s="38">
        <v>63.97</v>
      </c>
      <c r="BY7" s="38">
        <v>59.67</v>
      </c>
      <c r="BZ7" s="38">
        <v>73.36</v>
      </c>
      <c r="CA7" s="38">
        <v>75.290000000000006</v>
      </c>
      <c r="CB7" s="38">
        <v>197.55</v>
      </c>
      <c r="CC7" s="38">
        <v>206.52</v>
      </c>
      <c r="CD7" s="38">
        <v>205.02</v>
      </c>
      <c r="CE7" s="38">
        <v>291.93</v>
      </c>
      <c r="CF7" s="38">
        <v>187.45</v>
      </c>
      <c r="CG7" s="38">
        <v>300.35000000000002</v>
      </c>
      <c r="CH7" s="38">
        <v>267.86</v>
      </c>
      <c r="CI7" s="38">
        <v>256.82</v>
      </c>
      <c r="CJ7" s="38">
        <v>270.60000000000002</v>
      </c>
      <c r="CK7" s="38">
        <v>224.88</v>
      </c>
      <c r="CL7" s="38">
        <v>215.41</v>
      </c>
      <c r="CM7" s="38">
        <v>47.36</v>
      </c>
      <c r="CN7" s="38">
        <v>47.36</v>
      </c>
      <c r="CO7" s="38">
        <v>42.63</v>
      </c>
      <c r="CP7" s="38">
        <v>42.63</v>
      </c>
      <c r="CQ7" s="38">
        <v>42.63</v>
      </c>
      <c r="CR7" s="38">
        <v>37.72</v>
      </c>
      <c r="CS7" s="38">
        <v>37.08</v>
      </c>
      <c r="CT7" s="38">
        <v>37.46</v>
      </c>
      <c r="CU7" s="38">
        <v>37.65</v>
      </c>
      <c r="CV7" s="38">
        <v>42.4</v>
      </c>
      <c r="CW7" s="38">
        <v>42.9</v>
      </c>
      <c r="CX7" s="38">
        <v>81.62</v>
      </c>
      <c r="CY7" s="38">
        <v>83.87</v>
      </c>
      <c r="CZ7" s="38">
        <v>84.81</v>
      </c>
      <c r="DA7" s="38">
        <v>84.75</v>
      </c>
      <c r="DB7" s="38">
        <v>86.4</v>
      </c>
      <c r="DC7" s="38">
        <v>68.459999999999994</v>
      </c>
      <c r="DD7" s="38">
        <v>67.22</v>
      </c>
      <c r="DE7" s="38">
        <v>67.459999999999994</v>
      </c>
      <c r="DF7" s="38">
        <v>67.37</v>
      </c>
      <c r="DG7" s="38">
        <v>84.19</v>
      </c>
      <c r="DH7" s="38">
        <v>84.75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0.13</v>
      </c>
      <c r="EK7" s="38">
        <v>0.13</v>
      </c>
      <c r="EL7" s="38">
        <v>0.09</v>
      </c>
      <c r="EM7" s="38">
        <v>0.06</v>
      </c>
      <c r="EN7" s="38">
        <v>0.39</v>
      </c>
      <c r="EO7" s="38">
        <v>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104</v>
      </c>
      <c r="C9" s="40" t="s">
        <v>105</v>
      </c>
      <c r="D9" s="40" t="s">
        <v>106</v>
      </c>
      <c r="E9" s="40" t="s">
        <v>107</v>
      </c>
      <c r="F9" s="40" t="s">
        <v>108</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109</v>
      </c>
    </row>
    <row r="12" spans="1:145" x14ac:dyDescent="0.15">
      <c r="B12">
        <v>1</v>
      </c>
      <c r="C12">
        <v>1</v>
      </c>
      <c r="D12">
        <v>1</v>
      </c>
      <c r="E12">
        <v>1</v>
      </c>
      <c r="F12">
        <v>2</v>
      </c>
      <c r="G12" t="s">
        <v>110</v>
      </c>
    </row>
    <row r="13" spans="1:145" x14ac:dyDescent="0.15">
      <c r="B13" t="s">
        <v>111</v>
      </c>
      <c r="C13" t="s">
        <v>111</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2022-01-14T07:43:27Z</cp:lastPrinted>
  <dcterms:created xsi:type="dcterms:W3CDTF">2021-12-03T07:52:53Z</dcterms:created>
  <dcterms:modified xsi:type="dcterms:W3CDTF">2022-01-14T07:45:16Z</dcterms:modified>
  <cp:category/>
</cp:coreProperties>
</file>