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k-kakehashi\Desktop\【0117〆】公営企業に係る経営比較分析表（令和２年度決算）の分析等について\【経営比較分析表】農集・下水\"/>
    </mc:Choice>
  </mc:AlternateContent>
  <xr:revisionPtr revIDLastSave="0" documentId="13_ncr:1_{EA274BF4-3EBE-4B1E-BBD7-9FB1C562EEDE}" xr6:coauthVersionLast="36" xr6:coauthVersionMax="36" xr10:uidLastSave="{00000000-0000-0000-0000-000000000000}"/>
  <workbookProtection workbookAlgorithmName="SHA-512" workbookHashValue="EalWKxo4pTdeHF3Q8vHiAukRUaRyJuJz3bagpud/uvyg09z4aIAW+BfQU3qYawpPv7k3bdlefBtDPu/4/CihaQ==" workbookSaltValue="rNI9wuzgHt4kFYAdcQFAh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D10" i="4"/>
  <c r="P10" i="4"/>
  <c r="AT8" i="4"/>
  <c r="AD8" i="4"/>
  <c r="W8" i="4"/>
  <c r="B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<sst xmlns="http://schemas.openxmlformats.org/spreadsheetml/2006/main" count="236" uniqueCount="121">
  <si>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</si>
  <si>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</si>
  <si>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</si>
  <si>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</si>
  <si>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</si>
  <si>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</si>
  <si>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</si>
  <si>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</si>
  <si>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</si>
  <si>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</si>
  <si>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</si>
  <si>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</si>
  <si>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</si>
  <si>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</si>
  <si>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</si>
  <si>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</si>
  <si>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</si>
  <si>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</si>
  <si>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</si>
  <si>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</si>
  <si>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</si>
  <si>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</si>
  <si>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</si>
  <si>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</si>
  <si>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</si>
  <si>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</si>
  <si>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</si>
  <si>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</si>
  <si>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</si>
  <si>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</si>
  <si>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</si>
  <si>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</si>
  <si>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</si>
  <si>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</si>
  <si>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</si>
  <si>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</si>
  <si>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</si>
  <si>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</si>
  <si>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</si>
  <si>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</si>
  <si>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</si>
  <si>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</si>
  <si>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</si>
  <si>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</si>
  <si>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</si>
  <si>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</si>
  <si>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</si>
  <si>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</si>
  <si>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</si>
  <si>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</si>
  <si>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</si>
  <si>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</si>
  <si>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</si>
  <si>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</si>
  <si>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</si>
  <si>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</si>
  <si>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</si>
  <si>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</si>
  <si>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</si>
  <si>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</si>
  <si>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</si>
  <si>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</si>
  <si>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</si>
  <si>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</si>
  <si>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</si>
  <si>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</si>
  <si>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</si>
  <si>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</si>
  <si>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</si>
  <si>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</si>
  <si>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</si>
  <si>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</si>
  <si>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</si>
  <si>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</si>
  <si>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</si>
  <si>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</si>
  <si>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</si>
  <si>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</si>
  <si>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</si>
  <si>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</si>
  <si>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</si>
  <si>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</si>
  <si>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</si>
  <si>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</si>
  <si>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</si>
  <si>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</si>
  <si>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</si>
  <si>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</si>
  <si>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</si>
  <si>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</si>
  <si>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</si>
  <si>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</si>
  <si>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</si>
  <si>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</si>
  <si>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</si>
  <si>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</si>
  <si>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</si>
  <si>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</si>
  <si>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</si>
  <si>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</si>
  <si>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</si>
  <si>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</si>
  <si>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</si>
  <si>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</si>
  <si>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</si>
  <si>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</si>
  <si>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</si>
  <si>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</si>
  <si>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</si>
  <si>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</si>
  <si>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</si>
  <si>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</si>
  <si>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</si>
  <si>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</si>
  <si>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</si>
  <si>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</si>
  <si>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</si>
  <si>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</si>
  <si>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H25年度に他工事に伴う管路布設替えを実施したが、それ以降は更新していない。
機能診断、最適整備構想に基づいて、適正な時期に適正な更新を予定している。</t>
    <rPh sb="3" eb="5">
      <t>ネンド</t>
    </rPh>
    <rPh sb="6" eb="7">
      <t>タ</t>
    </rPh>
    <rPh sb="7" eb="9">
      <t>コウジ</t>
    </rPh>
    <rPh sb="10" eb="11">
      <t>トモナ</t>
    </rPh>
    <rPh sb="12" eb="14">
      <t>カンロ</t>
    </rPh>
    <rPh sb="14" eb="16">
      <t>フセツ</t>
    </rPh>
    <rPh sb="16" eb="17">
      <t>ガ</t>
    </rPh>
    <rPh sb="19" eb="21">
      <t>ジッシ</t>
    </rPh>
    <rPh sb="27" eb="29">
      <t>イコウ</t>
    </rPh>
    <rPh sb="30" eb="32">
      <t>コウシン</t>
    </rPh>
    <rPh sb="39" eb="41">
      <t>キノウ</t>
    </rPh>
    <rPh sb="41" eb="43">
      <t>シンダン</t>
    </rPh>
    <rPh sb="44" eb="46">
      <t>サイテキ</t>
    </rPh>
    <rPh sb="46" eb="48">
      <t>セイビ</t>
    </rPh>
    <rPh sb="48" eb="50">
      <t>コウソウ</t>
    </rPh>
    <rPh sb="51" eb="52">
      <t>モト</t>
    </rPh>
    <rPh sb="56" eb="58">
      <t>テキセイ</t>
    </rPh>
    <rPh sb="59" eb="61">
      <t>ジキ</t>
    </rPh>
    <rPh sb="62" eb="64">
      <t>テキセイ</t>
    </rPh>
    <rPh sb="65" eb="67">
      <t>コウシン</t>
    </rPh>
    <rPh sb="68" eb="70">
      <t>ヨテイ</t>
    </rPh>
    <phoneticPr fontId="4"/>
  </si>
  <si>
    <t>類似団体と比較しても、おおむね平均値以上の数値であるが、一般会計からの繰入金を削減していくためにも、未加入世帯への接続啓発、料金見直しなどを実施していく必要がある。</t>
    <rPh sb="0" eb="2">
      <t>ルイジ</t>
    </rPh>
    <rPh sb="2" eb="4">
      <t>ダンタイ</t>
    </rPh>
    <rPh sb="5" eb="7">
      <t>ヒカク</t>
    </rPh>
    <rPh sb="15" eb="18">
      <t>ヘイキンチ</t>
    </rPh>
    <rPh sb="18" eb="20">
      <t>イジョウ</t>
    </rPh>
    <rPh sb="21" eb="23">
      <t>スウチ</t>
    </rPh>
    <rPh sb="28" eb="30">
      <t>イッパン</t>
    </rPh>
    <rPh sb="30" eb="32">
      <t>カイケイ</t>
    </rPh>
    <rPh sb="35" eb="37">
      <t>クリイレ</t>
    </rPh>
    <rPh sb="37" eb="38">
      <t>キン</t>
    </rPh>
    <rPh sb="39" eb="41">
      <t>サクゲン</t>
    </rPh>
    <rPh sb="50" eb="53">
      <t>ミカニュウ</t>
    </rPh>
    <rPh sb="53" eb="55">
      <t>セタイ</t>
    </rPh>
    <rPh sb="57" eb="59">
      <t>セツゾク</t>
    </rPh>
    <rPh sb="59" eb="61">
      <t>ケイハツ</t>
    </rPh>
    <rPh sb="62" eb="64">
      <t>リョウキン</t>
    </rPh>
    <rPh sb="64" eb="66">
      <t>ミナオ</t>
    </rPh>
    <rPh sb="70" eb="72">
      <t>ジッシ</t>
    </rPh>
    <rPh sb="76" eb="78">
      <t>ヒツヨウ</t>
    </rPh>
    <phoneticPr fontId="4"/>
  </si>
  <si>
    <r>
      <t>各指標概ね平均値を上回っているが、今後の施設更新に係る経費を確保するためにも料金収入は欠かせない。H28年度に機械通信設備等の改修を行ったため下がっていた経費回収率も例年並みとなった。</t>
    </r>
    <r>
      <rPr>
        <sz val="11"/>
        <color rgb="FFFF0000"/>
        <rFont val="ＭＳ ゴシック"/>
        <family val="3"/>
        <charset val="128"/>
      </rPr>
      <t>令和2年度に宅内排水ポンプ設置工事を実施したため、収益的収支にかかる繰入金が増加したことから、収益的収支比率は若干上昇している。</t>
    </r>
    <r>
      <rPr>
        <sz val="11"/>
        <color theme="1"/>
        <rFont val="ＭＳ ゴシック"/>
        <family val="3"/>
        <charset val="128"/>
      </rPr>
      <t xml:space="preserve">
企業債残高については、施設整備が完了していることから減少しているが、一般会計からの繰入金により負担しているため、企業債残高対事業規模比率は農集事業会計への負担がない形となっている。
維持管理費の軽減も急務であり、さらなる取り組みが必要である。</t>
    </r>
    <rPh sb="0" eb="1">
      <t>カク</t>
    </rPh>
    <rPh sb="1" eb="3">
      <t>シヒョウ</t>
    </rPh>
    <rPh sb="3" eb="4">
      <t>オオム</t>
    </rPh>
    <rPh sb="5" eb="8">
      <t>ヘイキンチ</t>
    </rPh>
    <rPh sb="9" eb="11">
      <t>ウワマワ</t>
    </rPh>
    <rPh sb="17" eb="19">
      <t>コンゴ</t>
    </rPh>
    <rPh sb="20" eb="22">
      <t>シセツ</t>
    </rPh>
    <rPh sb="22" eb="24">
      <t>コウシン</t>
    </rPh>
    <rPh sb="25" eb="26">
      <t>カカ</t>
    </rPh>
    <rPh sb="27" eb="29">
      <t>ケイヒ</t>
    </rPh>
    <rPh sb="30" eb="32">
      <t>カクホ</t>
    </rPh>
    <rPh sb="38" eb="40">
      <t>リョウキン</t>
    </rPh>
    <rPh sb="40" eb="42">
      <t>シュウニュウ</t>
    </rPh>
    <rPh sb="43" eb="44">
      <t>カ</t>
    </rPh>
    <rPh sb="52" eb="54">
      <t>ネンド</t>
    </rPh>
    <rPh sb="55" eb="57">
      <t>キカイ</t>
    </rPh>
    <rPh sb="57" eb="59">
      <t>ツウシン</t>
    </rPh>
    <rPh sb="59" eb="61">
      <t>セツビ</t>
    </rPh>
    <rPh sb="61" eb="62">
      <t>ナド</t>
    </rPh>
    <rPh sb="63" eb="65">
      <t>カイシュウ</t>
    </rPh>
    <rPh sb="66" eb="67">
      <t>オコナ</t>
    </rPh>
    <rPh sb="71" eb="72">
      <t>サ</t>
    </rPh>
    <rPh sb="77" eb="79">
      <t>ケイヒ</t>
    </rPh>
    <rPh sb="79" eb="81">
      <t>カイシュウ</t>
    </rPh>
    <rPh sb="81" eb="82">
      <t>リツ</t>
    </rPh>
    <rPh sb="83" eb="85">
      <t>レイネン</t>
    </rPh>
    <rPh sb="85" eb="86">
      <t>ナ</t>
    </rPh>
    <rPh sb="92" eb="94">
      <t>レイワ</t>
    </rPh>
    <rPh sb="95" eb="96">
      <t>ネン</t>
    </rPh>
    <rPh sb="96" eb="97">
      <t>ド</t>
    </rPh>
    <rPh sb="98" eb="99">
      <t>タク</t>
    </rPh>
    <rPh sb="99" eb="100">
      <t>ナイ</t>
    </rPh>
    <rPh sb="100" eb="102">
      <t>ハイスイ</t>
    </rPh>
    <rPh sb="105" eb="107">
      <t>セッチ</t>
    </rPh>
    <rPh sb="107" eb="109">
      <t>コウジ</t>
    </rPh>
    <rPh sb="110" eb="112">
      <t>ジッシ</t>
    </rPh>
    <rPh sb="117" eb="120">
      <t>シュウエキテキ</t>
    </rPh>
    <rPh sb="120" eb="122">
      <t>シュウシ</t>
    </rPh>
    <rPh sb="126" eb="128">
      <t>クリイレ</t>
    </rPh>
    <rPh sb="128" eb="129">
      <t>キン</t>
    </rPh>
    <rPh sb="130" eb="132">
      <t>ゾウカ</t>
    </rPh>
    <rPh sb="139" eb="141">
      <t>シュウエキ</t>
    </rPh>
    <rPh sb="141" eb="142">
      <t>テキ</t>
    </rPh>
    <rPh sb="142" eb="144">
      <t>シュウシ</t>
    </rPh>
    <rPh sb="144" eb="146">
      <t>ヒリツ</t>
    </rPh>
    <rPh sb="147" eb="149">
      <t>ジャッカン</t>
    </rPh>
    <rPh sb="149" eb="151">
      <t>ジョウショウ</t>
    </rPh>
    <rPh sb="157" eb="159">
      <t>キギョウ</t>
    </rPh>
    <rPh sb="159" eb="160">
      <t>サイ</t>
    </rPh>
    <rPh sb="160" eb="162">
      <t>ザンダカ</t>
    </rPh>
    <rPh sb="168" eb="170">
      <t>シセツ</t>
    </rPh>
    <rPh sb="170" eb="172">
      <t>セイビ</t>
    </rPh>
    <rPh sb="173" eb="175">
      <t>カンリョウ</t>
    </rPh>
    <rPh sb="183" eb="185">
      <t>ゲンショウ</t>
    </rPh>
    <rPh sb="191" eb="193">
      <t>イッパン</t>
    </rPh>
    <rPh sb="193" eb="195">
      <t>カイケイ</t>
    </rPh>
    <rPh sb="198" eb="200">
      <t>クリイレ</t>
    </rPh>
    <rPh sb="200" eb="201">
      <t>キン</t>
    </rPh>
    <rPh sb="204" eb="206">
      <t>フタン</t>
    </rPh>
    <rPh sb="213" eb="215">
      <t>キギョウ</t>
    </rPh>
    <rPh sb="215" eb="216">
      <t>サイ</t>
    </rPh>
    <rPh sb="216" eb="218">
      <t>ザンダカ</t>
    </rPh>
    <rPh sb="218" eb="219">
      <t>タイ</t>
    </rPh>
    <rPh sb="219" eb="221">
      <t>ジギョウ</t>
    </rPh>
    <rPh sb="221" eb="223">
      <t>キボ</t>
    </rPh>
    <rPh sb="223" eb="225">
      <t>ヒリツ</t>
    </rPh>
    <rPh sb="226" eb="228">
      <t>ノウシュウ</t>
    </rPh>
    <rPh sb="228" eb="230">
      <t>ジギョウ</t>
    </rPh>
    <rPh sb="230" eb="232">
      <t>カイケイ</t>
    </rPh>
    <rPh sb="234" eb="236">
      <t>フタン</t>
    </rPh>
    <rPh sb="239" eb="240">
      <t>カタチ</t>
    </rPh>
    <rPh sb="248" eb="250">
      <t>イジ</t>
    </rPh>
    <rPh sb="250" eb="253">
      <t>カンリヒ</t>
    </rPh>
    <rPh sb="254" eb="256">
      <t>ケイゲン</t>
    </rPh>
    <rPh sb="257" eb="259">
      <t>キュウム</t>
    </rPh>
    <rPh sb="267" eb="268">
      <t>ト</t>
    </rPh>
    <rPh sb="269" eb="270">
      <t>ク</t>
    </rPh>
    <rPh sb="272" eb="2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</si>
</sst>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7A-4A0F-B80C-EE88073ECE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C77A-4A0F-B80C-EE88073ECE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82.56</c:v>
                </c:pt>
                <c:pt idx="1">
                  <c:v>82.56</c:v>
                </c:pt>
                <c:pt idx="2">
                  <c:v>82.56</c:v>
                </c:pt>
                <c:pt idx="3">
                  <c:v>82.56</c:v>
                </c:pt>
                <c:pt idx="4">
                  <c:v>82.56</c:v>
                </c:pt>
              </c:numCache>
            </c:numRef>
          </c:val>
          <c:extLst>
            <c:ext xmlns:c16="http://schemas.microsoft.com/office/drawing/2014/chart" uri="{C3380CC4-5D6E-409C-BE32-E72D297353CC}">
              <c16:uniqueId val="{00000000-3451-4EB6-8381-2E05C4D760F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3451-4EB6-8381-2E05C4D760F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87.79</c:v>
                </c:pt>
                <c:pt idx="1">
                  <c:v>90.96</c:v>
                </c:pt>
                <c:pt idx="2">
                  <c:v>90.76</c:v>
                </c:pt>
                <c:pt idx="3">
                  <c:v>91.45</c:v>
                </c:pt>
                <c:pt idx="4">
                  <c:v>91.88</c:v>
                </c:pt>
              </c:numCache>
            </c:numRef>
          </c:val>
          <c:extLst>
            <c:ext xmlns:c16="http://schemas.microsoft.com/office/drawing/2014/chart" uri="{C3380CC4-5D6E-409C-BE32-E72D297353CC}">
              <c16:uniqueId val="{00000000-95D2-4B74-BA31-E3215F641A3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95D2-4B74-BA31-E3215F641A3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104.45</c:v>
                </c:pt>
              </c:numCache>
            </c:numRef>
          </c:val>
          <c:extLst>
            <c:ext xmlns:c16="http://schemas.microsoft.com/office/drawing/2014/chart" uri="{C3380CC4-5D6E-409C-BE32-E72D297353CC}">
              <c16:uniqueId val="{00000000-F1D7-4DB7-8DB2-8ED08787EF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D7-4DB7-8DB2-8ED08787EF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DC-4511-A340-6411A4F9734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DC-4511-A340-6411A4F9734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03-478F-9A32-621063CB6FA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03-478F-9A32-621063CB6FA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84-4505-942F-D00D5F8F170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84-4505-942F-D00D5F8F170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15-467A-9484-A88C932244E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15-467A-9484-A88C932244E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quot;-&quot;">
                  <c:v>0.02</c:v>
                </c:pt>
                <c:pt idx="4">
                  <c:v>0</c:v>
                </c:pt>
              </c:numCache>
            </c:numRef>
          </c:val>
          <c:extLst>
            <c:ext xmlns:c16="http://schemas.microsoft.com/office/drawing/2014/chart" uri="{C3380CC4-5D6E-409C-BE32-E72D297353CC}">
              <c16:uniqueId val="{00000000-724C-46DB-BA9A-DF1D4625693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724C-46DB-BA9A-DF1D4625693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55.28</c:v>
                </c:pt>
                <c:pt idx="1">
                  <c:v>87.22</c:v>
                </c:pt>
                <c:pt idx="2">
                  <c:v>59.39</c:v>
                </c:pt>
                <c:pt idx="3">
                  <c:v>68.930000000000007</c:v>
                </c:pt>
                <c:pt idx="4">
                  <c:v>53.42</c:v>
                </c:pt>
              </c:numCache>
            </c:numRef>
          </c:val>
          <c:extLst>
            <c:ext xmlns:c16="http://schemas.microsoft.com/office/drawing/2014/chart" uri="{C3380CC4-5D6E-409C-BE32-E72D297353CC}">
              <c16:uniqueId val="{00000000-2F2D-48D9-B5F1-C3224E33678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2F2D-48D9-B5F1-C3224E33678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202.07</c:v>
                </c:pt>
                <c:pt idx="1">
                  <c:v>138.9</c:v>
                </c:pt>
                <c:pt idx="2">
                  <c:v>205.38</c:v>
                </c:pt>
                <c:pt idx="3">
                  <c:v>174.85</c:v>
                </c:pt>
                <c:pt idx="4">
                  <c:v>228.93</c:v>
                </c:pt>
              </c:numCache>
            </c:numRef>
          </c:val>
          <c:extLst>
            <c:ext xmlns:c16="http://schemas.microsoft.com/office/drawing/2014/chart" uri="{C3380CC4-5D6E-409C-BE32-E72D297353CC}">
              <c16:uniqueId val="{00000000-8C40-4CF7-A99A-5DE29C7B0D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8C40-4CF7-A99A-5DE29C7B0D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O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梼原町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3404</v>
      </c>
      <c r="AM8" s="69"/>
      <c r="AN8" s="69"/>
      <c r="AO8" s="69"/>
      <c r="AP8" s="69"/>
      <c r="AQ8" s="69"/>
      <c r="AR8" s="69"/>
      <c r="AS8" s="69"/>
      <c r="AT8" s="68">
        <f>データ!T6</f>
        <v>236.45</v>
      </c>
      <c r="AU8" s="68"/>
      <c r="AV8" s="68"/>
      <c r="AW8" s="68"/>
      <c r="AX8" s="68"/>
      <c r="AY8" s="68"/>
      <c r="AZ8" s="68"/>
      <c r="BA8" s="68"/>
      <c r="BB8" s="68">
        <f>データ!U6</f>
        <v>14.4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10.58</v>
      </c>
      <c r="Q10" s="68"/>
      <c r="R10" s="68"/>
      <c r="S10" s="68"/>
      <c r="T10" s="68"/>
      <c r="U10" s="68"/>
      <c r="V10" s="68"/>
      <c r="W10" s="68">
        <f>データ!Q6</f>
        <v>100</v>
      </c>
      <c r="X10" s="68"/>
      <c r="Y10" s="68"/>
      <c r="Z10" s="68"/>
      <c r="AA10" s="68"/>
      <c r="AB10" s="68"/>
      <c r="AC10" s="68"/>
      <c r="AD10" s="69">
        <f>データ!R6</f>
        <v>2200</v>
      </c>
      <c r="AE10" s="69"/>
      <c r="AF10" s="69"/>
      <c r="AG10" s="69"/>
      <c r="AH10" s="69"/>
      <c r="AI10" s="69"/>
      <c r="AJ10" s="69"/>
      <c r="AK10" s="2"/>
      <c r="AL10" s="69">
        <f>データ!V6</f>
        <v>357</v>
      </c>
      <c r="AM10" s="69"/>
      <c r="AN10" s="69"/>
      <c r="AO10" s="69"/>
      <c r="AP10" s="69"/>
      <c r="AQ10" s="69"/>
      <c r="AR10" s="69"/>
      <c r="AS10" s="69"/>
      <c r="AT10" s="68">
        <f>データ!W6</f>
        <v>0.43</v>
      </c>
      <c r="AU10" s="68"/>
      <c r="AV10" s="68"/>
      <c r="AW10" s="68"/>
      <c r="AX10" s="68"/>
      <c r="AY10" s="68"/>
      <c r="AZ10" s="68"/>
      <c r="BA10" s="68"/>
      <c r="BB10" s="68">
        <f>データ!X6</f>
        <v>830.23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OBPEh1rEaD26iASjA26LP1AwiT4J+1yN8bnQcglpi/p2a1qdtVt6RzPZK7zbvtSX/CArUI10xUxmYSIGekrjNQ==" saltValue="AYid2byGtzGwWoy3xf12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394050</v>
      </c>
      <c r="D6" s="33">
        <f t="shared" si="3"/>
        <v>47</v>
      </c>
      <c r="E6" s="33">
        <f t="shared" si="3"/>
        <v>17</v>
      </c>
      <c r="F6" s="33">
        <f t="shared" si="3"/>
        <v>5</v>
      </c>
      <c r="G6" s="33">
        <f t="shared" si="3"/>
        <v>0</v>
      </c>
      <c r="H6" s="33" t="str">
        <f t="shared" si="3"/>
        <v>高知県　梼原町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10.58</v>
      </c>
      <c r="Q6" s="34">
        <f t="shared" si="3"/>
        <v>100</v>
      </c>
      <c r="R6" s="34">
        <f t="shared" si="3"/>
        <v>2200</v>
      </c>
      <c r="S6" s="34">
        <f t="shared" si="3"/>
        <v>3404</v>
      </c>
      <c r="T6" s="34">
        <f t="shared" si="3"/>
        <v>236.45</v>
      </c>
      <c r="U6" s="34">
        <f t="shared" si="3"/>
        <v>14.4</v>
      </c>
      <c r="V6" s="34">
        <f t="shared" si="3"/>
        <v>357</v>
      </c>
      <c r="W6" s="34">
        <f t="shared" si="3"/>
        <v>0.43</v>
      </c>
      <c r="X6" s="34">
        <f t="shared" si="3"/>
        <v>830.23</v>
      </c>
      <c r="Y6" s="35">
        <f>IF(Y7="",NA(),Y7)</f>
        <v>100</v>
      </c>
      <c r="Z6" s="35">
        <f t="shared" ref="Z6:AH6" si="4">IF(Z7="",NA(),Z7)</f>
        <v>100</v>
      </c>
      <c r="AA6" s="35">
        <f t="shared" si="4"/>
        <v>100</v>
      </c>
      <c r="AB6" s="35">
        <f t="shared" si="4"/>
        <v>100</v>
      </c>
      <c r="AC6" s="35">
        <f t="shared" si="4"/>
        <v>104.45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0.02</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55.28</v>
      </c>
      <c r="BR6" s="35">
        <f t="shared" ref="BR6:BZ6" si="8">IF(BR7="",NA(),BR7)</f>
        <v>87.22</v>
      </c>
      <c r="BS6" s="35">
        <f t="shared" si="8"/>
        <v>59.39</v>
      </c>
      <c r="BT6" s="35">
        <f t="shared" si="8"/>
        <v>68.930000000000007</v>
      </c>
      <c r="BU6" s="35">
        <f t="shared" si="8"/>
        <v>53.42</v>
      </c>
      <c r="BV6" s="35">
        <f t="shared" si="8"/>
        <v>55.32</v>
      </c>
      <c r="BW6" s="35">
        <f t="shared" si="8"/>
        <v>59.8</v>
      </c>
      <c r="BX6" s="35">
        <f t="shared" si="8"/>
        <v>57.77</v>
      </c>
      <c r="BY6" s="35">
        <f t="shared" si="8"/>
        <v>57.31</v>
      </c>
      <c r="BZ6" s="35">
        <f t="shared" si="8"/>
        <v>57.08</v>
      </c>
      <c r="CA6" s="34" t="str">
        <f>IF(CA7="","",IF(CA7="-","【-】","【"&amp;SUBSTITUTE(TEXT(CA7,"#,##0.00"),"-","△")&amp;"】"))</f>
        <v>【60.94】</v>
      </c>
      <c r="CB6" s="35">
        <f>IF(CB7="",NA(),CB7)</f>
        <v>202.07</v>
      </c>
      <c r="CC6" s="35">
        <f t="shared" ref="CC6:CK6" si="9">IF(CC7="",NA(),CC7)</f>
        <v>138.9</v>
      </c>
      <c r="CD6" s="35">
        <f t="shared" si="9"/>
        <v>205.38</v>
      </c>
      <c r="CE6" s="35">
        <f t="shared" si="9"/>
        <v>174.85</v>
      </c>
      <c r="CF6" s="35">
        <f t="shared" si="9"/>
        <v>228.93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82.56</v>
      </c>
      <c r="CN6" s="35">
        <f t="shared" ref="CN6:CV6" si="10">IF(CN7="",NA(),CN7)</f>
        <v>82.56</v>
      </c>
      <c r="CO6" s="35">
        <f t="shared" si="10"/>
        <v>82.56</v>
      </c>
      <c r="CP6" s="35">
        <f t="shared" si="10"/>
        <v>82.56</v>
      </c>
      <c r="CQ6" s="35">
        <f t="shared" si="10"/>
        <v>82.56</v>
      </c>
      <c r="CR6" s="35">
        <f t="shared" si="10"/>
        <v>60.65</v>
      </c>
      <c r="CS6" s="35">
        <f t="shared" si="10"/>
        <v>51.75</v>
      </c>
      <c r="CT6" s="35">
        <f t="shared" si="10"/>
        <v>50.68</v>
      </c>
      <c r="CU6" s="35">
        <f t="shared" si="10"/>
        <v>50.14</v>
      </c>
      <c r="CV6" s="35">
        <f t="shared" si="10"/>
        <v>54.83</v>
      </c>
      <c r="CW6" s="34" t="str">
        <f>IF(CW7="","",IF(CW7="-","【-】","【"&amp;SUBSTITUTE(TEXT(CW7,"#,##0.00"),"-","△")&amp;"】"))</f>
        <v>【54.84】</v>
      </c>
      <c r="CX6" s="35">
        <f>IF(CX7="",NA(),CX7)</f>
        <v>87.79</v>
      </c>
      <c r="CY6" s="35">
        <f t="shared" ref="CY6:DG6" si="11">IF(CY7="",NA(),CY7)</f>
        <v>90.96</v>
      </c>
      <c r="CZ6" s="35">
        <f t="shared" si="11"/>
        <v>90.76</v>
      </c>
      <c r="DA6" s="35">
        <f t="shared" si="11"/>
        <v>91.45</v>
      </c>
      <c r="DB6" s="35">
        <f t="shared" si="11"/>
        <v>91.88</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394050</v>
      </c>
      <c r="D7" s="37">
        <v>47</v>
      </c>
      <c r="E7" s="37">
        <v>17</v>
      </c>
      <c r="F7" s="37">
        <v>5</v>
      </c>
      <c r="G7" s="37">
        <v>0</v>
      </c>
      <c r="H7" s="37" t="s">
        <v>98</v>
      </c>
      <c r="I7" s="37" t="s">
        <v>99</v>
      </c>
      <c r="J7" s="37" t="s">
        <v>100</v>
      </c>
      <c r="K7" s="37" t="s">
        <v>101</v>
      </c>
      <c r="L7" s="37" t="s">
        <v>102</v>
      </c>
      <c r="M7" s="37" t="s">
        <v>103</v>
      </c>
      <c r="N7" s="38" t="s">
        <v>104</v>
      </c>
      <c r="O7" s="38" t="s">
        <v>105</v>
      </c>
      <c r="P7" s="38">
        <v>10.58</v>
      </c>
      <c r="Q7" s="38">
        <v>100</v>
      </c>
      <c r="R7" s="38">
        <v>2200</v>
      </c>
      <c r="S7" s="38">
        <v>3404</v>
      </c>
      <c r="T7" s="38">
        <v>236.45</v>
      </c>
      <c r="U7" s="38">
        <v>14.4</v>
      </c>
      <c r="V7" s="38">
        <v>357</v>
      </c>
      <c r="W7" s="38">
        <v>0.43</v>
      </c>
      <c r="X7" s="38">
        <v>830.23</v>
      </c>
      <c r="Y7" s="38">
        <v>100</v>
      </c>
      <c r="Z7" s="38">
        <v>100</v>
      </c>
      <c r="AA7" s="38">
        <v>100</v>
      </c>
      <c r="AB7" s="38">
        <v>100</v>
      </c>
      <c r="AC7" s="38">
        <v>104.45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0.02</v>
      </c>
      <c r="BJ7" s="38">
        <v>0</v>
      </c>
      <c r="BK7" s="38">
        <v>974.93</v>
      </c>
      <c r="BL7" s="38">
        <v>855.8</v>
      </c>
      <c r="BM7" s="38">
        <v>789.46</v>
      </c>
      <c r="BN7" s="38">
        <v>826.83</v>
      </c>
      <c r="BO7" s="38">
        <v>867.83</v>
      </c>
      <c r="BP7" s="38">
        <v>832.52</v>
      </c>
      <c r="BQ7" s="38">
        <v>55.28</v>
      </c>
      <c r="BR7" s="38">
        <v>87.22</v>
      </c>
      <c r="BS7" s="38">
        <v>59.39</v>
      </c>
      <c r="BT7" s="38">
        <v>68.930000000000007</v>
      </c>
      <c r="BU7" s="38">
        <v>53.42</v>
      </c>
      <c r="BV7" s="38">
        <v>55.32</v>
      </c>
      <c r="BW7" s="38">
        <v>59.8</v>
      </c>
      <c r="BX7" s="38">
        <v>57.77</v>
      </c>
      <c r="BY7" s="38">
        <v>57.31</v>
      </c>
      <c r="BZ7" s="38">
        <v>57.08</v>
      </c>
      <c r="CA7" s="38">
        <v>60.94</v>
      </c>
      <c r="CB7" s="38">
        <v>202.07</v>
      </c>
      <c r="CC7" s="38">
        <v>138.9</v>
      </c>
      <c r="CD7" s="38">
        <v>205.38</v>
      </c>
      <c r="CE7" s="38">
        <v>174.85</v>
      </c>
      <c r="CF7" s="38">
        <v>228.93</v>
      </c>
      <c r="CG7" s="38">
        <v>283.17</v>
      </c>
      <c r="CH7" s="38">
        <v>263.76</v>
      </c>
      <c r="CI7" s="38">
        <v>274.35000000000002</v>
      </c>
      <c r="CJ7" s="38">
        <v>273.52</v>
      </c>
      <c r="CK7" s="38">
        <v>274.99</v>
      </c>
      <c r="CL7" s="38">
        <v>253.04</v>
      </c>
      <c r="CM7" s="38">
        <v>82.56</v>
      </c>
      <c r="CN7" s="38">
        <v>82.56</v>
      </c>
      <c r="CO7" s="38">
        <v>82.56</v>
      </c>
      <c r="CP7" s="38">
        <v>82.56</v>
      </c>
      <c r="CQ7" s="38">
        <v>82.56</v>
      </c>
      <c r="CR7" s="38">
        <v>60.65</v>
      </c>
      <c r="CS7" s="38">
        <v>51.75</v>
      </c>
      <c r="CT7" s="38">
        <v>50.68</v>
      </c>
      <c r="CU7" s="38">
        <v>50.14</v>
      </c>
      <c r="CV7" s="38">
        <v>54.83</v>
      </c>
      <c r="CW7" s="38">
        <v>54.84</v>
      </c>
      <c r="CX7" s="38">
        <v>87.79</v>
      </c>
      <c r="CY7" s="38">
        <v>90.96</v>
      </c>
      <c r="CZ7" s="38">
        <v>90.76</v>
      </c>
      <c r="DA7" s="38">
        <v>91.45</v>
      </c>
      <c r="DB7" s="38">
        <v>91.88</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2022-01-14T00:40:14Z</cp:lastPrinted>
  <dcterms:created xsi:type="dcterms:W3CDTF">2021-12-03T08:02:22Z</dcterms:created>
  <dcterms:modified xsi:type="dcterms:W3CDTF">2022-01-14T00:40:15Z</dcterms:modified>
  <cp:category/>
</cp:coreProperties>
</file>