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AAF29BD3-11E2-4DF7-9D69-050E79E93F9B}" xr6:coauthVersionLast="45" xr6:coauthVersionMax="45" xr10:uidLastSave="{00000000-0000-0000-0000-000000000000}"/>
  <workbookProtection workbookAlgorithmName="SHA-512" workbookHashValue="WJaGN1ONpsrda5NZ8bhhr2OkI0+HYqLXA/NwXXLgK+X9kdRZU28JAKCJovEdWqhUm9SRovOMGc+64GTjjKKoOQ==" workbookSaltValue="TwoIIspPx1p5t2nXjBynIQ=="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I10" i="4" s="1"/>
  <c r="N6" i="5"/>
  <c r="B10" i="4" s="1"/>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AL10" i="4"/>
  <c r="W10" i="4"/>
  <c r="P10" i="4"/>
  <c r="BB8" i="4"/>
  <c r="AD8" i="4"/>
  <c r="W8" i="4"/>
  <c r="P8" i="4"/>
  <c r="B6" i="4"/>
</calcChain>
</file>

<file path=xl/sharedStrings.xml><?xml version="1.0" encoding="utf-8"?>
<sst xmlns="http://schemas.openxmlformats.org/spreadsheetml/2006/main" count="233" uniqueCount="119">
  <si>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</si>
  <si>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</si>
  <si>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</si>
  <si>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</si>
  <si>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</si>
  <si>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</si>
  <si>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</si>
  <si>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</si>
  <si>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</si>
  <si>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</si>
  <si>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</si>
  <si>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</si>
  <si>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</si>
  <si>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</si>
  <si>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</si>
  <si>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</si>
  <si>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</si>
  <si>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</si>
  <si>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</si>
  <si>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</si>
  <si>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</si>
  <si>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</si>
  <si>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</si>
  <si>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</si>
  <si>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</si>
  <si>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</si>
  <si>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</si>
  <si>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</si>
  <si>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</si>
  <si>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</si>
  <si>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</si>
  <si>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</si>
  <si>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</si>
  <si>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</si>
  <si>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</si>
  <si>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</si>
  <si>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</si>
  <si>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</si>
  <si>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</si>
  <si>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</si>
  <si>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</si>
  <si>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</si>
  <si>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</si>
  <si>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</si>
  <si>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</si>
  <si>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</si>
  <si>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</si>
  <si>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</si>
  <si>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</si>
  <si>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</si>
  <si>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</si>
  <si>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</si>
  <si>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</si>
  <si>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</si>
  <si>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</si>
  <si>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</si>
  <si>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</si>
  <si>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</si>
  <si>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</si>
  <si>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</si>
  <si>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</si>
  <si>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</si>
  <si>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</si>
  <si>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</si>
  <si>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</si>
  <si>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</si>
  <si>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</si>
  <si>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</si>
  <si>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</si>
  <si>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</si>
  <si>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</si>
  <si>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</si>
  <si>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</si>
  <si>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</si>
  <si>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</si>
  <si>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</si>
  <si>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</si>
  <si>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</si>
  <si>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</si>
  <si>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</si>
  <si>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</si>
  <si>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</si>
  <si>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</si>
  <si>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</si>
  <si>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</si>
  <si>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</si>
  <si>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</si>
  <si>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</si>
  <si>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</si>
  <si>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</si>
  <si>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</si>
  <si>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</si>
  <si>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</si>
  <si>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</si>
  <si>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</si>
  <si>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</si>
  <si>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</si>
  <si>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日高村</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</si>
  <si>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</si>
  <si>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</si>
  <si>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</si>
  <si>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</si>
  <si>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</si>
  <si>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</si>
  <si>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</si>
  <si>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</si>
  <si>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</si>
  <si>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</si>
  <si>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</si>
  <si>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</si>
  <si>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</si>
  <si>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</si>
  <si>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</si>
  <si>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</si>
  <si>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</si>
  <si>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</si>
  <si>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・収益的収支比率
類似団体平均値を下回っており、100％未満であるため、給水収益以外での収入で賄われている状況である。計画的に超過料金を引き上げる等の料金改定をおこなっているが、引き続き、財政状況等を踏まえ、料金の見直しを行い、経営改善を図っていく必要がある。
・企業債残高対給水収益比率
類似団体平均値よりも上回ってはいるが、将来を見据えて投資規模や料金水準を見直すことも必要である。
・料金回収率
類似団体平均値を上回ってはいるものの、100％未満であるため、給水収益以外での収入で賄われている状況である。
・給水原価
類似団体平均値より下回ってはいるが、水源施設の整備や管路施設の更新を計画的に行っているので将来的に右肩上がりになっていくことが予想されるが、適宜、投資の効率化や維持管理費等の削減を検討し経営改善を図る。
・施設利用率
類似団体平均値・全国平均値ともに上回っており、季節によって需要の変動（お盆・正月）を考慮すると、適切な施設規模であるといえる。
・有収率
類似団体平均値・全国平均値ともに下回っている状況で、漏水や未徴収等が原因であることが予想される。漏水箇所の修繕等や計画的な老朽管の更新等で有収率の向上を図っているが追いついていない状況にある。</t>
    <rPh sb="17" eb="19">
      <t>シタマワ</t>
    </rPh>
    <rPh sb="155" eb="157">
      <t>ウエマワ</t>
    </rPh>
    <phoneticPr fontId="4"/>
  </si>
  <si>
    <t>・管路更新率
平成18年度から老朽化の進む配水管路より管路更新を行っているが、まだ20年以上経過した管路も多く布設されており、更新が必要な管路がある。今後も財政を考慮したうえで計画的に老朽管の更新を行う予定なので老朽化や漏水事故等の改善が予想される。</t>
    <rPh sb="15" eb="18">
      <t>ロウキュウカ</t>
    </rPh>
    <rPh sb="19" eb="20">
      <t>スス</t>
    </rPh>
    <rPh sb="21" eb="25">
      <t>ハイスイカンロ</t>
    </rPh>
    <rPh sb="43" eb="48">
      <t>ネンイジョウケイカ</t>
    </rPh>
    <rPh sb="50" eb="52">
      <t>カンロ</t>
    </rPh>
    <rPh sb="53" eb="54">
      <t>オオ</t>
    </rPh>
    <rPh sb="55" eb="57">
      <t>フセツ</t>
    </rPh>
    <rPh sb="78" eb="80">
      <t>ザイセイ</t>
    </rPh>
    <rPh sb="81" eb="83">
      <t>コウリョ</t>
    </rPh>
    <phoneticPr fontId="4"/>
  </si>
  <si>
    <t>全体的に類似団体平均値は上回っているが、収益的収支比率と有収率をみると低い数値を示している。
原因として漏水等の問題があげられるので、漏水箇所の迅速な修繕を行い、また、計画的に管路を更新していくことと併せて水道使用料金の見直しを行うことで全体の数値も上がり、健全かつ効率的な水道事業の運営が可能である。</t>
    <rPh sb="20" eb="27">
      <t>シュウエキテキシュウシヒリツ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</si>
</sst>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0.63</c:v>
                </c:pt>
                <c:pt idx="1">
                  <c:v>0.06</c:v>
                </c:pt>
                <c:pt idx="2">
                  <c:v>0.16</c:v>
                </c:pt>
                <c:pt idx="3">
                  <c:v>0.79</c:v>
                </c:pt>
                <c:pt idx="4">
                  <c:v>8.16</c:v>
                </c:pt>
              </c:numCache>
            </c:numRef>
          </c:val>
          <c:extLst>
            <c:ext xmlns:c16="http://schemas.microsoft.com/office/drawing/2014/chart" uri="{C3380CC4-5D6E-409C-BE32-E72D297353CC}">
              <c16:uniqueId val="{00000000-1A08-4167-9FF5-8C918AB2BBF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0.96</c:v>
                </c:pt>
                <c:pt idx="2">
                  <c:v>0.65</c:v>
                </c:pt>
                <c:pt idx="3">
                  <c:v>0.52</c:v>
                </c:pt>
                <c:pt idx="4">
                  <c:v>1.48</c:v>
                </c:pt>
              </c:numCache>
            </c:numRef>
          </c:val>
          <c:smooth val="0"/>
          <c:extLst>
            <c:ext xmlns:c16="http://schemas.microsoft.com/office/drawing/2014/chart" uri="{C3380CC4-5D6E-409C-BE32-E72D297353CC}">
              <c16:uniqueId val="{00000001-1A08-4167-9FF5-8C918AB2BBF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57.38</c:v>
                </c:pt>
                <c:pt idx="1">
                  <c:v>59.24</c:v>
                </c:pt>
                <c:pt idx="2">
                  <c:v>58.87</c:v>
                </c:pt>
                <c:pt idx="3">
                  <c:v>59.83</c:v>
                </c:pt>
                <c:pt idx="4">
                  <c:v>71.8</c:v>
                </c:pt>
              </c:numCache>
            </c:numRef>
          </c:val>
          <c:extLst>
            <c:ext xmlns:c16="http://schemas.microsoft.com/office/drawing/2014/chart" uri="{C3380CC4-5D6E-409C-BE32-E72D297353CC}">
              <c16:uniqueId val="{00000000-FAD5-4C10-935D-8F02A8D590D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56.19</c:v>
                </c:pt>
                <c:pt idx="1">
                  <c:v>56.65</c:v>
                </c:pt>
                <c:pt idx="2">
                  <c:v>56.41</c:v>
                </c:pt>
                <c:pt idx="3">
                  <c:v>54.9</c:v>
                </c:pt>
                <c:pt idx="4">
                  <c:v>55.7</c:v>
                </c:pt>
              </c:numCache>
            </c:numRef>
          </c:val>
          <c:smooth val="0"/>
          <c:extLst>
            <c:ext xmlns:c16="http://schemas.microsoft.com/office/drawing/2014/chart" uri="{C3380CC4-5D6E-409C-BE32-E72D297353CC}">
              <c16:uniqueId val="{00000001-FAD5-4C10-935D-8F02A8D590D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73.38</c:v>
                </c:pt>
                <c:pt idx="1">
                  <c:v>65.27</c:v>
                </c:pt>
                <c:pt idx="2">
                  <c:v>71.8</c:v>
                </c:pt>
                <c:pt idx="3">
                  <c:v>68.73</c:v>
                </c:pt>
                <c:pt idx="4">
                  <c:v>60.35</c:v>
                </c:pt>
              </c:numCache>
            </c:numRef>
          </c:val>
          <c:extLst>
            <c:ext xmlns:c16="http://schemas.microsoft.com/office/drawing/2014/chart" uri="{C3380CC4-5D6E-409C-BE32-E72D297353CC}">
              <c16:uniqueId val="{00000000-29BE-4954-99F9-1D4A8E7040A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77.180000000000007</c:v>
                </c:pt>
                <c:pt idx="1">
                  <c:v>76.13</c:v>
                </c:pt>
                <c:pt idx="2">
                  <c:v>75.12</c:v>
                </c:pt>
                <c:pt idx="3">
                  <c:v>74.27</c:v>
                </c:pt>
                <c:pt idx="4">
                  <c:v>71.81</c:v>
                </c:pt>
              </c:numCache>
            </c:numRef>
          </c:val>
          <c:smooth val="0"/>
          <c:extLst>
            <c:ext xmlns:c16="http://schemas.microsoft.com/office/drawing/2014/chart" uri="{C3380CC4-5D6E-409C-BE32-E72D297353CC}">
              <c16:uniqueId val="{00000001-29BE-4954-99F9-1D4A8E7040A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80.84</c:v>
                </c:pt>
                <c:pt idx="1">
                  <c:v>83.7</c:v>
                </c:pt>
                <c:pt idx="2">
                  <c:v>89.36</c:v>
                </c:pt>
                <c:pt idx="3">
                  <c:v>83.57</c:v>
                </c:pt>
                <c:pt idx="4">
                  <c:v>75.069999999999993</c:v>
                </c:pt>
              </c:numCache>
            </c:numRef>
          </c:val>
          <c:extLst>
            <c:ext xmlns:c16="http://schemas.microsoft.com/office/drawing/2014/chart" uri="{C3380CC4-5D6E-409C-BE32-E72D297353CC}">
              <c16:uniqueId val="{00000000-192F-4757-8696-EE7427FA220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76.650000000000006</c:v>
                </c:pt>
                <c:pt idx="1">
                  <c:v>73.959999999999994</c:v>
                </c:pt>
                <c:pt idx="2">
                  <c:v>75.010000000000005</c:v>
                </c:pt>
                <c:pt idx="3">
                  <c:v>72.760000000000005</c:v>
                </c:pt>
                <c:pt idx="4">
                  <c:v>82.57</c:v>
                </c:pt>
              </c:numCache>
            </c:numRef>
          </c:val>
          <c:smooth val="0"/>
          <c:extLst>
            <c:ext xmlns:c16="http://schemas.microsoft.com/office/drawing/2014/chart" uri="{C3380CC4-5D6E-409C-BE32-E72D297353CC}">
              <c16:uniqueId val="{00000001-192F-4757-8696-EE7427FA220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2B-4FF1-91C7-0D79C08F69A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2B-4FF1-91C7-0D79C08F69A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FB-4B01-B869-23208778199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FB-4B01-B869-23208778199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99-4569-9CD6-16BA055DD57F}"/>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99-4569-9CD6-16BA055DD57F}"/>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5D-4752-B697-9D7B4E01FC4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5D-4752-B697-9D7B4E01FC4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1011.2</c:v>
                </c:pt>
                <c:pt idx="1">
                  <c:v>1058.92</c:v>
                </c:pt>
                <c:pt idx="2">
                  <c:v>1088.95</c:v>
                </c:pt>
                <c:pt idx="3">
                  <c:v>1116.5899999999999</c:v>
                </c:pt>
                <c:pt idx="4">
                  <c:v>1036.3499999999999</c:v>
                </c:pt>
              </c:numCache>
            </c:numRef>
          </c:val>
          <c:extLst>
            <c:ext xmlns:c16="http://schemas.microsoft.com/office/drawing/2014/chart" uri="{C3380CC4-5D6E-409C-BE32-E72D297353CC}">
              <c16:uniqueId val="{00000000-616C-47B2-82D8-3046F205761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1346.23</c:v>
                </c:pt>
                <c:pt idx="1">
                  <c:v>1295.06</c:v>
                </c:pt>
                <c:pt idx="2">
                  <c:v>1168.7</c:v>
                </c:pt>
                <c:pt idx="3">
                  <c:v>1245.46</c:v>
                </c:pt>
                <c:pt idx="4">
                  <c:v>834.1</c:v>
                </c:pt>
              </c:numCache>
            </c:numRef>
          </c:val>
          <c:smooth val="0"/>
          <c:extLst>
            <c:ext xmlns:c16="http://schemas.microsoft.com/office/drawing/2014/chart" uri="{C3380CC4-5D6E-409C-BE32-E72D297353CC}">
              <c16:uniqueId val="{00000001-616C-47B2-82D8-3046F205761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70.2</c:v>
                </c:pt>
                <c:pt idx="1">
                  <c:v>74.900000000000006</c:v>
                </c:pt>
                <c:pt idx="2">
                  <c:v>78.849999999999994</c:v>
                </c:pt>
                <c:pt idx="3">
                  <c:v>75.3</c:v>
                </c:pt>
                <c:pt idx="4">
                  <c:v>68.849999999999994</c:v>
                </c:pt>
              </c:numCache>
            </c:numRef>
          </c:val>
          <c:extLst>
            <c:ext xmlns:c16="http://schemas.microsoft.com/office/drawing/2014/chart" uri="{C3380CC4-5D6E-409C-BE32-E72D297353CC}">
              <c16:uniqueId val="{00000000-0E9C-47FC-B1F0-EE9F1369AE0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53.41</c:v>
                </c:pt>
                <c:pt idx="1">
                  <c:v>53.29</c:v>
                </c:pt>
                <c:pt idx="2">
                  <c:v>53.59</c:v>
                </c:pt>
                <c:pt idx="3">
                  <c:v>51.08</c:v>
                </c:pt>
                <c:pt idx="4">
                  <c:v>64.44</c:v>
                </c:pt>
              </c:numCache>
            </c:numRef>
          </c:val>
          <c:smooth val="0"/>
          <c:extLst>
            <c:ext xmlns:c16="http://schemas.microsoft.com/office/drawing/2014/chart" uri="{C3380CC4-5D6E-409C-BE32-E72D297353CC}">
              <c16:uniqueId val="{00000001-0E9C-47FC-B1F0-EE9F1369AE0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160.02000000000001</c:v>
                </c:pt>
                <c:pt idx="1">
                  <c:v>172.5</c:v>
                </c:pt>
                <c:pt idx="2">
                  <c:v>153.13999999999999</c:v>
                </c:pt>
                <c:pt idx="3">
                  <c:v>161.74</c:v>
                </c:pt>
                <c:pt idx="4">
                  <c:v>178.26</c:v>
                </c:pt>
              </c:numCache>
            </c:numRef>
          </c:val>
          <c:extLst>
            <c:ext xmlns:c16="http://schemas.microsoft.com/office/drawing/2014/chart" uri="{C3380CC4-5D6E-409C-BE32-E72D297353CC}">
              <c16:uniqueId val="{00000000-90CF-4F93-B90C-CF0D0AF6D7F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277.39999999999998</c:v>
                </c:pt>
                <c:pt idx="1">
                  <c:v>259.02</c:v>
                </c:pt>
                <c:pt idx="2">
                  <c:v>259.79000000000002</c:v>
                </c:pt>
                <c:pt idx="3">
                  <c:v>262.13</c:v>
                </c:pt>
                <c:pt idx="4">
                  <c:v>197.14</c:v>
                </c:pt>
              </c:numCache>
            </c:numRef>
          </c:val>
          <c:smooth val="0"/>
          <c:extLst>
            <c:ext xmlns:c16="http://schemas.microsoft.com/office/drawing/2014/chart" uri="{C3380CC4-5D6E-409C-BE32-E72D297353CC}">
              <c16:uniqueId val="{00000001-90CF-4F93-B90C-CF0D0AF6D7F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AG1" zoomScaleNormal="100" zoomScaleSheetLayoutView="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日高村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D2</v>
      </c>
      <c r="X8" s="73"/>
      <c r="Y8" s="73"/>
      <c r="Z8" s="73"/>
      <c r="AA8" s="73"/>
      <c r="AB8" s="73"/>
      <c r="AC8" s="73"/>
      <c r="AD8" s="73" t="str">
        <f>データ!$M$6</f>
        <v>非設置</v>
      </c>
      <c r="AE8" s="73"/>
      <c r="AF8" s="73"/>
      <c r="AG8" s="73"/>
      <c r="AH8" s="73"/>
      <c r="AI8" s="73"/>
      <c r="AJ8" s="73"/>
      <c r="AK8" s="2"/>
      <c r="AL8" s="67">
        <f>データ!$R$6</f>
        <v>4980</v>
      </c>
      <c r="AM8" s="67"/>
      <c r="AN8" s="67"/>
      <c r="AO8" s="67"/>
      <c r="AP8" s="67"/>
      <c r="AQ8" s="67"/>
      <c r="AR8" s="67"/>
      <c r="AS8" s="67"/>
      <c r="AT8" s="66">
        <f>データ!$S$6</f>
        <v>44.85</v>
      </c>
      <c r="AU8" s="66"/>
      <c r="AV8" s="66"/>
      <c r="AW8" s="66"/>
      <c r="AX8" s="66"/>
      <c r="AY8" s="66"/>
      <c r="AZ8" s="66"/>
      <c r="BA8" s="66"/>
      <c r="BB8" s="66">
        <f>データ!$T$6</f>
        <v>111.04</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100</v>
      </c>
      <c r="Q10" s="66"/>
      <c r="R10" s="66"/>
      <c r="S10" s="66"/>
      <c r="T10" s="66"/>
      <c r="U10" s="66"/>
      <c r="V10" s="66"/>
      <c r="W10" s="67">
        <f>データ!$Q$6</f>
        <v>2233</v>
      </c>
      <c r="X10" s="67"/>
      <c r="Y10" s="67"/>
      <c r="Z10" s="67"/>
      <c r="AA10" s="67"/>
      <c r="AB10" s="67"/>
      <c r="AC10" s="67"/>
      <c r="AD10" s="2"/>
      <c r="AE10" s="2"/>
      <c r="AF10" s="2"/>
      <c r="AG10" s="2"/>
      <c r="AH10" s="2"/>
      <c r="AI10" s="2"/>
      <c r="AJ10" s="2"/>
      <c r="AK10" s="2"/>
      <c r="AL10" s="67">
        <f>データ!$U$6</f>
        <v>5002</v>
      </c>
      <c r="AM10" s="67"/>
      <c r="AN10" s="67"/>
      <c r="AO10" s="67"/>
      <c r="AP10" s="67"/>
      <c r="AQ10" s="67"/>
      <c r="AR10" s="67"/>
      <c r="AS10" s="67"/>
      <c r="AT10" s="66">
        <f>データ!$V$6</f>
        <v>44.88</v>
      </c>
      <c r="AU10" s="66"/>
      <c r="AV10" s="66"/>
      <c r="AW10" s="66"/>
      <c r="AX10" s="66"/>
      <c r="AY10" s="66"/>
      <c r="AZ10" s="66"/>
      <c r="BA10" s="66"/>
      <c r="BB10" s="66">
        <f>データ!$W$6</f>
        <v>111.45</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116</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43</v>
      </c>
      <c r="O85" s="27" t="str">
        <f>データ!EN6</f>
        <v>【0.80】</v>
      </c>
    </row>
  </sheetData>
  <sheetProtection algorithmName="SHA-512" hashValue="KCDA2EAG/Y0lUzG5vqnrO3460K9p8J8C69tOfAPNhoNDa9O/7+cGdUbJQbmTFwYQPdKzGu+DQCxL7a8E0rDo6g==" saltValue="lSE6hhMYEPx2QFomUmB8i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77" t="s">
        <v>53</v>
      </c>
      <c r="I3" s="78"/>
      <c r="J3" s="78"/>
      <c r="K3" s="78"/>
      <c r="L3" s="78"/>
      <c r="M3" s="78"/>
      <c r="N3" s="78"/>
      <c r="O3" s="78"/>
      <c r="P3" s="78"/>
      <c r="Q3" s="78"/>
      <c r="R3" s="78"/>
      <c r="S3" s="78"/>
      <c r="T3" s="78"/>
      <c r="U3" s="78"/>
      <c r="V3" s="78"/>
      <c r="W3" s="79"/>
      <c r="X3" s="83" t="s">
        <v>54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55</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56</v>
      </c>
      <c r="B4" s="31"/>
      <c r="C4" s="31"/>
      <c r="D4" s="31"/>
      <c r="E4" s="31"/>
      <c r="F4" s="31"/>
      <c r="G4" s="31"/>
      <c r="H4" s="80"/>
      <c r="I4" s="81"/>
      <c r="J4" s="81"/>
      <c r="K4" s="81"/>
      <c r="L4" s="81"/>
      <c r="M4" s="81"/>
      <c r="N4" s="81"/>
      <c r="O4" s="81"/>
      <c r="P4" s="81"/>
      <c r="Q4" s="81"/>
      <c r="R4" s="81"/>
      <c r="S4" s="81"/>
      <c r="T4" s="81"/>
      <c r="U4" s="81"/>
      <c r="V4" s="81"/>
      <c r="W4" s="82"/>
      <c r="X4" s="76" t="s">
        <v>57</v>
      </c>
      <c r="Y4" s="76"/>
      <c r="Z4" s="76"/>
      <c r="AA4" s="76"/>
      <c r="AB4" s="76"/>
      <c r="AC4" s="76"/>
      <c r="AD4" s="76"/>
      <c r="AE4" s="76"/>
      <c r="AF4" s="76"/>
      <c r="AG4" s="76"/>
      <c r="AH4" s="76"/>
      <c r="AI4" s="76" t="s">
        <v>58</v>
      </c>
      <c r="AJ4" s="76"/>
      <c r="AK4" s="76"/>
      <c r="AL4" s="76"/>
      <c r="AM4" s="76"/>
      <c r="AN4" s="76"/>
      <c r="AO4" s="76"/>
      <c r="AP4" s="76"/>
      <c r="AQ4" s="76"/>
      <c r="AR4" s="76"/>
      <c r="AS4" s="76"/>
      <c r="AT4" s="76" t="s">
        <v>59</v>
      </c>
      <c r="AU4" s="76"/>
      <c r="AV4" s="76"/>
      <c r="AW4" s="76"/>
      <c r="AX4" s="76"/>
      <c r="AY4" s="76"/>
      <c r="AZ4" s="76"/>
      <c r="BA4" s="76"/>
      <c r="BB4" s="76"/>
      <c r="BC4" s="76"/>
      <c r="BD4" s="76"/>
      <c r="BE4" s="76" t="s">
        <v>60</v>
      </c>
      <c r="BF4" s="76"/>
      <c r="BG4" s="76"/>
      <c r="BH4" s="76"/>
      <c r="BI4" s="76"/>
      <c r="BJ4" s="76"/>
      <c r="BK4" s="76"/>
      <c r="BL4" s="76"/>
      <c r="BM4" s="76"/>
      <c r="BN4" s="76"/>
      <c r="BO4" s="76"/>
      <c r="BP4" s="76" t="s">
        <v>61</v>
      </c>
      <c r="BQ4" s="76"/>
      <c r="BR4" s="76"/>
      <c r="BS4" s="76"/>
      <c r="BT4" s="76"/>
      <c r="BU4" s="76"/>
      <c r="BV4" s="76"/>
      <c r="BW4" s="76"/>
      <c r="BX4" s="76"/>
      <c r="BY4" s="76"/>
      <c r="BZ4" s="76"/>
      <c r="CA4" s="76" t="s">
        <v>62</v>
      </c>
      <c r="CB4" s="76"/>
      <c r="CC4" s="76"/>
      <c r="CD4" s="76"/>
      <c r="CE4" s="76"/>
      <c r="CF4" s="76"/>
      <c r="CG4" s="76"/>
      <c r="CH4" s="76"/>
      <c r="CI4" s="76"/>
      <c r="CJ4" s="76"/>
      <c r="CK4" s="76"/>
      <c r="CL4" s="76" t="s">
        <v>63</v>
      </c>
      <c r="CM4" s="76"/>
      <c r="CN4" s="76"/>
      <c r="CO4" s="76"/>
      <c r="CP4" s="76"/>
      <c r="CQ4" s="76"/>
      <c r="CR4" s="76"/>
      <c r="CS4" s="76"/>
      <c r="CT4" s="76"/>
      <c r="CU4" s="76"/>
      <c r="CV4" s="76"/>
      <c r="CW4" s="76" t="s">
        <v>64</v>
      </c>
      <c r="CX4" s="76"/>
      <c r="CY4" s="76"/>
      <c r="CZ4" s="76"/>
      <c r="DA4" s="76"/>
      <c r="DB4" s="76"/>
      <c r="DC4" s="76"/>
      <c r="DD4" s="76"/>
      <c r="DE4" s="76"/>
      <c r="DF4" s="76"/>
      <c r="DG4" s="76"/>
      <c r="DH4" s="76" t="s">
        <v>65</v>
      </c>
      <c r="DI4" s="76"/>
      <c r="DJ4" s="76"/>
      <c r="DK4" s="76"/>
      <c r="DL4" s="76"/>
      <c r="DM4" s="76"/>
      <c r="DN4" s="76"/>
      <c r="DO4" s="76"/>
      <c r="DP4" s="76"/>
      <c r="DQ4" s="76"/>
      <c r="DR4" s="76"/>
      <c r="DS4" s="76" t="s">
        <v>66</v>
      </c>
      <c r="DT4" s="76"/>
      <c r="DU4" s="76"/>
      <c r="DV4" s="76"/>
      <c r="DW4" s="76"/>
      <c r="DX4" s="76"/>
      <c r="DY4" s="76"/>
      <c r="DZ4" s="76"/>
      <c r="EA4" s="76"/>
      <c r="EB4" s="76"/>
      <c r="EC4" s="76"/>
      <c r="ED4" s="76" t="s">
        <v>67</v>
      </c>
      <c r="EE4" s="76"/>
      <c r="EF4" s="76"/>
      <c r="EG4" s="76"/>
      <c r="EH4" s="76"/>
      <c r="EI4" s="76"/>
      <c r="EJ4" s="76"/>
      <c r="EK4" s="76"/>
      <c r="EL4" s="76"/>
      <c r="EM4" s="76"/>
      <c r="EN4" s="76"/>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2020</v>
      </c>
      <c r="C6" s="34">
        <f t="shared" ref="C6:W6" si="3">C7</f>
        <v>394106</v>
      </c>
      <c r="D6" s="34">
        <f t="shared" si="3"/>
        <v>47</v>
      </c>
      <c r="E6" s="34">
        <f t="shared" si="3"/>
        <v>1</v>
      </c>
      <c r="F6" s="34">
        <f t="shared" si="3"/>
        <v>0</v>
      </c>
      <c r="G6" s="34">
        <f t="shared" si="3"/>
        <v>0</v>
      </c>
      <c r="H6" s="34" t="str">
        <f t="shared" si="3"/>
        <v>高知県　日高村</v>
      </c>
      <c r="I6" s="34" t="str">
        <f t="shared" si="3"/>
        <v>法非適用</v>
      </c>
      <c r="J6" s="34" t="str">
        <f t="shared" si="3"/>
        <v>水道事業</v>
      </c>
      <c r="K6" s="34" t="str">
        <f t="shared" si="3"/>
        <v>簡易水道事業</v>
      </c>
      <c r="L6" s="34" t="str">
        <f t="shared" si="3"/>
        <v>D2</v>
      </c>
      <c r="M6" s="34" t="str">
        <f t="shared" si="3"/>
        <v>非設置</v>
      </c>
      <c r="N6" s="35" t="str">
        <f t="shared" si="3"/>
        <v>-</v>
      </c>
      <c r="O6" s="35" t="str">
        <f t="shared" si="3"/>
        <v>該当数値なし</v>
      </c>
      <c r="P6" s="35">
        <f t="shared" si="3"/>
        <v>100</v>
      </c>
      <c r="Q6" s="35">
        <f t="shared" si="3"/>
        <v>2233</v>
      </c>
      <c r="R6" s="35">
        <f t="shared" si="3"/>
        <v>4980</v>
      </c>
      <c r="S6" s="35">
        <f t="shared" si="3"/>
        <v>44.85</v>
      </c>
      <c r="T6" s="35">
        <f t="shared" si="3"/>
        <v>111.04</v>
      </c>
      <c r="U6" s="35">
        <f t="shared" si="3"/>
        <v>5002</v>
      </c>
      <c r="V6" s="35">
        <f t="shared" si="3"/>
        <v>44.88</v>
      </c>
      <c r="W6" s="35">
        <f t="shared" si="3"/>
        <v>111.45</v>
      </c>
      <c r="X6" s="36">
        <f>IF(X7="",NA(),X7)</f>
        <v>80.84</v>
      </c>
      <c r="Y6" s="36">
        <f t="shared" ref="Y6:AG6" si="4">IF(Y7="",NA(),Y7)</f>
        <v>83.7</v>
      </c>
      <c r="Z6" s="36">
        <f t="shared" si="4"/>
        <v>89.36</v>
      </c>
      <c r="AA6" s="36">
        <f t="shared" si="4"/>
        <v>83.57</v>
      </c>
      <c r="AB6" s="36">
        <f t="shared" si="4"/>
        <v>75.069999999999993</v>
      </c>
      <c r="AC6" s="36">
        <f t="shared" si="4"/>
        <v>76.650000000000006</v>
      </c>
      <c r="AD6" s="36">
        <f t="shared" si="4"/>
        <v>73.959999999999994</v>
      </c>
      <c r="AE6" s="36">
        <f t="shared" si="4"/>
        <v>75.010000000000005</v>
      </c>
      <c r="AF6" s="36">
        <f t="shared" si="4"/>
        <v>72.760000000000005</v>
      </c>
      <c r="AG6" s="36">
        <f t="shared" si="4"/>
        <v>82.57</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1011.2</v>
      </c>
      <c r="BF6" s="36">
        <f t="shared" ref="BF6:BN6" si="7">IF(BF7="",NA(),BF7)</f>
        <v>1058.92</v>
      </c>
      <c r="BG6" s="36">
        <f t="shared" si="7"/>
        <v>1088.95</v>
      </c>
      <c r="BH6" s="36">
        <f t="shared" si="7"/>
        <v>1116.5899999999999</v>
      </c>
      <c r="BI6" s="36">
        <f t="shared" si="7"/>
        <v>1036.3499999999999</v>
      </c>
      <c r="BJ6" s="36">
        <f t="shared" si="7"/>
        <v>1346.23</v>
      </c>
      <c r="BK6" s="36">
        <f t="shared" si="7"/>
        <v>1295.06</v>
      </c>
      <c r="BL6" s="36">
        <f t="shared" si="7"/>
        <v>1168.7</v>
      </c>
      <c r="BM6" s="36">
        <f t="shared" si="7"/>
        <v>1245.46</v>
      </c>
      <c r="BN6" s="36">
        <f t="shared" si="7"/>
        <v>834.1</v>
      </c>
      <c r="BO6" s="35" t="str">
        <f>IF(BO7="","",IF(BO7="-","【-】","【"&amp;SUBSTITUTE(TEXT(BO7,"#,##0.00"),"-","△")&amp;"】"))</f>
        <v>【949.15】</v>
      </c>
      <c r="BP6" s="36">
        <f>IF(BP7="",NA(),BP7)</f>
        <v>70.2</v>
      </c>
      <c r="BQ6" s="36">
        <f t="shared" ref="BQ6:BY6" si="8">IF(BQ7="",NA(),BQ7)</f>
        <v>74.900000000000006</v>
      </c>
      <c r="BR6" s="36">
        <f t="shared" si="8"/>
        <v>78.849999999999994</v>
      </c>
      <c r="BS6" s="36">
        <f t="shared" si="8"/>
        <v>75.3</v>
      </c>
      <c r="BT6" s="36">
        <f t="shared" si="8"/>
        <v>68.849999999999994</v>
      </c>
      <c r="BU6" s="36">
        <f t="shared" si="8"/>
        <v>53.41</v>
      </c>
      <c r="BV6" s="36">
        <f t="shared" si="8"/>
        <v>53.29</v>
      </c>
      <c r="BW6" s="36">
        <f t="shared" si="8"/>
        <v>53.59</v>
      </c>
      <c r="BX6" s="36">
        <f t="shared" si="8"/>
        <v>51.08</v>
      </c>
      <c r="BY6" s="36">
        <f t="shared" si="8"/>
        <v>64.44</v>
      </c>
      <c r="BZ6" s="35" t="str">
        <f>IF(BZ7="","",IF(BZ7="-","【-】","【"&amp;SUBSTITUTE(TEXT(BZ7,"#,##0.00"),"-","△")&amp;"】"))</f>
        <v>【55.87】</v>
      </c>
      <c r="CA6" s="36">
        <f>IF(CA7="",NA(),CA7)</f>
        <v>160.02000000000001</v>
      </c>
      <c r="CB6" s="36">
        <f t="shared" ref="CB6:CJ6" si="9">IF(CB7="",NA(),CB7)</f>
        <v>172.5</v>
      </c>
      <c r="CC6" s="36">
        <f t="shared" si="9"/>
        <v>153.13999999999999</v>
      </c>
      <c r="CD6" s="36">
        <f t="shared" si="9"/>
        <v>161.74</v>
      </c>
      <c r="CE6" s="36">
        <f t="shared" si="9"/>
        <v>178.26</v>
      </c>
      <c r="CF6" s="36">
        <f t="shared" si="9"/>
        <v>277.39999999999998</v>
      </c>
      <c r="CG6" s="36">
        <f t="shared" si="9"/>
        <v>259.02</v>
      </c>
      <c r="CH6" s="36">
        <f t="shared" si="9"/>
        <v>259.79000000000002</v>
      </c>
      <c r="CI6" s="36">
        <f t="shared" si="9"/>
        <v>262.13</v>
      </c>
      <c r="CJ6" s="36">
        <f t="shared" si="9"/>
        <v>197.14</v>
      </c>
      <c r="CK6" s="35" t="str">
        <f>IF(CK7="","",IF(CK7="-","【-】","【"&amp;SUBSTITUTE(TEXT(CK7,"#,##0.00"),"-","△")&amp;"】"))</f>
        <v>【288.19】</v>
      </c>
      <c r="CL6" s="36">
        <f>IF(CL7="",NA(),CL7)</f>
        <v>57.38</v>
      </c>
      <c r="CM6" s="36">
        <f t="shared" ref="CM6:CU6" si="10">IF(CM7="",NA(),CM7)</f>
        <v>59.24</v>
      </c>
      <c r="CN6" s="36">
        <f t="shared" si="10"/>
        <v>58.87</v>
      </c>
      <c r="CO6" s="36">
        <f t="shared" si="10"/>
        <v>59.83</v>
      </c>
      <c r="CP6" s="36">
        <f t="shared" si="10"/>
        <v>71.8</v>
      </c>
      <c r="CQ6" s="36">
        <f t="shared" si="10"/>
        <v>56.19</v>
      </c>
      <c r="CR6" s="36">
        <f t="shared" si="10"/>
        <v>56.65</v>
      </c>
      <c r="CS6" s="36">
        <f t="shared" si="10"/>
        <v>56.41</v>
      </c>
      <c r="CT6" s="36">
        <f t="shared" si="10"/>
        <v>54.9</v>
      </c>
      <c r="CU6" s="36">
        <f t="shared" si="10"/>
        <v>55.7</v>
      </c>
      <c r="CV6" s="35" t="str">
        <f>IF(CV7="","",IF(CV7="-","【-】","【"&amp;SUBSTITUTE(TEXT(CV7,"#,##0.00"),"-","△")&amp;"】"))</f>
        <v>【56.31】</v>
      </c>
      <c r="CW6" s="36">
        <f>IF(CW7="",NA(),CW7)</f>
        <v>73.38</v>
      </c>
      <c r="CX6" s="36">
        <f t="shared" ref="CX6:DF6" si="11">IF(CX7="",NA(),CX7)</f>
        <v>65.27</v>
      </c>
      <c r="CY6" s="36">
        <f t="shared" si="11"/>
        <v>71.8</v>
      </c>
      <c r="CZ6" s="36">
        <f t="shared" si="11"/>
        <v>68.73</v>
      </c>
      <c r="DA6" s="36">
        <f t="shared" si="11"/>
        <v>60.35</v>
      </c>
      <c r="DB6" s="36">
        <f t="shared" si="11"/>
        <v>77.180000000000007</v>
      </c>
      <c r="DC6" s="36">
        <f t="shared" si="11"/>
        <v>76.13</v>
      </c>
      <c r="DD6" s="36">
        <f t="shared" si="11"/>
        <v>75.12</v>
      </c>
      <c r="DE6" s="36">
        <f t="shared" si="11"/>
        <v>74.27</v>
      </c>
      <c r="DF6" s="36">
        <f t="shared" si="11"/>
        <v>71.81</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0.63</v>
      </c>
      <c r="EE6" s="36">
        <f t="shared" ref="EE6:EM6" si="14">IF(EE7="",NA(),EE7)</f>
        <v>0.06</v>
      </c>
      <c r="EF6" s="36">
        <f t="shared" si="14"/>
        <v>0.16</v>
      </c>
      <c r="EG6" s="36">
        <f t="shared" si="14"/>
        <v>0.79</v>
      </c>
      <c r="EH6" s="36">
        <f t="shared" si="14"/>
        <v>8.16</v>
      </c>
      <c r="EI6" s="36">
        <f t="shared" si="14"/>
        <v>0.8</v>
      </c>
      <c r="EJ6" s="36">
        <f t="shared" si="14"/>
        <v>0.96</v>
      </c>
      <c r="EK6" s="36">
        <f t="shared" si="14"/>
        <v>0.65</v>
      </c>
      <c r="EL6" s="36">
        <f t="shared" si="14"/>
        <v>0.52</v>
      </c>
      <c r="EM6" s="36">
        <f t="shared" si="14"/>
        <v>1.48</v>
      </c>
      <c r="EN6" s="35" t="str">
        <f>IF(EN7="","",IF(EN7="-","【-】","【"&amp;SUBSTITUTE(TEXT(EN7,"#,##0.00"),"-","△")&amp;"】"))</f>
        <v>【0.80】</v>
      </c>
    </row>
    <row r="7" spans="1:144" s="37" customFormat="1" x14ac:dyDescent="0.15">
      <c r="A7" s="29"/>
      <c r="B7" s="38">
        <v>2020</v>
      </c>
      <c r="C7" s="38">
        <v>394106</v>
      </c>
      <c r="D7" s="38">
        <v>47</v>
      </c>
      <c r="E7" s="38">
        <v>1</v>
      </c>
      <c r="F7" s="38">
        <v>0</v>
      </c>
      <c r="G7" s="38">
        <v>0</v>
      </c>
      <c r="H7" s="38" t="s">
        <v>97</v>
      </c>
      <c r="I7" s="38" t="s">
        <v>98</v>
      </c>
      <c r="J7" s="38" t="s">
        <v>99</v>
      </c>
      <c r="K7" s="38" t="s">
        <v>100</v>
      </c>
      <c r="L7" s="38" t="s">
        <v>101</v>
      </c>
      <c r="M7" s="38" t="s">
        <v>102</v>
      </c>
      <c r="N7" s="39" t="s">
        <v>103</v>
      </c>
      <c r="O7" s="39" t="s">
        <v>104</v>
      </c>
      <c r="P7" s="39">
        <v>100</v>
      </c>
      <c r="Q7" s="39">
        <v>2233</v>
      </c>
      <c r="R7" s="39">
        <v>4980</v>
      </c>
      <c r="S7" s="39">
        <v>44.85</v>
      </c>
      <c r="T7" s="39">
        <v>111.04</v>
      </c>
      <c r="U7" s="39">
        <v>5002</v>
      </c>
      <c r="V7" s="39">
        <v>44.88</v>
      </c>
      <c r="W7" s="39">
        <v>111.45</v>
      </c>
      <c r="X7" s="39">
        <v>80.84</v>
      </c>
      <c r="Y7" s="39">
        <v>83.7</v>
      </c>
      <c r="Z7" s="39">
        <v>89.36</v>
      </c>
      <c r="AA7" s="39">
        <v>83.57</v>
      </c>
      <c r="AB7" s="39">
        <v>75.069999999999993</v>
      </c>
      <c r="AC7" s="39">
        <v>76.650000000000006</v>
      </c>
      <c r="AD7" s="39">
        <v>73.959999999999994</v>
      </c>
      <c r="AE7" s="39">
        <v>75.010000000000005</v>
      </c>
      <c r="AF7" s="39">
        <v>72.760000000000005</v>
      </c>
      <c r="AG7" s="39">
        <v>82.57</v>
      </c>
      <c r="AH7" s="39">
        <v>78.36</v>
      </c>
      <c r="AI7" s="39"/>
      <c r="AJ7" s="39"/>
      <c r="AK7" s="39"/>
      <c r="AL7" s="39"/>
      <c r="AM7" s="39"/>
      <c r="AN7" s="39"/>
      <c r="AO7" s="39"/>
      <c r="AP7" s="39"/>
      <c r="AQ7" s="39"/>
      <c r="AR7" s="39"/>
      <c r="AS7" s="39"/>
      <c r="AT7" s="39"/>
      <c r="AU7" s="39"/>
      <c r="AV7" s="39"/>
      <c r="AW7" s="39"/>
      <c r="AX7" s="39"/>
      <c r="AY7" s="39"/>
      <c r="AZ7" s="39"/>
      <c r="BA7" s="39"/>
      <c r="BB7" s="39"/>
      <c r="BC7" s="39"/>
      <c r="BD7" s="39"/>
      <c r="BE7" s="39">
        <v>1011.2</v>
      </c>
      <c r="BF7" s="39">
        <v>1058.92</v>
      </c>
      <c r="BG7" s="39">
        <v>1088.95</v>
      </c>
      <c r="BH7" s="39">
        <v>1116.5899999999999</v>
      </c>
      <c r="BI7" s="39">
        <v>1036.3499999999999</v>
      </c>
      <c r="BJ7" s="39">
        <v>1346.23</v>
      </c>
      <c r="BK7" s="39">
        <v>1295.06</v>
      </c>
      <c r="BL7" s="39">
        <v>1168.7</v>
      </c>
      <c r="BM7" s="39">
        <v>1245.46</v>
      </c>
      <c r="BN7" s="39">
        <v>834.1</v>
      </c>
      <c r="BO7" s="39">
        <v>949.15</v>
      </c>
      <c r="BP7" s="39">
        <v>70.2</v>
      </c>
      <c r="BQ7" s="39">
        <v>74.900000000000006</v>
      </c>
      <c r="BR7" s="39">
        <v>78.849999999999994</v>
      </c>
      <c r="BS7" s="39">
        <v>75.3</v>
      </c>
      <c r="BT7" s="39">
        <v>68.849999999999994</v>
      </c>
      <c r="BU7" s="39">
        <v>53.41</v>
      </c>
      <c r="BV7" s="39">
        <v>53.29</v>
      </c>
      <c r="BW7" s="39">
        <v>53.59</v>
      </c>
      <c r="BX7" s="39">
        <v>51.08</v>
      </c>
      <c r="BY7" s="39">
        <v>64.44</v>
      </c>
      <c r="BZ7" s="39">
        <v>55.87</v>
      </c>
      <c r="CA7" s="39">
        <v>160.02000000000001</v>
      </c>
      <c r="CB7" s="39">
        <v>172.5</v>
      </c>
      <c r="CC7" s="39">
        <v>153.13999999999999</v>
      </c>
      <c r="CD7" s="39">
        <v>161.74</v>
      </c>
      <c r="CE7" s="39">
        <v>178.26</v>
      </c>
      <c r="CF7" s="39">
        <v>277.39999999999998</v>
      </c>
      <c r="CG7" s="39">
        <v>259.02</v>
      </c>
      <c r="CH7" s="39">
        <v>259.79000000000002</v>
      </c>
      <c r="CI7" s="39">
        <v>262.13</v>
      </c>
      <c r="CJ7" s="39">
        <v>197.14</v>
      </c>
      <c r="CK7" s="39">
        <v>288.19</v>
      </c>
      <c r="CL7" s="39">
        <v>57.38</v>
      </c>
      <c r="CM7" s="39">
        <v>59.24</v>
      </c>
      <c r="CN7" s="39">
        <v>58.87</v>
      </c>
      <c r="CO7" s="39">
        <v>59.83</v>
      </c>
      <c r="CP7" s="39">
        <v>71.8</v>
      </c>
      <c r="CQ7" s="39">
        <v>56.19</v>
      </c>
      <c r="CR7" s="39">
        <v>56.65</v>
      </c>
      <c r="CS7" s="39">
        <v>56.41</v>
      </c>
      <c r="CT7" s="39">
        <v>54.9</v>
      </c>
      <c r="CU7" s="39">
        <v>55.7</v>
      </c>
      <c r="CV7" s="39">
        <v>56.31</v>
      </c>
      <c r="CW7" s="39">
        <v>73.38</v>
      </c>
      <c r="CX7" s="39">
        <v>65.27</v>
      </c>
      <c r="CY7" s="39">
        <v>71.8</v>
      </c>
      <c r="CZ7" s="39">
        <v>68.73</v>
      </c>
      <c r="DA7" s="39">
        <v>60.35</v>
      </c>
      <c r="DB7" s="39">
        <v>77.180000000000007</v>
      </c>
      <c r="DC7" s="39">
        <v>76.13</v>
      </c>
      <c r="DD7" s="39">
        <v>75.12</v>
      </c>
      <c r="DE7" s="39">
        <v>74.27</v>
      </c>
      <c r="DF7" s="39">
        <v>71.81</v>
      </c>
      <c r="DG7" s="39">
        <v>71.88</v>
      </c>
      <c r="DH7" s="39"/>
      <c r="DI7" s="39"/>
      <c r="DJ7" s="39"/>
      <c r="DK7" s="39"/>
      <c r="DL7" s="39"/>
      <c r="DM7" s="39"/>
      <c r="DN7" s="39"/>
      <c r="DO7" s="39"/>
      <c r="DP7" s="39"/>
      <c r="DQ7" s="39"/>
      <c r="DR7" s="39"/>
      <c r="DS7" s="39"/>
      <c r="DT7" s="39"/>
      <c r="DU7" s="39"/>
      <c r="DV7" s="39"/>
      <c r="DW7" s="39"/>
      <c r="DX7" s="39"/>
      <c r="DY7" s="39"/>
      <c r="DZ7" s="39"/>
      <c r="EA7" s="39"/>
      <c r="EB7" s="39"/>
      <c r="EC7" s="39"/>
      <c r="ED7" s="39">
        <v>0.63</v>
      </c>
      <c r="EE7" s="39">
        <v>0.06</v>
      </c>
      <c r="EF7" s="39">
        <v>0.16</v>
      </c>
      <c r="EG7" s="39">
        <v>0.79</v>
      </c>
      <c r="EH7" s="39">
        <v>8.16</v>
      </c>
      <c r="EI7" s="39">
        <v>0.8</v>
      </c>
      <c r="EJ7" s="39">
        <v>0.96</v>
      </c>
      <c r="EK7" s="39">
        <v>0.65</v>
      </c>
      <c r="EL7" s="39">
        <v>0.52</v>
      </c>
      <c r="EM7" s="39">
        <v>1.48</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110</v>
      </c>
    </row>
    <row r="12" spans="1:144" x14ac:dyDescent="0.15">
      <c r="B12">
        <v>1</v>
      </c>
      <c r="C12">
        <v>1</v>
      </c>
      <c r="D12">
        <v>1</v>
      </c>
      <c r="E12">
        <v>1</v>
      </c>
      <c r="F12">
        <v>2</v>
      </c>
      <c r="G12" t="s">
        <v>111</v>
      </c>
    </row>
    <row r="13" spans="1:144" x14ac:dyDescent="0.15">
      <c r="B13" t="s">
        <v>112</v>
      </c>
      <c r="C13" t="s">
        <v>113</v>
      </c>
      <c r="D13" t="s">
        <v>113</v>
      </c>
      <c r="E13" t="s">
        <v>114</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2022-01-17T08:35:42Z</dcterms:modified>
</cp:coreProperties>
</file>