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西庁産業建設課\00.水道関係（H30～）\00-4.令和3年度（太田）\調査関係\経営比較分析関係\"/>
    </mc:Choice>
  </mc:AlternateContent>
  <workbookProtection workbookAlgorithmName="SHA-512" workbookHashValue="hvf8L5Gcg/SD/rgANj9aFbnxycccqJ5oIwW/m6WTeX78BvhCPhL47wbOnufW8Lb3L1tMGUM+yzNQsHg3EVPH1Q==" workbookSaltValue="nr8I2LTL3dAIq95y+SoLF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<sst xmlns="http://schemas.openxmlformats.org/spreadsheetml/2006/main" count="233" uniqueCount="119">
  <si>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</si>
  <si>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</si>
  <si>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</si>
  <si>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</si>
  <si>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</si>
  <si>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</si>
  <si>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</si>
  <si>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</si>
  <si>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</si>
  <si>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</si>
  <si>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</si>
  <si>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</si>
  <si>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</si>
  <si>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</si>
  <si>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</si>
  <si>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</si>
  <si>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</si>
  <si>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</si>
  <si>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</si>
  <si>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</si>
  <si>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</si>
  <si>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</si>
  <si>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</si>
  <si>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</si>
  <si>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</si>
  <si>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</si>
  <si>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</si>
  <si>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</si>
  <si>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</si>
  <si>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</si>
  <si>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</si>
  <si>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</si>
  <si>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</si>
  <si>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</si>
  <si>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</si>
  <si>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</si>
  <si>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</si>
  <si>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</si>
  <si>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</si>
  <si>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</si>
  <si>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</si>
  <si>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</si>
  <si>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</si>
  <si>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</si>
  <si>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</si>
  <si>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</si>
  <si>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</si>
  <si>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</si>
  <si>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</si>
  <si>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</si>
  <si>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</si>
  <si>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</si>
  <si>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</si>
  <si>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</si>
  <si>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</si>
  <si>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</si>
  <si>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</si>
  <si>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</si>
  <si>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</si>
  <si>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</si>
  <si>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</si>
  <si>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</si>
  <si>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</si>
  <si>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</si>
  <si>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</si>
  <si>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</si>
  <si>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</si>
  <si>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</si>
  <si>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</si>
  <si>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</si>
  <si>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</si>
  <si>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</si>
  <si>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</si>
  <si>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</si>
  <si>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</si>
  <si>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</si>
  <si>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</si>
  <si>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</si>
  <si>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</si>
  <si>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</si>
  <si>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</si>
  <si>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</si>
  <si>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</si>
  <si>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</si>
  <si>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</si>
  <si>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</si>
  <si>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</si>
  <si>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</si>
  <si>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</si>
  <si>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</si>
  <si>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</si>
  <si>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</si>
  <si>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</si>
  <si>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</si>
  <si>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</si>
  <si>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</si>
  <si>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</si>
  <si>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</si>
  <si>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</si>
  <si>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</si>
  <si>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</si>
  <si>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</si>
  <si>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</si>
  <si>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</si>
  <si>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</si>
  <si>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</si>
  <si>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</si>
  <si>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</si>
  <si>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</si>
  <si>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</si>
  <si>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</si>
  <si>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</si>
  <si>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</si>
  <si>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</si>
  <si>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</si>
  <si>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</si>
  <si>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H30から8か年の計画で津野町の一部の管路更新を行っている。財源の確保や経営に与える影響等を踏まえながら、今後、管路の更新等の必要性が高いものから、順次更新等を行っていく予定である。</t>
    <phoneticPr fontId="4"/>
  </si>
  <si>
    <t>　給水収益の適切な確保や設備投資に対する優先順位付け等を確実に行い、経営の健全化を図っていく必要がある。また、給水収益以外の収入を抑えるためには、前述したことと並行して、必要に応じた料金の見直しも検討していかなければならない。</t>
    <phoneticPr fontId="4"/>
  </si>
  <si>
    <t>　企業債残高対給水収益比率については、H30～R3まで新設の工事を行っており、増加傾向にある。
　料金回収率は、給水に係わる費用を給水収益と繰入金等で賄っているため、適切な料金収入の確保が必要である。経営の健全化を図るために様々な観点から分析し、改善点を洗い出す必要がある。</t>
    <rPh sb="1" eb="3">
      <t>キギョウ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</si>
</sst>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2.04</c:v>
                </c:pt>
                <c:pt idx="3" formatCode="#,##0.00;&quot;△&quot;#,##0.00;&quot;-&quot;">
                  <c:v>0.87</c:v>
                </c:pt>
                <c:pt idx="4" formatCode="#,##0.00;&quot;△&quot;#,##0.00;&quot;-&quot;">
                  <c:v>6.21</c:v>
                </c:pt>
              </c:numCache>
            </c:numRef>
          </c:val>
          <c:extLst>
            <c:ext xmlns:c16="http://schemas.microsoft.com/office/drawing/2014/chart" uri="{C3380CC4-5D6E-409C-BE32-E72D297353CC}">
              <c16:uniqueId val="{00000000-3F06-42D5-897E-3FDD2E43D75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3F06-42D5-897E-3FDD2E43D75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76.16</c:v>
                </c:pt>
                <c:pt idx="1">
                  <c:v>65.680000000000007</c:v>
                </c:pt>
                <c:pt idx="2">
                  <c:v>67.39</c:v>
                </c:pt>
                <c:pt idx="3">
                  <c:v>65.09</c:v>
                </c:pt>
                <c:pt idx="4">
                  <c:v>67.510000000000005</c:v>
                </c:pt>
              </c:numCache>
            </c:numRef>
          </c:val>
          <c:extLst>
            <c:ext xmlns:c16="http://schemas.microsoft.com/office/drawing/2014/chart" uri="{C3380CC4-5D6E-409C-BE32-E72D297353CC}">
              <c16:uniqueId val="{00000000-C134-490F-B669-47AAB400B42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C134-490F-B669-47AAB400B42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81.99</c:v>
                </c:pt>
                <c:pt idx="1">
                  <c:v>99.48</c:v>
                </c:pt>
                <c:pt idx="2">
                  <c:v>98.97</c:v>
                </c:pt>
                <c:pt idx="3">
                  <c:v>99.69</c:v>
                </c:pt>
                <c:pt idx="4">
                  <c:v>99.23</c:v>
                </c:pt>
              </c:numCache>
            </c:numRef>
          </c:val>
          <c:extLst>
            <c:ext xmlns:c16="http://schemas.microsoft.com/office/drawing/2014/chart" uri="{C3380CC4-5D6E-409C-BE32-E72D297353CC}">
              <c16:uniqueId val="{00000000-DDCE-4D07-BB2A-9E7F94F8379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DDCE-4D07-BB2A-9E7F94F8379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73.78</c:v>
                </c:pt>
                <c:pt idx="1">
                  <c:v>72.28</c:v>
                </c:pt>
                <c:pt idx="2">
                  <c:v>75.489999999999995</c:v>
                </c:pt>
                <c:pt idx="3">
                  <c:v>53.92</c:v>
                </c:pt>
                <c:pt idx="4">
                  <c:v>72.45</c:v>
                </c:pt>
              </c:numCache>
            </c:numRef>
          </c:val>
          <c:extLst>
            <c:ext xmlns:c16="http://schemas.microsoft.com/office/drawing/2014/chart" uri="{C3380CC4-5D6E-409C-BE32-E72D297353CC}">
              <c16:uniqueId val="{00000000-BD2D-4F09-88DA-259434D12A5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BD2D-4F09-88DA-259434D12A5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6C-4A64-A094-178AA51F5CC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6C-4A64-A094-178AA51F5CC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BE-4B18-9035-959C6EAD362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BE-4B18-9035-959C6EAD362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31-40D5-A1EE-3037088B62F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31-40D5-A1EE-3037088B62F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6B-4865-B6F6-5545C377152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6B-4865-B6F6-5545C377152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1982.77</c:v>
                </c:pt>
                <c:pt idx="1">
                  <c:v>2142.86</c:v>
                </c:pt>
                <c:pt idx="2">
                  <c:v>2297.5100000000002</c:v>
                </c:pt>
                <c:pt idx="3">
                  <c:v>2380.7800000000002</c:v>
                </c:pt>
                <c:pt idx="4">
                  <c:v>2529.4699999999998</c:v>
                </c:pt>
              </c:numCache>
            </c:numRef>
          </c:val>
          <c:extLst>
            <c:ext xmlns:c16="http://schemas.microsoft.com/office/drawing/2014/chart" uri="{C3380CC4-5D6E-409C-BE32-E72D297353CC}">
              <c16:uniqueId val="{00000000-283D-445F-8657-D220BBC1BDE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283D-445F-8657-D220BBC1BDE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40.729999999999997</c:v>
                </c:pt>
                <c:pt idx="1">
                  <c:v>46.44</c:v>
                </c:pt>
                <c:pt idx="2">
                  <c:v>47.81</c:v>
                </c:pt>
                <c:pt idx="3">
                  <c:v>47.5</c:v>
                </c:pt>
                <c:pt idx="4">
                  <c:v>51.2</c:v>
                </c:pt>
              </c:numCache>
            </c:numRef>
          </c:val>
          <c:extLst>
            <c:ext xmlns:c16="http://schemas.microsoft.com/office/drawing/2014/chart" uri="{C3380CC4-5D6E-409C-BE32-E72D297353CC}">
              <c16:uniqueId val="{00000000-5807-418D-87BC-D8BF912C4C0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5807-418D-87BC-D8BF912C4C0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301.45999999999998</c:v>
                </c:pt>
                <c:pt idx="1">
                  <c:v>263.26</c:v>
                </c:pt>
                <c:pt idx="2">
                  <c:v>254.78</c:v>
                </c:pt>
                <c:pt idx="3">
                  <c:v>260.17</c:v>
                </c:pt>
                <c:pt idx="4">
                  <c:v>241.76</c:v>
                </c:pt>
              </c:numCache>
            </c:numRef>
          </c:val>
          <c:extLst>
            <c:ext xmlns:c16="http://schemas.microsoft.com/office/drawing/2014/chart" uri="{C3380CC4-5D6E-409C-BE32-E72D297353CC}">
              <c16:uniqueId val="{00000000-4A04-4255-97F8-BCF8A931892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4A04-4255-97F8-BCF8A931892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津野町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5620</v>
      </c>
      <c r="AM8" s="51"/>
      <c r="AN8" s="51"/>
      <c r="AO8" s="51"/>
      <c r="AP8" s="51"/>
      <c r="AQ8" s="51"/>
      <c r="AR8" s="51"/>
      <c r="AS8" s="51"/>
      <c r="AT8" s="47">
        <f>データ!$S$6</f>
        <v>197.85</v>
      </c>
      <c r="AU8" s="47"/>
      <c r="AV8" s="47"/>
      <c r="AW8" s="47"/>
      <c r="AX8" s="47"/>
      <c r="AY8" s="47"/>
      <c r="AZ8" s="47"/>
      <c r="BA8" s="47"/>
      <c r="BB8" s="47">
        <f>データ!$T$6</f>
        <v>28.41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80.06</v>
      </c>
      <c r="Q10" s="47"/>
      <c r="R10" s="47"/>
      <c r="S10" s="47"/>
      <c r="T10" s="47"/>
      <c r="U10" s="47"/>
      <c r="V10" s="47"/>
      <c r="W10" s="51">
        <f>データ!$Q$6</f>
        <v>2092</v>
      </c>
      <c r="X10" s="51"/>
      <c r="Y10" s="51"/>
      <c r="Z10" s="51"/>
      <c r="AA10" s="51"/>
      <c r="AB10" s="51"/>
      <c r="AC10" s="51"/>
      <c r="AD10" s="2"/>
      <c r="AE10" s="2"/>
      <c r="AF10" s="2"/>
      <c r="AG10" s="2"/>
      <c r="AH10" s="2"/>
      <c r="AI10" s="2"/>
      <c r="AJ10" s="2"/>
      <c r="AK10" s="2"/>
      <c r="AL10" s="51">
        <f>データ!$U$6</f>
        <v>4501</v>
      </c>
      <c r="AM10" s="51"/>
      <c r="AN10" s="51"/>
      <c r="AO10" s="51"/>
      <c r="AP10" s="51"/>
      <c r="AQ10" s="51"/>
      <c r="AR10" s="51"/>
      <c r="AS10" s="51"/>
      <c r="AT10" s="47">
        <f>データ!$V$6</f>
        <v>10.87</v>
      </c>
      <c r="AU10" s="47"/>
      <c r="AV10" s="47"/>
      <c r="AW10" s="47"/>
      <c r="AX10" s="47"/>
      <c r="AY10" s="47"/>
      <c r="AZ10" s="47"/>
      <c r="BA10" s="47"/>
      <c r="BB10" s="47">
        <f>データ!$W$6</f>
        <v>414.08</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118</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Covw3F8cPoVOW/0iU5qW/RZCkfxYtPcfUmR359N2FjD8aBkYPNCYAavduSv+bPayrdFUf0jJjXHk9yn1AA7oZw==" saltValue="ZXD5IQ56+MfFN5p0rbydo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394114</v>
      </c>
      <c r="D6" s="34">
        <f t="shared" si="3"/>
        <v>47</v>
      </c>
      <c r="E6" s="34">
        <f t="shared" si="3"/>
        <v>1</v>
      </c>
      <c r="F6" s="34">
        <f t="shared" si="3"/>
        <v>0</v>
      </c>
      <c r="G6" s="34">
        <f t="shared" si="3"/>
        <v>0</v>
      </c>
      <c r="H6" s="34" t="str">
        <f t="shared" si="3"/>
        <v>高知県　津野町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80.06</v>
      </c>
      <c r="Q6" s="35">
        <f t="shared" si="3"/>
        <v>2092</v>
      </c>
      <c r="R6" s="35">
        <f t="shared" si="3"/>
        <v>5620</v>
      </c>
      <c r="S6" s="35">
        <f t="shared" si="3"/>
        <v>197.85</v>
      </c>
      <c r="T6" s="35">
        <f t="shared" si="3"/>
        <v>28.41</v>
      </c>
      <c r="U6" s="35">
        <f t="shared" si="3"/>
        <v>4501</v>
      </c>
      <c r="V6" s="35">
        <f t="shared" si="3"/>
        <v>10.87</v>
      </c>
      <c r="W6" s="35">
        <f t="shared" si="3"/>
        <v>414.08</v>
      </c>
      <c r="X6" s="36">
        <f>IF(X7="",NA(),X7)</f>
        <v>73.78</v>
      </c>
      <c r="Y6" s="36">
        <f t="shared" ref="Y6:AG6" si="4">IF(Y7="",NA(),Y7)</f>
        <v>72.28</v>
      </c>
      <c r="Z6" s="36">
        <f t="shared" si="4"/>
        <v>75.489999999999995</v>
      </c>
      <c r="AA6" s="36">
        <f t="shared" si="4"/>
        <v>53.92</v>
      </c>
      <c r="AB6" s="36">
        <f t="shared" si="4"/>
        <v>72.45</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1982.77</v>
      </c>
      <c r="BF6" s="36">
        <f t="shared" ref="BF6:BN6" si="7">IF(BF7="",NA(),BF7)</f>
        <v>2142.86</v>
      </c>
      <c r="BG6" s="36">
        <f t="shared" si="7"/>
        <v>2297.5100000000002</v>
      </c>
      <c r="BH6" s="36">
        <f t="shared" si="7"/>
        <v>2380.7800000000002</v>
      </c>
      <c r="BI6" s="36">
        <f t="shared" si="7"/>
        <v>2529.4699999999998</v>
      </c>
      <c r="BJ6" s="36">
        <f t="shared" si="7"/>
        <v>1144.79</v>
      </c>
      <c r="BK6" s="36">
        <f t="shared" si="7"/>
        <v>1061.58</v>
      </c>
      <c r="BL6" s="36">
        <f t="shared" si="7"/>
        <v>1007.7</v>
      </c>
      <c r="BM6" s="36">
        <f t="shared" si="7"/>
        <v>1018.52</v>
      </c>
      <c r="BN6" s="36">
        <f t="shared" si="7"/>
        <v>949.61</v>
      </c>
      <c r="BO6" s="35" t="str">
        <f>IF(BO7="","",IF(BO7="-","【-】","【"&amp;SUBSTITUTE(TEXT(BO7,"#,##0.00"),"-","△")&amp;"】"))</f>
        <v>【949.15】</v>
      </c>
      <c r="BP6" s="36">
        <f>IF(BP7="",NA(),BP7)</f>
        <v>40.729999999999997</v>
      </c>
      <c r="BQ6" s="36">
        <f t="shared" ref="BQ6:BY6" si="8">IF(BQ7="",NA(),BQ7)</f>
        <v>46.44</v>
      </c>
      <c r="BR6" s="36">
        <f t="shared" si="8"/>
        <v>47.81</v>
      </c>
      <c r="BS6" s="36">
        <f t="shared" si="8"/>
        <v>47.5</v>
      </c>
      <c r="BT6" s="36">
        <f t="shared" si="8"/>
        <v>51.2</v>
      </c>
      <c r="BU6" s="36">
        <f t="shared" si="8"/>
        <v>56.04</v>
      </c>
      <c r="BV6" s="36">
        <f t="shared" si="8"/>
        <v>58.52</v>
      </c>
      <c r="BW6" s="36">
        <f t="shared" si="8"/>
        <v>59.22</v>
      </c>
      <c r="BX6" s="36">
        <f t="shared" si="8"/>
        <v>58.79</v>
      </c>
      <c r="BY6" s="36">
        <f t="shared" si="8"/>
        <v>58.41</v>
      </c>
      <c r="BZ6" s="35" t="str">
        <f>IF(BZ7="","",IF(BZ7="-","【-】","【"&amp;SUBSTITUTE(TEXT(BZ7,"#,##0.00"),"-","△")&amp;"】"))</f>
        <v>【55.87】</v>
      </c>
      <c r="CA6" s="36">
        <f>IF(CA7="",NA(),CA7)</f>
        <v>301.45999999999998</v>
      </c>
      <c r="CB6" s="36">
        <f t="shared" ref="CB6:CJ6" si="9">IF(CB7="",NA(),CB7)</f>
        <v>263.26</v>
      </c>
      <c r="CC6" s="36">
        <f t="shared" si="9"/>
        <v>254.78</v>
      </c>
      <c r="CD6" s="36">
        <f t="shared" si="9"/>
        <v>260.17</v>
      </c>
      <c r="CE6" s="36">
        <f t="shared" si="9"/>
        <v>241.76</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76.16</v>
      </c>
      <c r="CM6" s="36">
        <f t="shared" ref="CM6:CU6" si="10">IF(CM7="",NA(),CM7)</f>
        <v>65.680000000000007</v>
      </c>
      <c r="CN6" s="36">
        <f t="shared" si="10"/>
        <v>67.39</v>
      </c>
      <c r="CO6" s="36">
        <f t="shared" si="10"/>
        <v>65.09</v>
      </c>
      <c r="CP6" s="36">
        <f t="shared" si="10"/>
        <v>67.510000000000005</v>
      </c>
      <c r="CQ6" s="36">
        <f t="shared" si="10"/>
        <v>55.9</v>
      </c>
      <c r="CR6" s="36">
        <f t="shared" si="10"/>
        <v>57.3</v>
      </c>
      <c r="CS6" s="36">
        <f t="shared" si="10"/>
        <v>56.76</v>
      </c>
      <c r="CT6" s="36">
        <f t="shared" si="10"/>
        <v>56.04</v>
      </c>
      <c r="CU6" s="36">
        <f t="shared" si="10"/>
        <v>58.52</v>
      </c>
      <c r="CV6" s="35" t="str">
        <f>IF(CV7="","",IF(CV7="-","【-】","【"&amp;SUBSTITUTE(TEXT(CV7,"#,##0.00"),"-","△")&amp;"】"))</f>
        <v>【56.31】</v>
      </c>
      <c r="CW6" s="36">
        <f>IF(CW7="",NA(),CW7)</f>
        <v>81.99</v>
      </c>
      <c r="CX6" s="36">
        <f t="shared" ref="CX6:DF6" si="11">IF(CX7="",NA(),CX7)</f>
        <v>99.48</v>
      </c>
      <c r="CY6" s="36">
        <f t="shared" si="11"/>
        <v>98.97</v>
      </c>
      <c r="CZ6" s="36">
        <f t="shared" si="11"/>
        <v>99.69</v>
      </c>
      <c r="DA6" s="36">
        <f t="shared" si="11"/>
        <v>99.23</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2.04</v>
      </c>
      <c r="EG6" s="36">
        <f t="shared" si="14"/>
        <v>0.87</v>
      </c>
      <c r="EH6" s="36">
        <f t="shared" si="14"/>
        <v>6.21</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394114</v>
      </c>
      <c r="D7" s="38">
        <v>47</v>
      </c>
      <c r="E7" s="38">
        <v>1</v>
      </c>
      <c r="F7" s="38">
        <v>0</v>
      </c>
      <c r="G7" s="38">
        <v>0</v>
      </c>
      <c r="H7" s="38" t="s">
        <v>96</v>
      </c>
      <c r="I7" s="38" t="s">
        <v>97</v>
      </c>
      <c r="J7" s="38" t="s">
        <v>98</v>
      </c>
      <c r="K7" s="38" t="s">
        <v>99</v>
      </c>
      <c r="L7" s="38" t="s">
        <v>100</v>
      </c>
      <c r="M7" s="38" t="s">
        <v>101</v>
      </c>
      <c r="N7" s="39" t="s">
        <v>102</v>
      </c>
      <c r="O7" s="39" t="s">
        <v>103</v>
      </c>
      <c r="P7" s="39">
        <v>80.06</v>
      </c>
      <c r="Q7" s="39">
        <v>2092</v>
      </c>
      <c r="R7" s="39">
        <v>5620</v>
      </c>
      <c r="S7" s="39">
        <v>197.85</v>
      </c>
      <c r="T7" s="39">
        <v>28.41</v>
      </c>
      <c r="U7" s="39">
        <v>4501</v>
      </c>
      <c r="V7" s="39">
        <v>10.87</v>
      </c>
      <c r="W7" s="39">
        <v>414.08</v>
      </c>
      <c r="X7" s="39">
        <v>73.78</v>
      </c>
      <c r="Y7" s="39">
        <v>72.28</v>
      </c>
      <c r="Z7" s="39">
        <v>75.489999999999995</v>
      </c>
      <c r="AA7" s="39">
        <v>53.92</v>
      </c>
      <c r="AB7" s="39">
        <v>72.45</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1982.77</v>
      </c>
      <c r="BF7" s="39">
        <v>2142.86</v>
      </c>
      <c r="BG7" s="39">
        <v>2297.5100000000002</v>
      </c>
      <c r="BH7" s="39">
        <v>2380.7800000000002</v>
      </c>
      <c r="BI7" s="39">
        <v>2529.4699999999998</v>
      </c>
      <c r="BJ7" s="39">
        <v>1144.79</v>
      </c>
      <c r="BK7" s="39">
        <v>1061.58</v>
      </c>
      <c r="BL7" s="39">
        <v>1007.7</v>
      </c>
      <c r="BM7" s="39">
        <v>1018.52</v>
      </c>
      <c r="BN7" s="39">
        <v>949.61</v>
      </c>
      <c r="BO7" s="39">
        <v>949.15</v>
      </c>
      <c r="BP7" s="39">
        <v>40.729999999999997</v>
      </c>
      <c r="BQ7" s="39">
        <v>46.44</v>
      </c>
      <c r="BR7" s="39">
        <v>47.81</v>
      </c>
      <c r="BS7" s="39">
        <v>47.5</v>
      </c>
      <c r="BT7" s="39">
        <v>51.2</v>
      </c>
      <c r="BU7" s="39">
        <v>56.04</v>
      </c>
      <c r="BV7" s="39">
        <v>58.52</v>
      </c>
      <c r="BW7" s="39">
        <v>59.22</v>
      </c>
      <c r="BX7" s="39">
        <v>58.79</v>
      </c>
      <c r="BY7" s="39">
        <v>58.41</v>
      </c>
      <c r="BZ7" s="39">
        <v>55.87</v>
      </c>
      <c r="CA7" s="39">
        <v>301.45999999999998</v>
      </c>
      <c r="CB7" s="39">
        <v>263.26</v>
      </c>
      <c r="CC7" s="39">
        <v>254.78</v>
      </c>
      <c r="CD7" s="39">
        <v>260.17</v>
      </c>
      <c r="CE7" s="39">
        <v>241.76</v>
      </c>
      <c r="CF7" s="39">
        <v>304.35000000000002</v>
      </c>
      <c r="CG7" s="39">
        <v>296.3</v>
      </c>
      <c r="CH7" s="39">
        <v>292.89999999999998</v>
      </c>
      <c r="CI7" s="39">
        <v>298.25</v>
      </c>
      <c r="CJ7" s="39">
        <v>303.27999999999997</v>
      </c>
      <c r="CK7" s="39">
        <v>288.19</v>
      </c>
      <c r="CL7" s="39">
        <v>76.16</v>
      </c>
      <c r="CM7" s="39">
        <v>65.680000000000007</v>
      </c>
      <c r="CN7" s="39">
        <v>67.39</v>
      </c>
      <c r="CO7" s="39">
        <v>65.09</v>
      </c>
      <c r="CP7" s="39">
        <v>67.510000000000005</v>
      </c>
      <c r="CQ7" s="39">
        <v>55.9</v>
      </c>
      <c r="CR7" s="39">
        <v>57.3</v>
      </c>
      <c r="CS7" s="39">
        <v>56.76</v>
      </c>
      <c r="CT7" s="39">
        <v>56.04</v>
      </c>
      <c r="CU7" s="39">
        <v>58.52</v>
      </c>
      <c r="CV7" s="39">
        <v>56.31</v>
      </c>
      <c r="CW7" s="39">
        <v>81.99</v>
      </c>
      <c r="CX7" s="39">
        <v>99.48</v>
      </c>
      <c r="CY7" s="39">
        <v>98.97</v>
      </c>
      <c r="CZ7" s="39">
        <v>99.69</v>
      </c>
      <c r="DA7" s="39">
        <v>99.23</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2.04</v>
      </c>
      <c r="EG7" s="39">
        <v>0.87</v>
      </c>
      <c r="EH7" s="39">
        <v>6.21</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2021-12-03T07:04:59Z</dcterms:created>
  <dcterms:modified xsi:type="dcterms:W3CDTF">2022-01-19T06:41:47Z</dcterms:modified>
  <cp:category/>
</cp:coreProperties>
</file>