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331\Desktop\【経営比較分析表】2020_394122_47_1718\"/>
    </mc:Choice>
  </mc:AlternateContent>
  <workbookProtection workbookAlgorithmName="SHA-512" workbookHashValue="8MwiVGEiR9bkMTjx48CGOIBHiL7NFTIMwKcJzmK198VuQa7ud2YWnOridUzk9M77O3S2Cor9tGJ0meNZbzRFdg==" workbookSaltValue="oPIrabN+2yis4QHJK5xyN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<sst xmlns="http://schemas.openxmlformats.org/spreadsheetml/2006/main" count="236" uniqueCount="119">
  <si>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</si>
  <si>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</si>
  <si>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</si>
  <si>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</si>
  <si>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</si>
  <si>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</si>
  <si>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</si>
  <si>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</si>
  <si>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</si>
  <si>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</si>
  <si>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</si>
  <si>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</si>
  <si>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</si>
  <si>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</si>
  <si>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</si>
  <si>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</si>
  <si>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</si>
  <si>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</si>
  <si>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</si>
  <si>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</si>
  <si>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</si>
  <si>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</si>
  <si>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</si>
  <si>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</si>
  <si>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</si>
  <si>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</si>
  <si>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</si>
  <si>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</si>
  <si>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</si>
  <si>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</si>
  <si>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</si>
  <si>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</si>
  <si>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</si>
  <si>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</si>
  <si>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</si>
  <si>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</si>
  <si>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</si>
  <si>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</si>
  <si>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</si>
  <si>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</si>
  <si>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</si>
  <si>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</si>
  <si>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</si>
  <si>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</si>
  <si>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</si>
  <si>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</si>
  <si>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</si>
  <si>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</si>
  <si>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</si>
  <si>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</si>
  <si>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</si>
  <si>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</si>
  <si>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</si>
  <si>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</si>
  <si>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</si>
  <si>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</si>
  <si>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</si>
  <si>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</si>
  <si>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</si>
  <si>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</si>
  <si>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</si>
  <si>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</si>
  <si>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</si>
  <si>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</si>
  <si>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</si>
  <si>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</si>
  <si>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</si>
  <si>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</si>
  <si>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</si>
  <si>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</si>
  <si>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</si>
  <si>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</si>
  <si>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</si>
  <si>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</si>
  <si>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</si>
  <si>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</si>
  <si>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</si>
  <si>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</si>
  <si>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</si>
  <si>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</si>
  <si>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</si>
  <si>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</si>
  <si>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</si>
  <si>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</si>
  <si>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</si>
  <si>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</si>
  <si>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</si>
  <si>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</si>
  <si>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</si>
  <si>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</si>
  <si>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</si>
  <si>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</si>
  <si>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</si>
  <si>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</si>
  <si>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</si>
  <si>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</si>
  <si>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</si>
  <si>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</si>
  <si>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</si>
  <si>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</si>
  <si>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</si>
  <si>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</si>
  <si>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</si>
  <si>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</si>
  <si>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</si>
  <si>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</si>
  <si>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</si>
  <si>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</si>
  <si>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</si>
  <si>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</si>
  <si>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</si>
  <si>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</si>
  <si>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</si>
  <si>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</si>
  <si>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</si>
  <si>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</si>
  <si>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面的整備が完了していることから、今後も維持管理を適正に行っていくとともに、より一層の経営の健全化に取り組んでいく必要がある。
　また、施設の最適化構想を基に老朽化した機器等の更新や点検修繕を適切に実施し、より確実な水処理を目指し、町民の生活環境の向上に努めていく。
</t>
  </si>
  <si>
    <t>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平成29年度と令和元年度は機器の修繕が必要となり、汚水処理原価が大きくなっており、経費回収率も下がってしまった。収支不足は他会計からの繰入金に依存しており、今後も修繕が多くなってくることから、料金改定を視野に入れた見直しが必要と言える。</t>
    <rPh sb="175" eb="177">
      <t>レイワ</t>
    </rPh>
    <rPh sb="177" eb="179">
      <t>ガンネン</t>
    </rPh>
    <rPh sb="179" eb="180">
      <t>ド</t>
    </rPh>
    <rPh sb="184" eb="186">
      <t>シュウゼン</t>
    </rPh>
    <phoneticPr fontId="0"/>
  </si>
  <si>
    <t>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そのため令和元年度に策定した最適整備構想をもとに、計画的に修繕・交換等を行い機器の更新を行っていく予定である。</t>
    <rPh sb="140" eb="142">
      <t>レイワ</t>
    </rPh>
    <rPh sb="142" eb="144">
      <t>ガンネン</t>
    </rPh>
    <rPh sb="144" eb="145">
      <t>ド</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</si>
</sst>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E6-427A-BAB3-E7DB5DD4881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0E6-427A-BAB3-E7DB5DD4881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35.96</c:v>
                </c:pt>
                <c:pt idx="1">
                  <c:v>34.270000000000003</c:v>
                </c:pt>
                <c:pt idx="2">
                  <c:v>35.96</c:v>
                </c:pt>
                <c:pt idx="3">
                  <c:v>35.96</c:v>
                </c:pt>
                <c:pt idx="4">
                  <c:v>35.96</c:v>
                </c:pt>
              </c:numCache>
            </c:numRef>
          </c:val>
          <c:extLst>
            <c:ext xmlns:c16="http://schemas.microsoft.com/office/drawing/2014/chart" uri="{C3380CC4-5D6E-409C-BE32-E72D297353CC}">
              <c16:uniqueId val="{00000000-3EB0-4ECD-B3C7-E72E160E40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EB0-4ECD-B3C7-E72E160E40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76.42</c:v>
                </c:pt>
                <c:pt idx="1">
                  <c:v>77.650000000000006</c:v>
                </c:pt>
                <c:pt idx="2">
                  <c:v>77.02</c:v>
                </c:pt>
                <c:pt idx="3">
                  <c:v>86.87</c:v>
                </c:pt>
                <c:pt idx="4">
                  <c:v>80.63</c:v>
                </c:pt>
              </c:numCache>
            </c:numRef>
          </c:val>
          <c:extLst>
            <c:ext xmlns:c16="http://schemas.microsoft.com/office/drawing/2014/chart" uri="{C3380CC4-5D6E-409C-BE32-E72D297353CC}">
              <c16:uniqueId val="{00000000-4BB1-4836-996E-F6CE120085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4BB1-4836-996E-F6CE120085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6D4-47A8-B147-F0E8BB043B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D4-47A8-B147-F0E8BB043B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05-4982-A30B-E4ACA0AE80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05-4982-A30B-E4ACA0AE80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FE-4052-9D39-DA35AB96C6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FE-4052-9D39-DA35AB96C6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2-4A63-A223-D43E6E0B44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2-4A63-A223-D43E6E0B44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AB-4491-A62E-5EDA5BDF36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AB-4491-A62E-5EDA5BDF36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14-4DB5-9EF9-EF889F572AC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214-4DB5-9EF9-EF889F572AC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63.64</c:v>
                </c:pt>
                <c:pt idx="1">
                  <c:v>39.93</c:v>
                </c:pt>
                <c:pt idx="2">
                  <c:v>48.08</c:v>
                </c:pt>
                <c:pt idx="3">
                  <c:v>41.06</c:v>
                </c:pt>
                <c:pt idx="4">
                  <c:v>72.22</c:v>
                </c:pt>
              </c:numCache>
            </c:numRef>
          </c:val>
          <c:extLst>
            <c:ext xmlns:c16="http://schemas.microsoft.com/office/drawing/2014/chart" uri="{C3380CC4-5D6E-409C-BE32-E72D297353CC}">
              <c16:uniqueId val="{00000000-ACF4-4276-8211-527FAF8996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CF4-4276-8211-527FAF8996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124.6</c:v>
                </c:pt>
                <c:pt idx="1">
                  <c:v>206.4</c:v>
                </c:pt>
                <c:pt idx="2">
                  <c:v>160.32</c:v>
                </c:pt>
                <c:pt idx="3">
                  <c:v>203.57</c:v>
                </c:pt>
                <c:pt idx="4">
                  <c:v>119.35</c:v>
                </c:pt>
              </c:numCache>
            </c:numRef>
          </c:val>
          <c:extLst>
            <c:ext xmlns:c16="http://schemas.microsoft.com/office/drawing/2014/chart" uri="{C3380CC4-5D6E-409C-BE32-E72D297353CC}">
              <c16:uniqueId val="{00000000-FC7F-43B9-8B51-7832C4C8BF8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FC7F-43B9-8B51-7832C4C8BF8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X1" zoomScaleNormal="10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16465</v>
      </c>
      <c r="AM8" s="69"/>
      <c r="AN8" s="69"/>
      <c r="AO8" s="69"/>
      <c r="AP8" s="69"/>
      <c r="AQ8" s="69"/>
      <c r="AR8" s="69"/>
      <c r="AS8" s="69"/>
      <c r="AT8" s="68">
        <f>データ!T6</f>
        <v>642.28</v>
      </c>
      <c r="AU8" s="68"/>
      <c r="AV8" s="68"/>
      <c r="AW8" s="68"/>
      <c r="AX8" s="68"/>
      <c r="AY8" s="68"/>
      <c r="AZ8" s="68"/>
      <c r="BA8" s="68"/>
      <c r="BB8" s="68">
        <f>データ!U6</f>
        <v>25.64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1.93</v>
      </c>
      <c r="Q10" s="68"/>
      <c r="R10" s="68"/>
      <c r="S10" s="68"/>
      <c r="T10" s="68"/>
      <c r="U10" s="68"/>
      <c r="V10" s="68"/>
      <c r="W10" s="68">
        <f>データ!Q6</f>
        <v>100</v>
      </c>
      <c r="X10" s="68"/>
      <c r="Y10" s="68"/>
      <c r="Z10" s="68"/>
      <c r="AA10" s="68"/>
      <c r="AB10" s="68"/>
      <c r="AC10" s="68"/>
      <c r="AD10" s="69">
        <f>データ!R6</f>
        <v>2610</v>
      </c>
      <c r="AE10" s="69"/>
      <c r="AF10" s="69"/>
      <c r="AG10" s="69"/>
      <c r="AH10" s="69"/>
      <c r="AI10" s="69"/>
      <c r="AJ10" s="69"/>
      <c r="AK10" s="2"/>
      <c r="AL10" s="69">
        <f>データ!V6</f>
        <v>315</v>
      </c>
      <c r="AM10" s="69"/>
      <c r="AN10" s="69"/>
      <c r="AO10" s="69"/>
      <c r="AP10" s="69"/>
      <c r="AQ10" s="69"/>
      <c r="AR10" s="69"/>
      <c r="AS10" s="69"/>
      <c r="AT10" s="68">
        <f>データ!W6</f>
        <v>0.24</v>
      </c>
      <c r="AU10" s="68"/>
      <c r="AV10" s="68"/>
      <c r="AW10" s="68"/>
      <c r="AX10" s="68"/>
      <c r="AY10" s="68"/>
      <c r="AZ10" s="68"/>
      <c r="BA10" s="68"/>
      <c r="BB10" s="68">
        <f>データ!X6</f>
        <v>1312.5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TsoJm3Xgh95ohX6YGihF3pmG1qz2Uz8INip/YXgtopDWgWdgsfqPYnfMl1OlgOpcK3NMNRCY62V7L1d0ORe9Gg==" saltValue="781tEE6Oa0zh+h3Al2a/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394122</v>
      </c>
      <c r="D6" s="33">
        <f t="shared" si="3"/>
        <v>47</v>
      </c>
      <c r="E6" s="33">
        <f t="shared" si="3"/>
        <v>17</v>
      </c>
      <c r="F6" s="33">
        <f t="shared" si="3"/>
        <v>5</v>
      </c>
      <c r="G6" s="33">
        <f t="shared" si="3"/>
        <v>0</v>
      </c>
      <c r="H6" s="33" t="str">
        <f t="shared" si="3"/>
        <v>高知県　四万十町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1.93</v>
      </c>
      <c r="Q6" s="34">
        <f t="shared" si="3"/>
        <v>100</v>
      </c>
      <c r="R6" s="34">
        <f t="shared" si="3"/>
        <v>2610</v>
      </c>
      <c r="S6" s="34">
        <f t="shared" si="3"/>
        <v>16465</v>
      </c>
      <c r="T6" s="34">
        <f t="shared" si="3"/>
        <v>642.28</v>
      </c>
      <c r="U6" s="34">
        <f t="shared" si="3"/>
        <v>25.64</v>
      </c>
      <c r="V6" s="34">
        <f t="shared" si="3"/>
        <v>315</v>
      </c>
      <c r="W6" s="34">
        <f t="shared" si="3"/>
        <v>0.24</v>
      </c>
      <c r="X6" s="34">
        <f t="shared" si="3"/>
        <v>1312.5</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63.64</v>
      </c>
      <c r="BR6" s="35">
        <f t="shared" ref="BR6:BZ6" si="8">IF(BR7="",NA(),BR7)</f>
        <v>39.93</v>
      </c>
      <c r="BS6" s="35">
        <f t="shared" si="8"/>
        <v>48.08</v>
      </c>
      <c r="BT6" s="35">
        <f t="shared" si="8"/>
        <v>41.06</v>
      </c>
      <c r="BU6" s="35">
        <f t="shared" si="8"/>
        <v>72.22</v>
      </c>
      <c r="BV6" s="35">
        <f t="shared" si="8"/>
        <v>55.32</v>
      </c>
      <c r="BW6" s="35">
        <f t="shared" si="8"/>
        <v>59.8</v>
      </c>
      <c r="BX6" s="35">
        <f t="shared" si="8"/>
        <v>57.77</v>
      </c>
      <c r="BY6" s="35">
        <f t="shared" si="8"/>
        <v>57.31</v>
      </c>
      <c r="BZ6" s="35">
        <f t="shared" si="8"/>
        <v>57.08</v>
      </c>
      <c r="CA6" s="34" t="str">
        <f>IF(CA7="","",IF(CA7="-","【-】","【"&amp;SUBSTITUTE(TEXT(CA7,"#,##0.00"),"-","△")&amp;"】"))</f>
        <v>【60.94】</v>
      </c>
      <c r="CB6" s="35">
        <f>IF(CB7="",NA(),CB7)</f>
        <v>124.6</v>
      </c>
      <c r="CC6" s="35">
        <f t="shared" ref="CC6:CK6" si="9">IF(CC7="",NA(),CC7)</f>
        <v>206.4</v>
      </c>
      <c r="CD6" s="35">
        <f t="shared" si="9"/>
        <v>160.32</v>
      </c>
      <c r="CE6" s="35">
        <f t="shared" si="9"/>
        <v>203.57</v>
      </c>
      <c r="CF6" s="35">
        <f t="shared" si="9"/>
        <v>119.35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35.96</v>
      </c>
      <c r="CN6" s="35">
        <f t="shared" ref="CN6:CV6" si="10">IF(CN7="",NA(),CN7)</f>
        <v>34.270000000000003</v>
      </c>
      <c r="CO6" s="35">
        <f t="shared" si="10"/>
        <v>35.96</v>
      </c>
      <c r="CP6" s="35">
        <f t="shared" si="10"/>
        <v>35.96</v>
      </c>
      <c r="CQ6" s="35">
        <f t="shared" si="10"/>
        <v>35.96</v>
      </c>
      <c r="CR6" s="35">
        <f t="shared" si="10"/>
        <v>60.65</v>
      </c>
      <c r="CS6" s="35">
        <f t="shared" si="10"/>
        <v>51.75</v>
      </c>
      <c r="CT6" s="35">
        <f t="shared" si="10"/>
        <v>50.68</v>
      </c>
      <c r="CU6" s="35">
        <f t="shared" si="10"/>
        <v>50.14</v>
      </c>
      <c r="CV6" s="35">
        <f t="shared" si="10"/>
        <v>54.83</v>
      </c>
      <c r="CW6" s="34" t="str">
        <f>IF(CW7="","",IF(CW7="-","【-】","【"&amp;SUBSTITUTE(TEXT(CW7,"#,##0.00"),"-","△")&amp;"】"))</f>
        <v>【54.84】</v>
      </c>
      <c r="CX6" s="35">
        <f>IF(CX7="",NA(),CX7)</f>
        <v>76.42</v>
      </c>
      <c r="CY6" s="35">
        <f t="shared" ref="CY6:DG6" si="11">IF(CY7="",NA(),CY7)</f>
        <v>77.650000000000006</v>
      </c>
      <c r="CZ6" s="35">
        <f t="shared" si="11"/>
        <v>77.02</v>
      </c>
      <c r="DA6" s="35">
        <f t="shared" si="11"/>
        <v>86.87</v>
      </c>
      <c r="DB6" s="35">
        <f t="shared" si="11"/>
        <v>80.63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394122</v>
      </c>
      <c r="D7" s="37">
        <v>47</v>
      </c>
      <c r="E7" s="37">
        <v>17</v>
      </c>
      <c r="F7" s="37">
        <v>5</v>
      </c>
      <c r="G7" s="37">
        <v>0</v>
      </c>
      <c r="H7" s="37" t="s">
        <v>98</v>
      </c>
      <c r="I7" s="37" t="s">
        <v>99</v>
      </c>
      <c r="J7" s="37" t="s">
        <v>100</v>
      </c>
      <c r="K7" s="37" t="s">
        <v>101</v>
      </c>
      <c r="L7" s="37" t="s">
        <v>102</v>
      </c>
      <c r="M7" s="37" t="s">
        <v>103</v>
      </c>
      <c r="N7" s="38" t="s">
        <v>104</v>
      </c>
      <c r="O7" s="38" t="s">
        <v>105</v>
      </c>
      <c r="P7" s="38">
        <v>1.93</v>
      </c>
      <c r="Q7" s="38">
        <v>100</v>
      </c>
      <c r="R7" s="38">
        <v>2610</v>
      </c>
      <c r="S7" s="38">
        <v>16465</v>
      </c>
      <c r="T7" s="38">
        <v>642.28</v>
      </c>
      <c r="U7" s="38">
        <v>25.64</v>
      </c>
      <c r="V7" s="38">
        <v>315</v>
      </c>
      <c r="W7" s="38">
        <v>0.24</v>
      </c>
      <c r="X7" s="38">
        <v>1312.5</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63.64</v>
      </c>
      <c r="BR7" s="38">
        <v>39.93</v>
      </c>
      <c r="BS7" s="38">
        <v>48.08</v>
      </c>
      <c r="BT7" s="38">
        <v>41.06</v>
      </c>
      <c r="BU7" s="38">
        <v>72.22</v>
      </c>
      <c r="BV7" s="38">
        <v>55.32</v>
      </c>
      <c r="BW7" s="38">
        <v>59.8</v>
      </c>
      <c r="BX7" s="38">
        <v>57.77</v>
      </c>
      <c r="BY7" s="38">
        <v>57.31</v>
      </c>
      <c r="BZ7" s="38">
        <v>57.08</v>
      </c>
      <c r="CA7" s="38">
        <v>60.94</v>
      </c>
      <c r="CB7" s="38">
        <v>124.6</v>
      </c>
      <c r="CC7" s="38">
        <v>206.4</v>
      </c>
      <c r="CD7" s="38">
        <v>160.32</v>
      </c>
      <c r="CE7" s="38">
        <v>203.57</v>
      </c>
      <c r="CF7" s="38">
        <v>119.35</v>
      </c>
      <c r="CG7" s="38">
        <v>283.17</v>
      </c>
      <c r="CH7" s="38">
        <v>263.76</v>
      </c>
      <c r="CI7" s="38">
        <v>274.35000000000002</v>
      </c>
      <c r="CJ7" s="38">
        <v>273.52</v>
      </c>
      <c r="CK7" s="38">
        <v>274.99</v>
      </c>
      <c r="CL7" s="38">
        <v>253.04</v>
      </c>
      <c r="CM7" s="38">
        <v>35.96</v>
      </c>
      <c r="CN7" s="38">
        <v>34.270000000000003</v>
      </c>
      <c r="CO7" s="38">
        <v>35.96</v>
      </c>
      <c r="CP7" s="38">
        <v>35.96</v>
      </c>
      <c r="CQ7" s="38">
        <v>35.96</v>
      </c>
      <c r="CR7" s="38">
        <v>60.65</v>
      </c>
      <c r="CS7" s="38">
        <v>51.75</v>
      </c>
      <c r="CT7" s="38">
        <v>50.68</v>
      </c>
      <c r="CU7" s="38">
        <v>50.14</v>
      </c>
      <c r="CV7" s="38">
        <v>54.83</v>
      </c>
      <c r="CW7" s="38">
        <v>54.84</v>
      </c>
      <c r="CX7" s="38">
        <v>76.42</v>
      </c>
      <c r="CY7" s="38">
        <v>77.650000000000006</v>
      </c>
      <c r="CZ7" s="38">
        <v>77.02</v>
      </c>
      <c r="DA7" s="38">
        <v>86.87</v>
      </c>
      <c r="DB7" s="38">
        <v>80.63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2021-12-03T08:02:23Z</dcterms:created>
  <dcterms:modified xsi:type="dcterms:W3CDTF">2022-01-07T02:53:28Z</dcterms:modified>
  <cp:category/>
</cp:coreProperties>
</file>