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各種調査関係\経営比較分析表\R3(R2年度分）\【経営比較分析表】2020_394246_47_010\"/>
    </mc:Choice>
  </mc:AlternateContent>
  <workbookProtection workbookAlgorithmName="SHA-512" workbookHashValue="IQG2FYRWf25eFq7X20dEhNVcv8etRnKgfZ7dvSBPQuShLFROhCJ7HH8YxriqP58QhgE3G1BL7WEibvTVf8HIkA==" workbookSaltValue="f5Z8sDTZZW8qicN9Hi6jKA==" workbookSpinCount="100000" lockStructure="1"/>
  <bookViews>
    <workbookView xWindow="0" yWindow="0" windowWidth="15360" windowHeight="7635"/>
  </bookViews>
  <sheets>
    <sheet name="法非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<sst xmlns="http://schemas.openxmlformats.org/spreadsheetml/2006/main" count="233" uniqueCount="118">
  <si>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</si>
  <si>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</si>
  <si>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</si>
  <si>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</si>
  <si>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</si>
  <si>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</si>
  <si>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</si>
  <si>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</si>
  <si>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</si>
  <si>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</si>
  <si>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</si>
  <si>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</si>
  <si>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</si>
  <si>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</si>
  <si>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</si>
  <si>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</si>
  <si>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</si>
  <si>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</si>
  <si>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</si>
  <si>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</si>
  <si>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</si>
  <si>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</si>
  <si>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</si>
  <si>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</si>
  <si>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</si>
  <si>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</si>
  <si>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</si>
  <si>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</si>
  <si>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</si>
  <si>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</si>
  <si>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</si>
  <si>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</si>
  <si>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</si>
  <si>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</si>
  <si>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</si>
  <si>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</si>
  <si>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</si>
  <si>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</si>
  <si>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</si>
  <si>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</si>
  <si>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</si>
  <si>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</si>
  <si>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</si>
  <si>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</si>
  <si>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</si>
  <si>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</si>
  <si>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</si>
  <si>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</si>
  <si>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</si>
  <si>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</si>
  <si>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</si>
  <si>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</si>
  <si>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</si>
  <si>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</si>
  <si>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</si>
  <si>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</si>
  <si>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</si>
  <si>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</si>
  <si>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</si>
  <si>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</si>
  <si>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</si>
  <si>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</si>
  <si>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</si>
  <si>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</si>
  <si>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</si>
  <si>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</si>
  <si>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</si>
  <si>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</si>
  <si>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</si>
  <si>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</si>
  <si>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</si>
  <si>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</si>
  <si>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</si>
  <si>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</si>
  <si>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</si>
  <si>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</si>
  <si>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</si>
  <si>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</si>
  <si>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</si>
  <si>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</si>
  <si>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</si>
  <si>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</si>
  <si>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</si>
  <si>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</si>
  <si>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</si>
  <si>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</si>
  <si>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</si>
  <si>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</si>
  <si>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</si>
  <si>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</si>
  <si>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</si>
  <si>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</si>
  <si>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</si>
  <si>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</si>
  <si>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</si>
  <si>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</si>
  <si>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</si>
  <si>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</si>
  <si>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</si>
  <si>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</si>
  <si>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</si>
  <si>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</si>
  <si>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</si>
  <si>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</si>
  <si>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</si>
  <si>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</si>
  <si>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</si>
  <si>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</si>
  <si>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</si>
  <si>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</si>
  <si>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</si>
  <si>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</si>
  <si>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</si>
  <si>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</si>
  <si>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</si>
  <si>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①近年は数値が減少傾向となっている。料金回収率の向上や維持管理費等の削減を行っていく必要がある。
④増加傾向となっている。今回は平均値を上回る結果となった。
⑤平均値を大きく上回っている。さらなる回収率の向上に努める。
⑥増加傾向がみられる。更なる経営改善に努める。
⑦施設整備後、年数の経過や人口減少等により低い数値となっている。施設規模の適正化を検討する必要がある。
⑧横ばいで推移している。管路等の老朽化により低下が見込まれる。</t>
    <rPh sb="1" eb="3">
      <t>キンネン</t>
    </rPh>
    <rPh sb="4" eb="6">
      <t>スウチ</t>
    </rPh>
    <rPh sb="7" eb="9">
      <t>ゲンショウ</t>
    </rPh>
    <rPh sb="9" eb="11">
      <t>ケイコウ</t>
    </rPh>
    <rPh sb="18" eb="20">
      <t>リョウキン</t>
    </rPh>
    <rPh sb="20" eb="22">
      <t>カイシュウ</t>
    </rPh>
    <rPh sb="22" eb="23">
      <t>リツ</t>
    </rPh>
    <rPh sb="24" eb="26">
      <t>コウジョウ</t>
    </rPh>
    <rPh sb="27" eb="29">
      <t>イジ</t>
    </rPh>
    <rPh sb="29" eb="32">
      <t>カンリヒ</t>
    </rPh>
    <rPh sb="32" eb="33">
      <t>トウ</t>
    </rPh>
    <rPh sb="34" eb="36">
      <t>サクゲン</t>
    </rPh>
    <rPh sb="37" eb="38">
      <t>オコナ</t>
    </rPh>
    <rPh sb="42" eb="44">
      <t>ヒツヨウ</t>
    </rPh>
    <rPh sb="50" eb="52">
      <t>ゾウカ</t>
    </rPh>
    <rPh sb="52" eb="54">
      <t>ケイコウ</t>
    </rPh>
    <rPh sb="61" eb="63">
      <t>コンカイ</t>
    </rPh>
    <rPh sb="64" eb="67">
      <t>ヘイキンチ</t>
    </rPh>
    <rPh sb="68" eb="70">
      <t>ウワマワ</t>
    </rPh>
    <rPh sb="71" eb="73">
      <t>ケッカ</t>
    </rPh>
    <rPh sb="80" eb="83">
      <t>ヘイキンチ</t>
    </rPh>
    <rPh sb="84" eb="85">
      <t>オオ</t>
    </rPh>
    <rPh sb="87" eb="89">
      <t>ウワマワ</t>
    </rPh>
    <rPh sb="98" eb="100">
      <t>カイシュウ</t>
    </rPh>
    <rPh sb="100" eb="101">
      <t>リツ</t>
    </rPh>
    <rPh sb="102" eb="104">
      <t>コウジョウ</t>
    </rPh>
    <rPh sb="105" eb="106">
      <t>ツト</t>
    </rPh>
    <rPh sb="111" eb="113">
      <t>ゾウカ</t>
    </rPh>
    <rPh sb="113" eb="115">
      <t>ケイコウ</t>
    </rPh>
    <rPh sb="121" eb="122">
      <t>サラ</t>
    </rPh>
    <rPh sb="124" eb="126">
      <t>ケイエイ</t>
    </rPh>
    <rPh sb="126" eb="128">
      <t>カイゼン</t>
    </rPh>
    <rPh sb="129" eb="130">
      <t>ツト</t>
    </rPh>
    <rPh sb="135" eb="137">
      <t>シセツ</t>
    </rPh>
    <rPh sb="137" eb="139">
      <t>セイビ</t>
    </rPh>
    <rPh sb="139" eb="140">
      <t>ゴ</t>
    </rPh>
    <rPh sb="141" eb="143">
      <t>ネンスウ</t>
    </rPh>
    <rPh sb="144" eb="146">
      <t>ケイカ</t>
    </rPh>
    <rPh sb="147" eb="149">
      <t>ジンコウ</t>
    </rPh>
    <rPh sb="149" eb="151">
      <t>ゲンショウ</t>
    </rPh>
    <rPh sb="151" eb="152">
      <t>トウ</t>
    </rPh>
    <rPh sb="155" eb="156">
      <t>ヒク</t>
    </rPh>
    <rPh sb="157" eb="159">
      <t>スウチ</t>
    </rPh>
    <rPh sb="166" eb="168">
      <t>シセツ</t>
    </rPh>
    <rPh sb="168" eb="170">
      <t>キボ</t>
    </rPh>
    <rPh sb="171" eb="174">
      <t>テキセイカ</t>
    </rPh>
    <rPh sb="175" eb="177">
      <t>ケントウ</t>
    </rPh>
    <rPh sb="179" eb="181">
      <t>ヒツヨウ</t>
    </rPh>
    <rPh sb="187" eb="188">
      <t>ヨコ</t>
    </rPh>
    <rPh sb="191" eb="193">
      <t>スイイ</t>
    </rPh>
    <rPh sb="198" eb="200">
      <t>カンロ</t>
    </rPh>
    <rPh sb="200" eb="201">
      <t>トウ</t>
    </rPh>
    <rPh sb="202" eb="205">
      <t>ロウキュウカ</t>
    </rPh>
    <rPh sb="208" eb="210">
      <t>テイカ</t>
    </rPh>
    <rPh sb="211" eb="213">
      <t>ミコ</t>
    </rPh>
    <phoneticPr fontId="4"/>
  </si>
  <si>
    <t>ほとんどの施設は、施設整備後30年から50年近く経過しており、老朽化が顕著に表れている。又、南海トラフ地震対策としても、施設の耐震化が急務となっている。平成29年度～令和10年度の計画で、施設の統廃合を含めた老朽管の更新及び耐震化を図っていく計画であり、これにより管路の経年化率は平成27年度末の80％から令和10年度末には66％まで減少する見込みである。</t>
    <phoneticPr fontId="4"/>
  </si>
  <si>
    <t>　経営状況は一般会計からの繰入金が必要であるが、今のところ概ね良好と判断できる。しかしながら今後の施設整備に係る起債償還金の増による厳しい財政状況が見込まれる。さらに他施設の更新等も行う必要があり、補助事業の活用や更なる経費削減、水道使用料金の改正などが必要となっている。
　今後の課題として、老朽施設や老朽管の更新や耐震化、人口減少による水道使用料金の減などがある。諸問題に対し、アセットマネージメント(資産管理)による長期的な計画が必要である。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</si>
</sst>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4.2699999999999996</c:v>
                </c:pt>
                <c:pt idx="2">
                  <c:v>2.98</c:v>
                </c:pt>
                <c:pt idx="3">
                  <c:v>2.82</c:v>
                </c:pt>
                <c:pt idx="4">
                  <c:v>5.55</c:v>
                </c:pt>
              </c:numCache>
            </c:numRef>
          </c:val>
          <c:extLst>
            <c:ext xmlns:c16="http://schemas.microsoft.com/office/drawing/2014/chart" uri="{C3380CC4-5D6E-409C-BE32-E72D297353CC}">
              <c16:uniqueId val="{00000000-0F14-4F0C-BB66-A9FB3FC445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0.53</c:v>
                </c:pt>
                <c:pt idx="3">
                  <c:v>0.71</c:v>
                </c:pt>
                <c:pt idx="4">
                  <c:v>0.72</c:v>
                </c:pt>
              </c:numCache>
            </c:numRef>
          </c:val>
          <c:smooth val="0"/>
          <c:extLst>
            <c:ext xmlns:c16="http://schemas.microsoft.com/office/drawing/2014/chart" uri="{C3380CC4-5D6E-409C-BE32-E72D297353CC}">
              <c16:uniqueId val="{00000001-0F14-4F0C-BB66-A9FB3FC445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49.55</c:v>
                </c:pt>
                <c:pt idx="1">
                  <c:v>49.34</c:v>
                </c:pt>
                <c:pt idx="2">
                  <c:v>48.16</c:v>
                </c:pt>
                <c:pt idx="3">
                  <c:v>47.52</c:v>
                </c:pt>
                <c:pt idx="4">
                  <c:v>47.53</c:v>
                </c:pt>
              </c:numCache>
            </c:numRef>
          </c:val>
          <c:extLst>
            <c:ext xmlns:c16="http://schemas.microsoft.com/office/drawing/2014/chart" uri="{C3380CC4-5D6E-409C-BE32-E72D297353CC}">
              <c16:uniqueId val="{00000000-226F-435C-9031-6DC47AC2C9D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57.3</c:v>
                </c:pt>
                <c:pt idx="2">
                  <c:v>56.76</c:v>
                </c:pt>
                <c:pt idx="3">
                  <c:v>56.04</c:v>
                </c:pt>
                <c:pt idx="4">
                  <c:v>58.52</c:v>
                </c:pt>
              </c:numCache>
            </c:numRef>
          </c:val>
          <c:smooth val="0"/>
          <c:extLst>
            <c:ext xmlns:c16="http://schemas.microsoft.com/office/drawing/2014/chart" uri="{C3380CC4-5D6E-409C-BE32-E72D297353CC}">
              <c16:uniqueId val="{00000001-226F-435C-9031-6DC47AC2C9D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E4E2-4613-81BE-7ABC9D7CAD3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72.42</c:v>
                </c:pt>
                <c:pt idx="2">
                  <c:v>73.069999999999993</c:v>
                </c:pt>
                <c:pt idx="3">
                  <c:v>72.78</c:v>
                </c:pt>
                <c:pt idx="4">
                  <c:v>71.33</c:v>
                </c:pt>
              </c:numCache>
            </c:numRef>
          </c:val>
          <c:smooth val="0"/>
          <c:extLst>
            <c:ext xmlns:c16="http://schemas.microsoft.com/office/drawing/2014/chart" uri="{C3380CC4-5D6E-409C-BE32-E72D297353CC}">
              <c16:uniqueId val="{00000001-E4E2-4613-81BE-7ABC9D7CAD3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106.12</c:v>
                </c:pt>
                <c:pt idx="1">
                  <c:v>103.08</c:v>
                </c:pt>
                <c:pt idx="2">
                  <c:v>99.35</c:v>
                </c:pt>
                <c:pt idx="3">
                  <c:v>99.3</c:v>
                </c:pt>
                <c:pt idx="4">
                  <c:v>92.18</c:v>
                </c:pt>
              </c:numCache>
            </c:numRef>
          </c:val>
          <c:extLst>
            <c:ext xmlns:c16="http://schemas.microsoft.com/office/drawing/2014/chart" uri="{C3380CC4-5D6E-409C-BE32-E72D297353CC}">
              <c16:uniqueId val="{00000000-4C42-49CD-81C8-35CCDAC5686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4C42-49CD-81C8-35CCDAC5686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6-4B6B-9AF9-3E48A02C280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6-4B6B-9AF9-3E48A02C280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E-417D-B43D-47FD0EC6714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E-417D-B43D-47FD0EC6714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2E-47E0-B4DB-5A433946CCA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E-47E0-B4DB-5A433946CCA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6-4B4D-AC69-C5176E8C329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6-4B4D-AC69-C5176E8C329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520.66999999999996</c:v>
                </c:pt>
                <c:pt idx="1">
                  <c:v>657.95</c:v>
                </c:pt>
                <c:pt idx="2">
                  <c:v>802.22</c:v>
                </c:pt>
                <c:pt idx="3">
                  <c:v>866.65</c:v>
                </c:pt>
                <c:pt idx="4">
                  <c:v>1031.26</c:v>
                </c:pt>
              </c:numCache>
            </c:numRef>
          </c:val>
          <c:extLst>
            <c:ext xmlns:c16="http://schemas.microsoft.com/office/drawing/2014/chart" uri="{C3380CC4-5D6E-409C-BE32-E72D297353CC}">
              <c16:uniqueId val="{00000000-A0C7-473F-A4E5-545FB36B245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1061.58</c:v>
                </c:pt>
                <c:pt idx="2">
                  <c:v>1007.7</c:v>
                </c:pt>
                <c:pt idx="3">
                  <c:v>1018.52</c:v>
                </c:pt>
                <c:pt idx="4">
                  <c:v>949.61</c:v>
                </c:pt>
              </c:numCache>
            </c:numRef>
          </c:val>
          <c:smooth val="0"/>
          <c:extLst>
            <c:ext xmlns:c16="http://schemas.microsoft.com/office/drawing/2014/chart" uri="{C3380CC4-5D6E-409C-BE32-E72D297353CC}">
              <c16:uniqueId val="{00000001-A0C7-473F-A4E5-545FB36B245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101.02</c:v>
                </c:pt>
                <c:pt idx="1">
                  <c:v>98.89</c:v>
                </c:pt>
                <c:pt idx="2">
                  <c:v>94.69</c:v>
                </c:pt>
                <c:pt idx="3">
                  <c:v>92.95</c:v>
                </c:pt>
                <c:pt idx="4">
                  <c:v>88.41</c:v>
                </c:pt>
              </c:numCache>
            </c:numRef>
          </c:val>
          <c:extLst>
            <c:ext xmlns:c16="http://schemas.microsoft.com/office/drawing/2014/chart" uri="{C3380CC4-5D6E-409C-BE32-E72D297353CC}">
              <c16:uniqueId val="{00000000-F7D2-42E7-9061-0D4A6C0B66D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58.52</c:v>
                </c:pt>
                <c:pt idx="2">
                  <c:v>59.22</c:v>
                </c:pt>
                <c:pt idx="3">
                  <c:v>58.79</c:v>
                </c:pt>
                <c:pt idx="4">
                  <c:v>58.41</c:v>
                </c:pt>
              </c:numCache>
            </c:numRef>
          </c:val>
          <c:smooth val="0"/>
          <c:extLst>
            <c:ext xmlns:c16="http://schemas.microsoft.com/office/drawing/2014/chart" uri="{C3380CC4-5D6E-409C-BE32-E72D297353CC}">
              <c16:uniqueId val="{00000001-F7D2-42E7-9061-0D4A6C0B66D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157.61000000000001</c:v>
                </c:pt>
                <c:pt idx="1">
                  <c:v>163.38</c:v>
                </c:pt>
                <c:pt idx="2">
                  <c:v>168.13</c:v>
                </c:pt>
                <c:pt idx="3">
                  <c:v>174.95</c:v>
                </c:pt>
                <c:pt idx="4">
                  <c:v>185.78</c:v>
                </c:pt>
              </c:numCache>
            </c:numRef>
          </c:val>
          <c:extLst>
            <c:ext xmlns:c16="http://schemas.microsoft.com/office/drawing/2014/chart" uri="{C3380CC4-5D6E-409C-BE32-E72D297353CC}">
              <c16:uniqueId val="{00000000-91C0-4A09-B77A-9DABD73D81A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91C0-4A09-B77A-9DABD73D81A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大月町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4805</v>
      </c>
      <c r="AM8" s="67"/>
      <c r="AN8" s="67"/>
      <c r="AO8" s="67"/>
      <c r="AP8" s="67"/>
      <c r="AQ8" s="67"/>
      <c r="AR8" s="67"/>
      <c r="AS8" s="67"/>
      <c r="AT8" s="66">
        <f>データ!$S$6</f>
        <v>102.94</v>
      </c>
      <c r="AU8" s="66"/>
      <c r="AV8" s="66"/>
      <c r="AW8" s="66"/>
      <c r="AX8" s="66"/>
      <c r="AY8" s="66"/>
      <c r="AZ8" s="66"/>
      <c r="BA8" s="66"/>
      <c r="BB8" s="66">
        <f>データ!$T$6</f>
        <v>46.68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95.8</v>
      </c>
      <c r="Q10" s="66"/>
      <c r="R10" s="66"/>
      <c r="S10" s="66"/>
      <c r="T10" s="66"/>
      <c r="U10" s="66"/>
      <c r="V10" s="66"/>
      <c r="W10" s="67">
        <f>データ!$Q$6</f>
        <v>2850</v>
      </c>
      <c r="X10" s="67"/>
      <c r="Y10" s="67"/>
      <c r="Z10" s="67"/>
      <c r="AA10" s="67"/>
      <c r="AB10" s="67"/>
      <c r="AC10" s="67"/>
      <c r="AD10" s="2"/>
      <c r="AE10" s="2"/>
      <c r="AF10" s="2"/>
      <c r="AG10" s="2"/>
      <c r="AH10" s="2"/>
      <c r="AI10" s="2"/>
      <c r="AJ10" s="2"/>
      <c r="AK10" s="2"/>
      <c r="AL10" s="67">
        <f>データ!$U$6</f>
        <v>4557</v>
      </c>
      <c r="AM10" s="67"/>
      <c r="AN10" s="67"/>
      <c r="AO10" s="67"/>
      <c r="AP10" s="67"/>
      <c r="AQ10" s="67"/>
      <c r="AR10" s="67"/>
      <c r="AS10" s="67"/>
      <c r="AT10" s="66">
        <f>データ!$V$6</f>
        <v>20.5</v>
      </c>
      <c r="AU10" s="66"/>
      <c r="AV10" s="66"/>
      <c r="AW10" s="66"/>
      <c r="AX10" s="66"/>
      <c r="AY10" s="66"/>
      <c r="AZ10" s="66"/>
      <c r="BA10" s="66"/>
      <c r="BB10" s="66">
        <f>データ!$W$6</f>
        <v>222.29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LzVeZcq8cVKNjuz89fCnGBqr2ibbe0CyBK6lwp3eAfusjRCmhdt1V2227tCyXoIMMTmFVXmGPk8S0qn+Spj2YQ==" saltValue="nyD3iRMgRWHYgt539WP5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394246</v>
      </c>
      <c r="D6" s="34">
        <f t="shared" si="3"/>
        <v>47</v>
      </c>
      <c r="E6" s="34">
        <f t="shared" si="3"/>
        <v>1</v>
      </c>
      <c r="F6" s="34">
        <f t="shared" si="3"/>
        <v>0</v>
      </c>
      <c r="G6" s="34">
        <f t="shared" si="3"/>
        <v>0</v>
      </c>
      <c r="H6" s="34" t="str">
        <f t="shared" si="3"/>
        <v>高知県　大月町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95.8</v>
      </c>
      <c r="Q6" s="35">
        <f t="shared" si="3"/>
        <v>2850</v>
      </c>
      <c r="R6" s="35">
        <f t="shared" si="3"/>
        <v>4805</v>
      </c>
      <c r="S6" s="35">
        <f t="shared" si="3"/>
        <v>102.94</v>
      </c>
      <c r="T6" s="35">
        <f t="shared" si="3"/>
        <v>46.68</v>
      </c>
      <c r="U6" s="35">
        <f t="shared" si="3"/>
        <v>4557</v>
      </c>
      <c r="V6" s="35">
        <f t="shared" si="3"/>
        <v>20.5</v>
      </c>
      <c r="W6" s="35">
        <f t="shared" si="3"/>
        <v>222.29</v>
      </c>
      <c r="X6" s="36">
        <f>IF(X7="",NA(),X7)</f>
        <v>106.12</v>
      </c>
      <c r="Y6" s="36">
        <f t="shared" ref="Y6:AG6" si="4">IF(Y7="",NA(),Y7)</f>
        <v>103.08</v>
      </c>
      <c r="Z6" s="36">
        <f t="shared" si="4"/>
        <v>99.35</v>
      </c>
      <c r="AA6" s="36">
        <f t="shared" si="4"/>
        <v>99.3</v>
      </c>
      <c r="AB6" s="36">
        <f t="shared" si="4"/>
        <v>92.18</v>
      </c>
      <c r="AC6" s="36">
        <f t="shared" si="4"/>
        <v>76.650000000000006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520.66999999999996</v>
      </c>
      <c r="BF6" s="36">
        <f t="shared" ref="BF6:BN6" si="7">IF(BF7="",NA(),BF7)</f>
        <v>657.95</v>
      </c>
      <c r="BG6" s="36">
        <f t="shared" si="7"/>
        <v>802.22</v>
      </c>
      <c r="BH6" s="36">
        <f t="shared" si="7"/>
        <v>866.65</v>
      </c>
      <c r="BI6" s="36">
        <f t="shared" si="7"/>
        <v>1031.26</v>
      </c>
      <c r="BJ6" s="36">
        <f t="shared" si="7"/>
        <v>1346.23</v>
      </c>
      <c r="BK6" s="36">
        <f t="shared" si="7"/>
        <v>1061.58</v>
      </c>
      <c r="BL6" s="36">
        <f t="shared" si="7"/>
        <v>1007.7</v>
      </c>
      <c r="BM6" s="36">
        <f t="shared" si="7"/>
        <v>1018.52</v>
      </c>
      <c r="BN6" s="36">
        <f t="shared" si="7"/>
        <v>949.61</v>
      </c>
      <c r="BO6" s="35" t="str">
        <f>IF(BO7="","",IF(BO7="-","【-】","【"&amp;SUBSTITUTE(TEXT(BO7,"#,##0.00"),"-","△")&amp;"】"))</f>
        <v>【949.15】</v>
      </c>
      <c r="BP6" s="36">
        <f>IF(BP7="",NA(),BP7)</f>
        <v>101.02</v>
      </c>
      <c r="BQ6" s="36">
        <f t="shared" ref="BQ6:BY6" si="8">IF(BQ7="",NA(),BQ7)</f>
        <v>98.89</v>
      </c>
      <c r="BR6" s="36">
        <f t="shared" si="8"/>
        <v>94.69</v>
      </c>
      <c r="BS6" s="36">
        <f t="shared" si="8"/>
        <v>92.95</v>
      </c>
      <c r="BT6" s="36">
        <f t="shared" si="8"/>
        <v>88.41</v>
      </c>
      <c r="BU6" s="36">
        <f t="shared" si="8"/>
        <v>53.41</v>
      </c>
      <c r="BV6" s="36">
        <f t="shared" si="8"/>
        <v>58.52</v>
      </c>
      <c r="BW6" s="36">
        <f t="shared" si="8"/>
        <v>59.22</v>
      </c>
      <c r="BX6" s="36">
        <f t="shared" si="8"/>
        <v>58.79</v>
      </c>
      <c r="BY6" s="36">
        <f t="shared" si="8"/>
        <v>58.41</v>
      </c>
      <c r="BZ6" s="35" t="str">
        <f>IF(BZ7="","",IF(BZ7="-","【-】","【"&amp;SUBSTITUTE(TEXT(BZ7,"#,##0.00"),"-","△")&amp;"】"))</f>
        <v>【55.87】</v>
      </c>
      <c r="CA6" s="36">
        <f>IF(CA7="",NA(),CA7)</f>
        <v>157.61000000000001</v>
      </c>
      <c r="CB6" s="36">
        <f t="shared" ref="CB6:CJ6" si="9">IF(CB7="",NA(),CB7)</f>
        <v>163.38</v>
      </c>
      <c r="CC6" s="36">
        <f t="shared" si="9"/>
        <v>168.13</v>
      </c>
      <c r="CD6" s="36">
        <f t="shared" si="9"/>
        <v>174.95</v>
      </c>
      <c r="CE6" s="36">
        <f t="shared" si="9"/>
        <v>185.78</v>
      </c>
      <c r="CF6" s="36">
        <f t="shared" si="9"/>
        <v>277.39999999999998</v>
      </c>
      <c r="CG6" s="36">
        <f t="shared" si="9"/>
        <v>296.3</v>
      </c>
      <c r="CH6" s="36">
        <f t="shared" si="9"/>
        <v>292.89999999999998</v>
      </c>
      <c r="CI6" s="36">
        <f t="shared" si="9"/>
        <v>298.25</v>
      </c>
      <c r="CJ6" s="36">
        <f t="shared" si="9"/>
        <v>303.27999999999997</v>
      </c>
      <c r="CK6" s="35" t="str">
        <f>IF(CK7="","",IF(CK7="-","【-】","【"&amp;SUBSTITUTE(TEXT(CK7,"#,##0.00"),"-","△")&amp;"】"))</f>
        <v>【288.19】</v>
      </c>
      <c r="CL6" s="36">
        <f>IF(CL7="",NA(),CL7)</f>
        <v>49.55</v>
      </c>
      <c r="CM6" s="36">
        <f t="shared" ref="CM6:CU6" si="10">IF(CM7="",NA(),CM7)</f>
        <v>49.34</v>
      </c>
      <c r="CN6" s="36">
        <f t="shared" si="10"/>
        <v>48.16</v>
      </c>
      <c r="CO6" s="36">
        <f t="shared" si="10"/>
        <v>47.52</v>
      </c>
      <c r="CP6" s="36">
        <f t="shared" si="10"/>
        <v>47.53</v>
      </c>
      <c r="CQ6" s="36">
        <f t="shared" si="10"/>
        <v>56.19</v>
      </c>
      <c r="CR6" s="36">
        <f t="shared" si="10"/>
        <v>57.3</v>
      </c>
      <c r="CS6" s="36">
        <f t="shared" si="10"/>
        <v>56.76</v>
      </c>
      <c r="CT6" s="36">
        <f t="shared" si="10"/>
        <v>56.04</v>
      </c>
      <c r="CU6" s="36">
        <f t="shared" si="10"/>
        <v>58.52</v>
      </c>
      <c r="CV6" s="35" t="str">
        <f>IF(CV7="","",IF(CV7="-","【-】","【"&amp;SUBSTITUTE(TEXT(CV7,"#,##0.00"),"-","△")&amp;"】"))</f>
        <v>【56.31】</v>
      </c>
      <c r="CW6" s="36">
        <f>IF(CW7="",NA(),CW7)</f>
        <v>95.24</v>
      </c>
      <c r="CX6" s="36">
        <f t="shared" ref="CX6:DF6" si="11">IF(CX7="",NA(),CX7)</f>
        <v>95.24</v>
      </c>
      <c r="CY6" s="36">
        <f t="shared" si="11"/>
        <v>95.24</v>
      </c>
      <c r="CZ6" s="36">
        <f t="shared" si="11"/>
        <v>95.24</v>
      </c>
      <c r="DA6" s="36">
        <f t="shared" si="11"/>
        <v>95.24</v>
      </c>
      <c r="DB6" s="36">
        <f t="shared" si="11"/>
        <v>77.180000000000007</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4.2699999999999996</v>
      </c>
      <c r="EF6" s="36">
        <f t="shared" si="14"/>
        <v>2.98</v>
      </c>
      <c r="EG6" s="36">
        <f t="shared" si="14"/>
        <v>2.82</v>
      </c>
      <c r="EH6" s="36">
        <f t="shared" si="14"/>
        <v>5.55</v>
      </c>
      <c r="EI6" s="36">
        <f t="shared" si="14"/>
        <v>0.8</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394246</v>
      </c>
      <c r="D7" s="38">
        <v>47</v>
      </c>
      <c r="E7" s="38">
        <v>1</v>
      </c>
      <c r="F7" s="38">
        <v>0</v>
      </c>
      <c r="G7" s="38">
        <v>0</v>
      </c>
      <c r="H7" s="38" t="s">
        <v>96</v>
      </c>
      <c r="I7" s="38" t="s">
        <v>97</v>
      </c>
      <c r="J7" s="38" t="s">
        <v>98</v>
      </c>
      <c r="K7" s="38" t="s">
        <v>99</v>
      </c>
      <c r="L7" s="38" t="s">
        <v>100</v>
      </c>
      <c r="M7" s="38" t="s">
        <v>101</v>
      </c>
      <c r="N7" s="39" t="s">
        <v>102</v>
      </c>
      <c r="O7" s="39" t="s">
        <v>103</v>
      </c>
      <c r="P7" s="39">
        <v>95.8</v>
      </c>
      <c r="Q7" s="39">
        <v>2850</v>
      </c>
      <c r="R7" s="39">
        <v>4805</v>
      </c>
      <c r="S7" s="39">
        <v>102.94</v>
      </c>
      <c r="T7" s="39">
        <v>46.68</v>
      </c>
      <c r="U7" s="39">
        <v>4557</v>
      </c>
      <c r="V7" s="39">
        <v>20.5</v>
      </c>
      <c r="W7" s="39">
        <v>222.29</v>
      </c>
      <c r="X7" s="39">
        <v>106.12</v>
      </c>
      <c r="Y7" s="39">
        <v>103.08</v>
      </c>
      <c r="Z7" s="39">
        <v>99.35</v>
      </c>
      <c r="AA7" s="39">
        <v>99.3</v>
      </c>
      <c r="AB7" s="39">
        <v>92.18</v>
      </c>
      <c r="AC7" s="39">
        <v>76.650000000000006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520.66999999999996</v>
      </c>
      <c r="BF7" s="39">
        <v>657.95</v>
      </c>
      <c r="BG7" s="39">
        <v>802.22</v>
      </c>
      <c r="BH7" s="39">
        <v>866.65</v>
      </c>
      <c r="BI7" s="39">
        <v>1031.26</v>
      </c>
      <c r="BJ7" s="39">
        <v>1346.23</v>
      </c>
      <c r="BK7" s="39">
        <v>1061.58</v>
      </c>
      <c r="BL7" s="39">
        <v>1007.7</v>
      </c>
      <c r="BM7" s="39">
        <v>1018.52</v>
      </c>
      <c r="BN7" s="39">
        <v>949.61</v>
      </c>
      <c r="BO7" s="39">
        <v>949.15</v>
      </c>
      <c r="BP7" s="39">
        <v>101.02</v>
      </c>
      <c r="BQ7" s="39">
        <v>98.89</v>
      </c>
      <c r="BR7" s="39">
        <v>94.69</v>
      </c>
      <c r="BS7" s="39">
        <v>92.95</v>
      </c>
      <c r="BT7" s="39">
        <v>88.41</v>
      </c>
      <c r="BU7" s="39">
        <v>53.41</v>
      </c>
      <c r="BV7" s="39">
        <v>58.52</v>
      </c>
      <c r="BW7" s="39">
        <v>59.22</v>
      </c>
      <c r="BX7" s="39">
        <v>58.79</v>
      </c>
      <c r="BY7" s="39">
        <v>58.41</v>
      </c>
      <c r="BZ7" s="39">
        <v>55.87</v>
      </c>
      <c r="CA7" s="39">
        <v>157.61000000000001</v>
      </c>
      <c r="CB7" s="39">
        <v>163.38</v>
      </c>
      <c r="CC7" s="39">
        <v>168.13</v>
      </c>
      <c r="CD7" s="39">
        <v>174.95</v>
      </c>
      <c r="CE7" s="39">
        <v>185.78</v>
      </c>
      <c r="CF7" s="39">
        <v>277.39999999999998</v>
      </c>
      <c r="CG7" s="39">
        <v>296.3</v>
      </c>
      <c r="CH7" s="39">
        <v>292.89999999999998</v>
      </c>
      <c r="CI7" s="39">
        <v>298.25</v>
      </c>
      <c r="CJ7" s="39">
        <v>303.27999999999997</v>
      </c>
      <c r="CK7" s="39">
        <v>288.19</v>
      </c>
      <c r="CL7" s="39">
        <v>49.55</v>
      </c>
      <c r="CM7" s="39">
        <v>49.34</v>
      </c>
      <c r="CN7" s="39">
        <v>48.16</v>
      </c>
      <c r="CO7" s="39">
        <v>47.52</v>
      </c>
      <c r="CP7" s="39">
        <v>47.53</v>
      </c>
      <c r="CQ7" s="39">
        <v>56.19</v>
      </c>
      <c r="CR7" s="39">
        <v>57.3</v>
      </c>
      <c r="CS7" s="39">
        <v>56.76</v>
      </c>
      <c r="CT7" s="39">
        <v>56.04</v>
      </c>
      <c r="CU7" s="39">
        <v>58.52</v>
      </c>
      <c r="CV7" s="39">
        <v>56.31</v>
      </c>
      <c r="CW7" s="39">
        <v>95.24</v>
      </c>
      <c r="CX7" s="39">
        <v>95.24</v>
      </c>
      <c r="CY7" s="39">
        <v>95.24</v>
      </c>
      <c r="CZ7" s="39">
        <v>95.24</v>
      </c>
      <c r="DA7" s="39">
        <v>95.24</v>
      </c>
      <c r="DB7" s="39">
        <v>77.180000000000007</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4.2699999999999996</v>
      </c>
      <c r="EF7" s="39">
        <v>2.98</v>
      </c>
      <c r="EG7" s="39">
        <v>2.82</v>
      </c>
      <c r="EH7" s="39">
        <v>5.55</v>
      </c>
      <c r="EI7" s="39">
        <v>0.8</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竜也</cp:lastModifiedBy>
  <dcterms:created xsi:type="dcterms:W3CDTF">2021-12-03T07:05:00Z</dcterms:created>
  <dcterms:modified xsi:type="dcterms:W3CDTF">2022-01-16T06:26:54Z</dcterms:modified>
  <cp:category/>
</cp:coreProperties>
</file>