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sv\share\08建設環境課\水道係\漁業集落排水関係\漁集関係\各種調査関係\経営比較分析\R3(R2年度分)\"/>
    </mc:Choice>
  </mc:AlternateContent>
  <workbookProtection workbookAlgorithmName="SHA-512" workbookHashValue="4xnYHM40lgXQVX4I0k+iQG0OciWE79yA0Qo7502Ev+mfFAQO+anXxk4wLlSJwV9GNzH8rbKBcLwI3bk1vUv0Xg==" workbookSaltValue="AENTnSkFBjkopM2rydhCe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<sst xmlns="http://schemas.openxmlformats.org/spreadsheetml/2006/main" count="236" uniqueCount="121">
  <si>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</si>
  <si>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</si>
  <si>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</si>
  <si>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</si>
  <si>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</si>
  <si>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</si>
  <si>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</si>
  <si>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</si>
  <si>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</si>
  <si>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</si>
  <si>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</si>
  <si>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</si>
  <si>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</si>
  <si>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</si>
  <si>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</si>
  <si>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</si>
  <si>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</si>
  <si>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</si>
  <si>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</si>
  <si>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</si>
  <si>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</si>
  <si>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</si>
  <si>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</si>
  <si>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</si>
  <si>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</si>
  <si>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</si>
  <si>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</si>
  <si>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</si>
  <si>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</si>
  <si>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</si>
  <si>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</si>
  <si>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</si>
  <si>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</si>
  <si>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</si>
  <si>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</si>
  <si>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</si>
  <si>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</si>
  <si>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</si>
  <si>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</si>
  <si>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</si>
  <si>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</si>
  <si>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</si>
  <si>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</si>
  <si>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</si>
  <si>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</si>
  <si>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</si>
  <si>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</si>
  <si>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</si>
  <si>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</si>
  <si>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</si>
  <si>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</si>
  <si>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</si>
  <si>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</si>
  <si>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</si>
  <si>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</si>
  <si>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</si>
  <si>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</si>
  <si>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</si>
  <si>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</si>
  <si>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</si>
  <si>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</si>
  <si>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</si>
  <si>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</si>
  <si>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</si>
  <si>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</si>
  <si>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</si>
  <si>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</si>
  <si>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</si>
  <si>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</si>
  <si>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</si>
  <si>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</si>
  <si>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</si>
  <si>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</si>
  <si>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</si>
  <si>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</si>
  <si>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</si>
  <si>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</si>
  <si>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</si>
  <si>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</si>
  <si>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</si>
  <si>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</si>
  <si>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</si>
  <si>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</si>
  <si>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</si>
  <si>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</si>
  <si>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</si>
  <si>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</si>
  <si>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</si>
  <si>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</si>
  <si>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</si>
  <si>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</si>
  <si>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</si>
  <si>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</si>
  <si>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</si>
  <si>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</si>
  <si>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</si>
  <si>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</si>
  <si>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</si>
  <si>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大月町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</si>
  <si>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</si>
  <si>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</si>
  <si>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</si>
  <si>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</si>
  <si>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</si>
  <si>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</si>
  <si>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</si>
  <si>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</si>
  <si>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</si>
  <si>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</si>
  <si>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</si>
  <si>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</si>
  <si>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</si>
  <si>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</si>
  <si>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</si>
  <si>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</si>
  <si>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</si>
  <si>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</si>
  <si>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</si>
  <si>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漁業集落排水処理施設については、概ね7年～10年ごとに小規模な施設改修を行っているが、今後は、令和元年度に策定した機能保全計画に基づいた施設改修を実施する。管渠についても、機能保全計画に基づいた調査、更新を実施する。</t>
    <rPh sb="1" eb="3">
      <t>ギョギョウ</t>
    </rPh>
    <rPh sb="3" eb="5">
      <t>シュウラク</t>
    </rPh>
    <rPh sb="5" eb="7">
      <t>ハイスイ</t>
    </rPh>
    <rPh sb="7" eb="9">
      <t>ショリ</t>
    </rPh>
    <rPh sb="9" eb="11">
      <t>シセツ</t>
    </rPh>
    <rPh sb="17" eb="18">
      <t>オオム</t>
    </rPh>
    <rPh sb="20" eb="21">
      <t>ネン</t>
    </rPh>
    <rPh sb="24" eb="25">
      <t>ネン</t>
    </rPh>
    <rPh sb="28" eb="31">
      <t>ショウキボ</t>
    </rPh>
    <rPh sb="32" eb="34">
      <t>シセツ</t>
    </rPh>
    <rPh sb="34" eb="36">
      <t>カイシュウ</t>
    </rPh>
    <rPh sb="37" eb="38">
      <t>オコナ</t>
    </rPh>
    <rPh sb="44" eb="46">
      <t>コンゴ</t>
    </rPh>
    <rPh sb="48" eb="50">
      <t>レイワ</t>
    </rPh>
    <rPh sb="50" eb="52">
      <t>ガンネン</t>
    </rPh>
    <rPh sb="52" eb="53">
      <t>ド</t>
    </rPh>
    <rPh sb="54" eb="56">
      <t>サクテイ</t>
    </rPh>
    <rPh sb="58" eb="60">
      <t>キノウ</t>
    </rPh>
    <rPh sb="60" eb="62">
      <t>ホゼン</t>
    </rPh>
    <rPh sb="62" eb="64">
      <t>ケイカク</t>
    </rPh>
    <rPh sb="65" eb="66">
      <t>モト</t>
    </rPh>
    <rPh sb="69" eb="71">
      <t>シセツ</t>
    </rPh>
    <rPh sb="71" eb="73">
      <t>カイシュウ</t>
    </rPh>
    <rPh sb="74" eb="76">
      <t>ジッシ</t>
    </rPh>
    <rPh sb="79" eb="81">
      <t>カンキョ</t>
    </rPh>
    <rPh sb="87" eb="93">
      <t>キノウホゼンケイカク</t>
    </rPh>
    <rPh sb="94" eb="95">
      <t>モト</t>
    </rPh>
    <rPh sb="98" eb="100">
      <t>チョウサ</t>
    </rPh>
    <rPh sb="101" eb="103">
      <t>コウシン</t>
    </rPh>
    <rPh sb="104" eb="106">
      <t>ジッシ</t>
    </rPh>
    <phoneticPr fontId="4"/>
  </si>
  <si>
    <t>　現状、料金収入のみで経営できており健全であるといえる。
　しかし、人口減少により料金収入は減少傾向にあり、施設の更新も控えていることから、経営の悪化は避けられない状況にある。今後も、事業を継続させるために、実情に合った施設規模への縮小を視野に入れた取り組みを進めるとともに、加入率向上の取り組みを進め料金収入の維持に努めていく必要がある。</t>
    <rPh sb="1" eb="3">
      <t>ゲンジョウ</t>
    </rPh>
    <rPh sb="4" eb="6">
      <t>リョウキン</t>
    </rPh>
    <rPh sb="6" eb="8">
      <t>シュウニュウ</t>
    </rPh>
    <rPh sb="11" eb="13">
      <t>ケイエイ</t>
    </rPh>
    <rPh sb="18" eb="20">
      <t>ケンゼン</t>
    </rPh>
    <rPh sb="34" eb="38">
      <t>ジンコウゲンショウ</t>
    </rPh>
    <rPh sb="41" eb="43">
      <t>リョウキン</t>
    </rPh>
    <rPh sb="43" eb="45">
      <t>シュウニュウ</t>
    </rPh>
    <rPh sb="46" eb="48">
      <t>ゲンショウ</t>
    </rPh>
    <rPh sb="48" eb="50">
      <t>ケイコウ</t>
    </rPh>
    <rPh sb="54" eb="56">
      <t>シセツ</t>
    </rPh>
    <rPh sb="57" eb="59">
      <t>コウシン</t>
    </rPh>
    <rPh sb="60" eb="61">
      <t>ヒカ</t>
    </rPh>
    <rPh sb="70" eb="72">
      <t>ケイエイ</t>
    </rPh>
    <rPh sb="73" eb="75">
      <t>アッカ</t>
    </rPh>
    <rPh sb="76" eb="77">
      <t>サ</t>
    </rPh>
    <rPh sb="82" eb="84">
      <t>ジョウキョウ</t>
    </rPh>
    <rPh sb="88" eb="90">
      <t>コンゴ</t>
    </rPh>
    <rPh sb="92" eb="94">
      <t>ジギョウ</t>
    </rPh>
    <rPh sb="95" eb="97">
      <t>ケイゾク</t>
    </rPh>
    <rPh sb="104" eb="106">
      <t>ジツジョウ</t>
    </rPh>
    <rPh sb="107" eb="108">
      <t>ア</t>
    </rPh>
    <rPh sb="110" eb="112">
      <t>シセツ</t>
    </rPh>
    <rPh sb="112" eb="114">
      <t>キボ</t>
    </rPh>
    <rPh sb="116" eb="118">
      <t>シュクショウ</t>
    </rPh>
    <rPh sb="119" eb="121">
      <t>シヤ</t>
    </rPh>
    <rPh sb="122" eb="123">
      <t>イ</t>
    </rPh>
    <rPh sb="125" eb="126">
      <t>ト</t>
    </rPh>
    <rPh sb="127" eb="128">
      <t>ク</t>
    </rPh>
    <rPh sb="130" eb="131">
      <t>スス</t>
    </rPh>
    <rPh sb="138" eb="140">
      <t>カニュウ</t>
    </rPh>
    <rPh sb="140" eb="141">
      <t>リツ</t>
    </rPh>
    <rPh sb="141" eb="143">
      <t>コウジョウ</t>
    </rPh>
    <rPh sb="144" eb="145">
      <t>ト</t>
    </rPh>
    <rPh sb="146" eb="147">
      <t>ク</t>
    </rPh>
    <rPh sb="149" eb="150">
      <t>スス</t>
    </rPh>
    <rPh sb="151" eb="153">
      <t>リョウキン</t>
    </rPh>
    <rPh sb="153" eb="155">
      <t>シュウニュウ</t>
    </rPh>
    <rPh sb="156" eb="158">
      <t>イジ</t>
    </rPh>
    <rPh sb="159" eb="160">
      <t>ツト</t>
    </rPh>
    <rPh sb="164" eb="166">
      <t>ヒツヨウ</t>
    </rPh>
    <phoneticPr fontId="4"/>
  </si>
  <si>
    <t>①収益的収支比率は、人口減により、減少傾向にはあるものの、100％を上回る数値で推移している。
④令和元年度に機能保全計画を策定し、令和２年度より計画に基づく更新を実施しているので企業債残高対事業規模比率の増加が見込まれる。
⑤経費回収率は、人口減により、減少傾向にはあるものの、100％を上回る数値で推移している。
⑥汚水処理原価は、類似団体と比べて低い数値で、ほぼ横ばいで推移している。
⑦施設利用率は、平均値を下回っており、人口減により、減少傾向にあることから、施設規模の適正化を図ることとしている。
⑧水洗化率は、公共施設の廃止等により大きく低下した。水洗化率向上のための普及啓発活動を強化し、料金収入を確保する必要がある。</t>
    <rPh sb="1" eb="4">
      <t>シュウエキテキ</t>
    </rPh>
    <rPh sb="4" eb="6">
      <t>シュウシ</t>
    </rPh>
    <rPh sb="6" eb="8">
      <t>ヒリツ</t>
    </rPh>
    <rPh sb="10" eb="13">
      <t>ジンコウゲン</t>
    </rPh>
    <rPh sb="17" eb="19">
      <t>ゲンショウ</t>
    </rPh>
    <rPh sb="19" eb="21">
      <t>ケイコウ</t>
    </rPh>
    <rPh sb="34" eb="36">
      <t>ウワマワ</t>
    </rPh>
    <rPh sb="37" eb="39">
      <t>スウチ</t>
    </rPh>
    <rPh sb="40" eb="42">
      <t>スイイ</t>
    </rPh>
    <rPh sb="49" eb="51">
      <t>レイワ</t>
    </rPh>
    <rPh sb="51" eb="53">
      <t>ガンネン</t>
    </rPh>
    <rPh sb="53" eb="54">
      <t>ド</t>
    </rPh>
    <rPh sb="55" eb="57">
      <t>キノウ</t>
    </rPh>
    <rPh sb="57" eb="59">
      <t>ホゼン</t>
    </rPh>
    <rPh sb="59" eb="61">
      <t>ケイカク</t>
    </rPh>
    <rPh sb="62" eb="64">
      <t>サクテイ</t>
    </rPh>
    <rPh sb="66" eb="68">
      <t>レイワ</t>
    </rPh>
    <rPh sb="69" eb="71">
      <t>ネンド</t>
    </rPh>
    <rPh sb="73" eb="75">
      <t>ケイカク</t>
    </rPh>
    <rPh sb="76" eb="77">
      <t>モト</t>
    </rPh>
    <rPh sb="79" eb="81">
      <t>コウシン</t>
    </rPh>
    <rPh sb="82" eb="84">
      <t>ジッシ</t>
    </rPh>
    <rPh sb="90" eb="92">
      <t>キギョウ</t>
    </rPh>
    <rPh sb="92" eb="93">
      <t>サイ</t>
    </rPh>
    <rPh sb="93" eb="95">
      <t>ザンダカ</t>
    </rPh>
    <rPh sb="95" eb="96">
      <t>タイ</t>
    </rPh>
    <rPh sb="96" eb="98">
      <t>ジギョウ</t>
    </rPh>
    <rPh sb="98" eb="100">
      <t>キボ</t>
    </rPh>
    <rPh sb="100" eb="102">
      <t>ヒリツ</t>
    </rPh>
    <rPh sb="103" eb="105">
      <t>ゾウカ</t>
    </rPh>
    <rPh sb="106" eb="108">
      <t>ミコ</t>
    </rPh>
    <rPh sb="114" eb="116">
      <t>ケイヒ</t>
    </rPh>
    <rPh sb="116" eb="118">
      <t>カイシュウ</t>
    </rPh>
    <rPh sb="118" eb="119">
      <t>リツ</t>
    </rPh>
    <rPh sb="121" eb="124">
      <t>ジンコウゲン</t>
    </rPh>
    <rPh sb="128" eb="130">
      <t>ゲンショウ</t>
    </rPh>
    <rPh sb="130" eb="132">
      <t>ケイコウ</t>
    </rPh>
    <rPh sb="145" eb="147">
      <t>ウワマワ</t>
    </rPh>
    <rPh sb="148" eb="150">
      <t>スウチ</t>
    </rPh>
    <rPh sb="151" eb="153">
      <t>スイイ</t>
    </rPh>
    <rPh sb="160" eb="162">
      <t>オスイ</t>
    </rPh>
    <rPh sb="162" eb="164">
      <t>ショリ</t>
    </rPh>
    <rPh sb="164" eb="166">
      <t>ゲンカ</t>
    </rPh>
    <rPh sb="168" eb="170">
      <t>ルイジ</t>
    </rPh>
    <rPh sb="170" eb="172">
      <t>ダンタイ</t>
    </rPh>
    <rPh sb="173" eb="174">
      <t>クラ</t>
    </rPh>
    <rPh sb="176" eb="177">
      <t>ヒク</t>
    </rPh>
    <rPh sb="178" eb="180">
      <t>スウチ</t>
    </rPh>
    <rPh sb="188" eb="190">
      <t>スイイ</t>
    </rPh>
    <rPh sb="197" eb="199">
      <t>シセツ</t>
    </rPh>
    <rPh sb="199" eb="202">
      <t>リヨウリツ</t>
    </rPh>
    <rPh sb="204" eb="207">
      <t>ヘイキンチ</t>
    </rPh>
    <rPh sb="208" eb="210">
      <t>シタマワ</t>
    </rPh>
    <rPh sb="215" eb="218">
      <t>ジンコウゲン</t>
    </rPh>
    <rPh sb="222" eb="224">
      <t>ゲンショウ</t>
    </rPh>
    <rPh sb="224" eb="226">
      <t>ケイコウ</t>
    </rPh>
    <rPh sb="234" eb="236">
      <t>シセツ</t>
    </rPh>
    <rPh sb="236" eb="238">
      <t>キボ</t>
    </rPh>
    <rPh sb="239" eb="242">
      <t>テキセイカ</t>
    </rPh>
    <rPh sb="243" eb="244">
      <t>ハカ</t>
    </rPh>
    <rPh sb="255" eb="258">
      <t>スイセンカ</t>
    </rPh>
    <rPh sb="258" eb="259">
      <t>リツ</t>
    </rPh>
    <rPh sb="261" eb="263">
      <t>コウキョウ</t>
    </rPh>
    <rPh sb="263" eb="265">
      <t>シセツ</t>
    </rPh>
    <rPh sb="266" eb="268">
      <t>ハイシ</t>
    </rPh>
    <rPh sb="268" eb="269">
      <t>トウ</t>
    </rPh>
    <rPh sb="272" eb="273">
      <t>オオ</t>
    </rPh>
    <rPh sb="275" eb="277">
      <t>テイカ</t>
    </rPh>
    <rPh sb="280" eb="283">
      <t>スイセンカ</t>
    </rPh>
    <rPh sb="283" eb="284">
      <t>リツ</t>
    </rPh>
    <rPh sb="284" eb="286">
      <t>コウジョウ</t>
    </rPh>
    <rPh sb="290" eb="292">
      <t>フキュウ</t>
    </rPh>
    <rPh sb="292" eb="294">
      <t>ケイハツ</t>
    </rPh>
    <rPh sb="294" eb="296">
      <t>カツドウ</t>
    </rPh>
    <rPh sb="297" eb="299">
      <t>キョウカ</t>
    </rPh>
    <rPh sb="301" eb="303">
      <t>リョウキン</t>
    </rPh>
    <rPh sb="303" eb="305">
      <t>シュウニュウ</t>
    </rPh>
    <rPh sb="306" eb="308">
      <t>カクホ</t>
    </rPh>
    <rPh sb="310" eb="3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</si>
</sst>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A6-485B-8140-50ECC7E5BF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37A6-485B-8140-50ECC7E5BF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29.63</c:v>
                </c:pt>
                <c:pt idx="1">
                  <c:v>29.63</c:v>
                </c:pt>
                <c:pt idx="2">
                  <c:v>28.4</c:v>
                </c:pt>
                <c:pt idx="3">
                  <c:v>29.22</c:v>
                </c:pt>
                <c:pt idx="4">
                  <c:v>28.4</c:v>
                </c:pt>
              </c:numCache>
            </c:numRef>
          </c:val>
          <c:extLst>
            <c:ext xmlns:c16="http://schemas.microsoft.com/office/drawing/2014/chart" uri="{C3380CC4-5D6E-409C-BE32-E72D297353CC}">
              <c16:uniqueId val="{00000000-C3AF-4F8E-A026-D80D671A10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39.799999999999997</c:v>
                </c:pt>
                <c:pt idx="2">
                  <c:v>40.83</c:v>
                </c:pt>
                <c:pt idx="3">
                  <c:v>39.130000000000003</c:v>
                </c:pt>
                <c:pt idx="4">
                  <c:v>40.29</c:v>
                </c:pt>
              </c:numCache>
            </c:numRef>
          </c:val>
          <c:smooth val="0"/>
          <c:extLst>
            <c:ext xmlns:c16="http://schemas.microsoft.com/office/drawing/2014/chart" uri="{C3380CC4-5D6E-409C-BE32-E72D297353CC}">
              <c16:uniqueId val="{00000001-C3AF-4F8E-A026-D80D671A10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73.67</c:v>
                </c:pt>
                <c:pt idx="1">
                  <c:v>73.67</c:v>
                </c:pt>
                <c:pt idx="2">
                  <c:v>73.8</c:v>
                </c:pt>
                <c:pt idx="3">
                  <c:v>72.31</c:v>
                </c:pt>
                <c:pt idx="4">
                  <c:v>68.400000000000006</c:v>
                </c:pt>
              </c:numCache>
            </c:numRef>
          </c:val>
          <c:extLst>
            <c:ext xmlns:c16="http://schemas.microsoft.com/office/drawing/2014/chart" uri="{C3380CC4-5D6E-409C-BE32-E72D297353CC}">
              <c16:uniqueId val="{00000000-9A2D-492A-907B-A4788B5723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85.32</c:v>
                </c:pt>
                <c:pt idx="2">
                  <c:v>86</c:v>
                </c:pt>
                <c:pt idx="3">
                  <c:v>86.33</c:v>
                </c:pt>
                <c:pt idx="4">
                  <c:v>87.49</c:v>
                </c:pt>
              </c:numCache>
            </c:numRef>
          </c:val>
          <c:smooth val="0"/>
          <c:extLst>
            <c:ext xmlns:c16="http://schemas.microsoft.com/office/drawing/2014/chart" uri="{C3380CC4-5D6E-409C-BE32-E72D297353CC}">
              <c16:uniqueId val="{00000001-9A2D-492A-907B-A4788B5723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107.1</c:v>
                </c:pt>
                <c:pt idx="1">
                  <c:v>107.1</c:v>
                </c:pt>
                <c:pt idx="2">
                  <c:v>115.72</c:v>
                </c:pt>
                <c:pt idx="3">
                  <c:v>102.78</c:v>
                </c:pt>
                <c:pt idx="4">
                  <c:v>111.14</c:v>
                </c:pt>
              </c:numCache>
            </c:numRef>
          </c:val>
          <c:extLst>
            <c:ext xmlns:c16="http://schemas.microsoft.com/office/drawing/2014/chart" uri="{C3380CC4-5D6E-409C-BE32-E72D297353CC}">
              <c16:uniqueId val="{00000000-E410-48F4-95F9-6E1B017909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10-48F4-95F9-6E1B017909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EC-4601-9F0D-DE884CE242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EC-4601-9F0D-DE884CE242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C0-47A9-A319-05DF18D19F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C0-47A9-A319-05DF18D19F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1C-4E9B-B8ED-74AF0D658F4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1C-4E9B-B8ED-74AF0D658F4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4C-4B30-8E11-14A9AC1C1AB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4C-4B30-8E11-14A9AC1C1AB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quot;-&quot;">
                  <c:v>86.96</c:v>
                </c:pt>
                <c:pt idx="4" formatCode="#,##0.00;&quot;△&quot;#,##0.00;&quot;-&quot;">
                  <c:v>148.76</c:v>
                </c:pt>
              </c:numCache>
            </c:numRef>
          </c:val>
          <c:extLst>
            <c:ext xmlns:c16="http://schemas.microsoft.com/office/drawing/2014/chart" uri="{C3380CC4-5D6E-409C-BE32-E72D297353CC}">
              <c16:uniqueId val="{00000000-79C3-49A0-B40F-C8198D8B87E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169.47</c:v>
                </c:pt>
                <c:pt idx="2">
                  <c:v>512.88</c:v>
                </c:pt>
                <c:pt idx="3">
                  <c:v>641.42999999999995</c:v>
                </c:pt>
                <c:pt idx="4">
                  <c:v>807.81</c:v>
                </c:pt>
              </c:numCache>
            </c:numRef>
          </c:val>
          <c:smooth val="0"/>
          <c:extLst>
            <c:ext xmlns:c16="http://schemas.microsoft.com/office/drawing/2014/chart" uri="{C3380CC4-5D6E-409C-BE32-E72D297353CC}">
              <c16:uniqueId val="{00000001-79C3-49A0-B40F-C8198D8B87E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106.98</c:v>
                </c:pt>
                <c:pt idx="1">
                  <c:v>106.98</c:v>
                </c:pt>
                <c:pt idx="2">
                  <c:v>115.64</c:v>
                </c:pt>
                <c:pt idx="3">
                  <c:v>102.78</c:v>
                </c:pt>
                <c:pt idx="4">
                  <c:v>110.98</c:v>
                </c:pt>
              </c:numCache>
            </c:numRef>
          </c:val>
          <c:extLst>
            <c:ext xmlns:c16="http://schemas.microsoft.com/office/drawing/2014/chart" uri="{C3380CC4-5D6E-409C-BE32-E72D297353CC}">
              <c16:uniqueId val="{00000000-C196-46ED-9481-3DDD47CE32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53.03</c:v>
                </c:pt>
                <c:pt idx="2">
                  <c:v>51.07</c:v>
                </c:pt>
                <c:pt idx="3">
                  <c:v>56.93</c:v>
                </c:pt>
                <c:pt idx="4">
                  <c:v>49.44</c:v>
                </c:pt>
              </c:numCache>
            </c:numRef>
          </c:val>
          <c:smooth val="0"/>
          <c:extLst>
            <c:ext xmlns:c16="http://schemas.microsoft.com/office/drawing/2014/chart" uri="{C3380CC4-5D6E-409C-BE32-E72D297353CC}">
              <c16:uniqueId val="{00000001-C196-46ED-9481-3DDD47CE32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155.62</c:v>
                </c:pt>
                <c:pt idx="1">
                  <c:v>155.62</c:v>
                </c:pt>
                <c:pt idx="2">
                  <c:v>149.77000000000001</c:v>
                </c:pt>
                <c:pt idx="3">
                  <c:v>164.63</c:v>
                </c:pt>
                <c:pt idx="4">
                  <c:v>152.46</c:v>
                </c:pt>
              </c:numCache>
            </c:numRef>
          </c:val>
          <c:extLst>
            <c:ext xmlns:c16="http://schemas.microsoft.com/office/drawing/2014/chart" uri="{C3380CC4-5D6E-409C-BE32-E72D297353CC}">
              <c16:uniqueId val="{00000000-DE81-4EF1-9FC2-F1ACA2D9CB6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301.77</c:v>
                </c:pt>
                <c:pt idx="2">
                  <c:v>314.68</c:v>
                </c:pt>
                <c:pt idx="3">
                  <c:v>300.17</c:v>
                </c:pt>
                <c:pt idx="4">
                  <c:v>343.49</c:v>
                </c:pt>
              </c:numCache>
            </c:numRef>
          </c:val>
          <c:smooth val="0"/>
          <c:extLst>
            <c:ext xmlns:c16="http://schemas.microsoft.com/office/drawing/2014/chart" uri="{C3380CC4-5D6E-409C-BE32-E72D297353CC}">
              <c16:uniqueId val="{00000001-DE81-4EF1-9FC2-F1ACA2D9CB6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大月町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tr">
        <f>データ!$M$6</f>
        <v>非設置</v>
      </c>
      <c r="AE8" s="73"/>
      <c r="AF8" s="73"/>
      <c r="AG8" s="73"/>
      <c r="AH8" s="73"/>
      <c r="AI8" s="73"/>
      <c r="AJ8" s="73"/>
      <c r="AK8" s="3"/>
      <c r="AL8" s="69">
        <f>データ!S6</f>
        <v>4805</v>
      </c>
      <c r="AM8" s="69"/>
      <c r="AN8" s="69"/>
      <c r="AO8" s="69"/>
      <c r="AP8" s="69"/>
      <c r="AQ8" s="69"/>
      <c r="AR8" s="69"/>
      <c r="AS8" s="69"/>
      <c r="AT8" s="68">
        <f>データ!T6</f>
        <v>102.94</v>
      </c>
      <c r="AU8" s="68"/>
      <c r="AV8" s="68"/>
      <c r="AW8" s="68"/>
      <c r="AX8" s="68"/>
      <c r="AY8" s="68"/>
      <c r="AZ8" s="68"/>
      <c r="BA8" s="68"/>
      <c r="BB8" s="68">
        <f>データ!U6</f>
        <v>46.68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5.26</v>
      </c>
      <c r="Q10" s="68"/>
      <c r="R10" s="68"/>
      <c r="S10" s="68"/>
      <c r="T10" s="68"/>
      <c r="U10" s="68"/>
      <c r="V10" s="68"/>
      <c r="W10" s="68">
        <f>データ!Q6</f>
        <v>100</v>
      </c>
      <c r="X10" s="68"/>
      <c r="Y10" s="68"/>
      <c r="Z10" s="68"/>
      <c r="AA10" s="68"/>
      <c r="AB10" s="68"/>
      <c r="AC10" s="68"/>
      <c r="AD10" s="69">
        <f>データ!R6</f>
        <v>2950</v>
      </c>
      <c r="AE10" s="69"/>
      <c r="AF10" s="69"/>
      <c r="AG10" s="69"/>
      <c r="AH10" s="69"/>
      <c r="AI10" s="69"/>
      <c r="AJ10" s="69"/>
      <c r="AK10" s="2"/>
      <c r="AL10" s="69">
        <f>データ!V6</f>
        <v>250</v>
      </c>
      <c r="AM10" s="69"/>
      <c r="AN10" s="69"/>
      <c r="AO10" s="69"/>
      <c r="AP10" s="69"/>
      <c r="AQ10" s="69"/>
      <c r="AR10" s="69"/>
      <c r="AS10" s="69"/>
      <c r="AT10" s="68">
        <f>データ!W6</f>
        <v>0.54</v>
      </c>
      <c r="AU10" s="68"/>
      <c r="AV10" s="68"/>
      <c r="AW10" s="68"/>
      <c r="AX10" s="68"/>
      <c r="AY10" s="68"/>
      <c r="AZ10" s="68"/>
      <c r="BA10" s="68"/>
      <c r="BB10" s="68">
        <f>データ!X6</f>
        <v>462.96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SjdsFFKiM545fKRbyrAzb8m/0wTsUlu2+05Ji1YseQU8b4/Sqr3nA4Qw4gYl5hmomnKG+BbkWOGJM/GFiUv/Tg==" saltValue="t4NEQ1lHxm+oUEkvsEhV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394246</v>
      </c>
      <c r="D6" s="33">
        <f t="shared" si="3"/>
        <v>47</v>
      </c>
      <c r="E6" s="33">
        <f t="shared" si="3"/>
        <v>17</v>
      </c>
      <c r="F6" s="33">
        <f t="shared" si="3"/>
        <v>6</v>
      </c>
      <c r="G6" s="33">
        <f t="shared" si="3"/>
        <v>0</v>
      </c>
      <c r="H6" s="33" t="str">
        <f t="shared" si="3"/>
        <v>高知県　大月町</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5.26</v>
      </c>
      <c r="Q6" s="34">
        <f t="shared" si="3"/>
        <v>100</v>
      </c>
      <c r="R6" s="34">
        <f t="shared" si="3"/>
        <v>2950</v>
      </c>
      <c r="S6" s="34">
        <f t="shared" si="3"/>
        <v>4805</v>
      </c>
      <c r="T6" s="34">
        <f t="shared" si="3"/>
        <v>102.94</v>
      </c>
      <c r="U6" s="34">
        <f t="shared" si="3"/>
        <v>46.68</v>
      </c>
      <c r="V6" s="34">
        <f t="shared" si="3"/>
        <v>250</v>
      </c>
      <c r="W6" s="34">
        <f t="shared" si="3"/>
        <v>0.54</v>
      </c>
      <c r="X6" s="34">
        <f t="shared" si="3"/>
        <v>462.96</v>
      </c>
      <c r="Y6" s="35">
        <f>IF(Y7="",NA(),Y7)</f>
        <v>107.1</v>
      </c>
      <c r="Z6" s="35">
        <f t="shared" ref="Z6:AH6" si="4">IF(Z7="",NA(),Z7)</f>
        <v>107.1</v>
      </c>
      <c r="AA6" s="35">
        <f t="shared" si="4"/>
        <v>115.72</v>
      </c>
      <c r="AB6" s="35">
        <f t="shared" si="4"/>
        <v>102.78</v>
      </c>
      <c r="AC6" s="35">
        <f t="shared" si="4"/>
        <v>111.14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86.96</v>
      </c>
      <c r="BJ6" s="35">
        <f t="shared" si="7"/>
        <v>148.76</v>
      </c>
      <c r="BK6" s="35">
        <f t="shared" si="7"/>
        <v>1063.93</v>
      </c>
      <c r="BL6" s="35">
        <f t="shared" si="7"/>
        <v>169.47</v>
      </c>
      <c r="BM6" s="35">
        <f t="shared" si="7"/>
        <v>512.88</v>
      </c>
      <c r="BN6" s="35">
        <f t="shared" si="7"/>
        <v>641.42999999999995</v>
      </c>
      <c r="BO6" s="35">
        <f t="shared" si="7"/>
        <v>807.81</v>
      </c>
      <c r="BP6" s="34" t="str">
        <f>IF(BP7="","",IF(BP7="-","【-】","【"&amp;SUBSTITUTE(TEXT(BP7,"#,##0.00"),"-","△")&amp;"】"))</f>
        <v>【1,042.34】</v>
      </c>
      <c r="BQ6" s="35">
        <f>IF(BQ7="",NA(),BQ7)</f>
        <v>106.98</v>
      </c>
      <c r="BR6" s="35">
        <f t="shared" ref="BR6:BZ6" si="8">IF(BR7="",NA(),BR7)</f>
        <v>106.98</v>
      </c>
      <c r="BS6" s="35">
        <f t="shared" si="8"/>
        <v>115.64</v>
      </c>
      <c r="BT6" s="35">
        <f t="shared" si="8"/>
        <v>102.78</v>
      </c>
      <c r="BU6" s="35">
        <f t="shared" si="8"/>
        <v>110.98</v>
      </c>
      <c r="BV6" s="35">
        <f t="shared" si="8"/>
        <v>46.26</v>
      </c>
      <c r="BW6" s="35">
        <f t="shared" si="8"/>
        <v>53.03</v>
      </c>
      <c r="BX6" s="35">
        <f t="shared" si="8"/>
        <v>51.07</v>
      </c>
      <c r="BY6" s="35">
        <f t="shared" si="8"/>
        <v>56.93</v>
      </c>
      <c r="BZ6" s="35">
        <f t="shared" si="8"/>
        <v>49.44</v>
      </c>
      <c r="CA6" s="34" t="str">
        <f>IF(CA7="","",IF(CA7="-","【-】","【"&amp;SUBSTITUTE(TEXT(CA7,"#,##0.00"),"-","△")&amp;"】"))</f>
        <v>【42.60】</v>
      </c>
      <c r="CB6" s="35">
        <f>IF(CB7="",NA(),CB7)</f>
        <v>155.62</v>
      </c>
      <c r="CC6" s="35">
        <f t="shared" ref="CC6:CK6" si="9">IF(CC7="",NA(),CC7)</f>
        <v>155.62</v>
      </c>
      <c r="CD6" s="35">
        <f t="shared" si="9"/>
        <v>149.77000000000001</v>
      </c>
      <c r="CE6" s="35">
        <f t="shared" si="9"/>
        <v>164.63</v>
      </c>
      <c r="CF6" s="35">
        <f t="shared" si="9"/>
        <v>152.46</v>
      </c>
      <c r="CG6" s="35">
        <f t="shared" si="9"/>
        <v>376.4</v>
      </c>
      <c r="CH6" s="35">
        <f t="shared" si="9"/>
        <v>301.77</v>
      </c>
      <c r="CI6" s="35">
        <f t="shared" si="9"/>
        <v>314.68</v>
      </c>
      <c r="CJ6" s="35">
        <f t="shared" si="9"/>
        <v>300.17</v>
      </c>
      <c r="CK6" s="35">
        <f t="shared" si="9"/>
        <v>343.49</v>
      </c>
      <c r="CL6" s="34" t="str">
        <f>IF(CL7="","",IF(CL7="-","【-】","【"&amp;SUBSTITUTE(TEXT(CL7,"#,##0.00"),"-","△")&amp;"】"))</f>
        <v>【410.22】</v>
      </c>
      <c r="CM6" s="35">
        <f>IF(CM7="",NA(),CM7)</f>
        <v>29.63</v>
      </c>
      <c r="CN6" s="35">
        <f t="shared" ref="CN6:CV6" si="10">IF(CN7="",NA(),CN7)</f>
        <v>29.63</v>
      </c>
      <c r="CO6" s="35">
        <f t="shared" si="10"/>
        <v>28.4</v>
      </c>
      <c r="CP6" s="35">
        <f t="shared" si="10"/>
        <v>29.22</v>
      </c>
      <c r="CQ6" s="35">
        <f t="shared" si="10"/>
        <v>28.4</v>
      </c>
      <c r="CR6" s="35">
        <f t="shared" si="10"/>
        <v>33.729999999999997</v>
      </c>
      <c r="CS6" s="35">
        <f t="shared" si="10"/>
        <v>39.799999999999997</v>
      </c>
      <c r="CT6" s="35">
        <f t="shared" si="10"/>
        <v>40.83</v>
      </c>
      <c r="CU6" s="35">
        <f t="shared" si="10"/>
        <v>39.130000000000003</v>
      </c>
      <c r="CV6" s="35">
        <f t="shared" si="10"/>
        <v>40.29</v>
      </c>
      <c r="CW6" s="34" t="str">
        <f>IF(CW7="","",IF(CW7="-","【-】","【"&amp;SUBSTITUTE(TEXT(CW7,"#,##0.00"),"-","△")&amp;"】"))</f>
        <v>【32.98】</v>
      </c>
      <c r="CX6" s="35">
        <f>IF(CX7="",NA(),CX7)</f>
        <v>73.67</v>
      </c>
      <c r="CY6" s="35">
        <f t="shared" ref="CY6:DG6" si="11">IF(CY7="",NA(),CY7)</f>
        <v>73.67</v>
      </c>
      <c r="CZ6" s="35">
        <f t="shared" si="11"/>
        <v>73.8</v>
      </c>
      <c r="DA6" s="35">
        <f t="shared" si="11"/>
        <v>72.31</v>
      </c>
      <c r="DB6" s="35">
        <f t="shared" si="11"/>
        <v>68.400000000000006</v>
      </c>
      <c r="DC6" s="35">
        <f t="shared" si="11"/>
        <v>79.989999999999995</v>
      </c>
      <c r="DD6" s="35">
        <f t="shared" si="11"/>
        <v>85.32</v>
      </c>
      <c r="DE6" s="35">
        <f t="shared" si="11"/>
        <v>86</v>
      </c>
      <c r="DF6" s="35">
        <f t="shared" si="11"/>
        <v>86.33</v>
      </c>
      <c r="DG6" s="35">
        <f t="shared" si="11"/>
        <v>87.49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4">
        <f t="shared" si="14"/>
        <v>0</v>
      </c>
      <c r="EM6" s="34">
        <f t="shared" si="14"/>
        <v>0</v>
      </c>
      <c r="EN6" s="35">
        <f t="shared" si="14"/>
        <v>0.01</v>
      </c>
      <c r="EO6" s="34" t="str">
        <f>IF(EO7="","",IF(EO7="-","【-】","【"&amp;SUBSTITUTE(TEXT(EO7,"#,##0.00"),"-","△")&amp;"】"))</f>
        <v>【1.09】</v>
      </c>
    </row>
    <row r="7" spans="1:145" s="36" customFormat="1" x14ac:dyDescent="0.15">
      <c r="A7" s="28"/>
      <c r="B7" s="37">
        <v>2020</v>
      </c>
      <c r="C7" s="37">
        <v>394246</v>
      </c>
      <c r="D7" s="37">
        <v>47</v>
      </c>
      <c r="E7" s="37">
        <v>17</v>
      </c>
      <c r="F7" s="37">
        <v>6</v>
      </c>
      <c r="G7" s="37">
        <v>0</v>
      </c>
      <c r="H7" s="37" t="s">
        <v>98</v>
      </c>
      <c r="I7" s="37" t="s">
        <v>99</v>
      </c>
      <c r="J7" s="37" t="s">
        <v>100</v>
      </c>
      <c r="K7" s="37" t="s">
        <v>101</v>
      </c>
      <c r="L7" s="37" t="s">
        <v>102</v>
      </c>
      <c r="M7" s="37" t="s">
        <v>103</v>
      </c>
      <c r="N7" s="38" t="s">
        <v>104</v>
      </c>
      <c r="O7" s="38" t="s">
        <v>105</v>
      </c>
      <c r="P7" s="38">
        <v>5.26</v>
      </c>
      <c r="Q7" s="38">
        <v>100</v>
      </c>
      <c r="R7" s="38">
        <v>2950</v>
      </c>
      <c r="S7" s="38">
        <v>4805</v>
      </c>
      <c r="T7" s="38">
        <v>102.94</v>
      </c>
      <c r="U7" s="38">
        <v>46.68</v>
      </c>
      <c r="V7" s="38">
        <v>250</v>
      </c>
      <c r="W7" s="38">
        <v>0.54</v>
      </c>
      <c r="X7" s="38">
        <v>462.96</v>
      </c>
      <c r="Y7" s="38">
        <v>107.1</v>
      </c>
      <c r="Z7" s="38">
        <v>107.1</v>
      </c>
      <c r="AA7" s="38">
        <v>115.72</v>
      </c>
      <c r="AB7" s="38">
        <v>102.78</v>
      </c>
      <c r="AC7" s="38">
        <v>111.14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86.96</v>
      </c>
      <c r="BJ7" s="38">
        <v>148.76</v>
      </c>
      <c r="BK7" s="38">
        <v>1063.93</v>
      </c>
      <c r="BL7" s="38">
        <v>169.47</v>
      </c>
      <c r="BM7" s="38">
        <v>512.88</v>
      </c>
      <c r="BN7" s="38">
        <v>641.42999999999995</v>
      </c>
      <c r="BO7" s="38">
        <v>807.81</v>
      </c>
      <c r="BP7" s="38">
        <v>1042.3399999999999</v>
      </c>
      <c r="BQ7" s="38">
        <v>106.98</v>
      </c>
      <c r="BR7" s="38">
        <v>106.98</v>
      </c>
      <c r="BS7" s="38">
        <v>115.64</v>
      </c>
      <c r="BT7" s="38">
        <v>102.78</v>
      </c>
      <c r="BU7" s="38">
        <v>110.98</v>
      </c>
      <c r="BV7" s="38">
        <v>46.26</v>
      </c>
      <c r="BW7" s="38">
        <v>53.03</v>
      </c>
      <c r="BX7" s="38">
        <v>51.07</v>
      </c>
      <c r="BY7" s="38">
        <v>56.93</v>
      </c>
      <c r="BZ7" s="38">
        <v>49.44</v>
      </c>
      <c r="CA7" s="38">
        <v>42.6</v>
      </c>
      <c r="CB7" s="38">
        <v>155.62</v>
      </c>
      <c r="CC7" s="38">
        <v>155.62</v>
      </c>
      <c r="CD7" s="38">
        <v>149.77000000000001</v>
      </c>
      <c r="CE7" s="38">
        <v>164.63</v>
      </c>
      <c r="CF7" s="38">
        <v>152.46</v>
      </c>
      <c r="CG7" s="38">
        <v>376.4</v>
      </c>
      <c r="CH7" s="38">
        <v>301.77</v>
      </c>
      <c r="CI7" s="38">
        <v>314.68</v>
      </c>
      <c r="CJ7" s="38">
        <v>300.17</v>
      </c>
      <c r="CK7" s="38">
        <v>343.49</v>
      </c>
      <c r="CL7" s="38">
        <v>410.22</v>
      </c>
      <c r="CM7" s="38">
        <v>29.63</v>
      </c>
      <c r="CN7" s="38">
        <v>29.63</v>
      </c>
      <c r="CO7" s="38">
        <v>28.4</v>
      </c>
      <c r="CP7" s="38">
        <v>29.22</v>
      </c>
      <c r="CQ7" s="38">
        <v>28.4</v>
      </c>
      <c r="CR7" s="38">
        <v>33.729999999999997</v>
      </c>
      <c r="CS7" s="38">
        <v>39.799999999999997</v>
      </c>
      <c r="CT7" s="38">
        <v>40.83</v>
      </c>
      <c r="CU7" s="38">
        <v>39.130000000000003</v>
      </c>
      <c r="CV7" s="38">
        <v>40.29</v>
      </c>
      <c r="CW7" s="38">
        <v>32.979999999999997</v>
      </c>
      <c r="CX7" s="38">
        <v>73.67</v>
      </c>
      <c r="CY7" s="38">
        <v>73.67</v>
      </c>
      <c r="CZ7" s="38">
        <v>73.8</v>
      </c>
      <c r="DA7" s="38">
        <v>72.31</v>
      </c>
      <c r="DB7" s="38">
        <v>68.400000000000006</v>
      </c>
      <c r="DC7" s="38">
        <v>79.989999999999995</v>
      </c>
      <c r="DD7" s="38">
        <v>85.32</v>
      </c>
      <c r="DE7" s="38">
        <v>86</v>
      </c>
      <c r="DF7" s="38">
        <v>86.33</v>
      </c>
      <c r="DG7" s="38">
        <v>87.49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v>
      </c>
      <c r="EM7" s="38">
        <v>0</v>
      </c>
      <c r="EN7" s="38">
        <v>0.01</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岩越　大樹</cp:lastModifiedBy>
  <dcterms:created xsi:type="dcterms:W3CDTF">2021-12-03T08:06:07Z</dcterms:created>
  <dcterms:modified xsi:type="dcterms:W3CDTF">2022-01-17T02:08:23Z</dcterms:modified>
  <cp:category/>
</cp:coreProperties>
</file>