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28_檮原町\"/>
    </mc:Choice>
  </mc:AlternateContent>
  <workbookProtection workbookAlgorithmName="SHA-512" workbookHashValue="QdqbnPx9XFwJas1tzJqgppEvA3cPSKNdJlITEHbh7AEMwrSqlLrxDDvlxZMxld9CiJJVzAiIWwgo5qRrw8T2gw==" workbookSaltValue="bdlMJa/FUIinHyDctd3PS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O6" i="5"/>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10" i="4"/>
  <c r="BB8" i="4"/>
  <c r="AL8" i="4"/>
  <c r="W8" i="4"/>
  <c r="P8" i="4"/>
  <c r="I8" i="4"/>
  <c r="B8" i="4"/>
</calcChain>
</file>

<file path=xl/sharedStrings.xml><?xml version="1.0" encoding="utf-8"?>
<sst xmlns="http://schemas.openxmlformats.org/spreadsheetml/2006/main" count="233" uniqueCount="116">
  <si>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</si>
  <si>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</si>
  <si>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</si>
  <si>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</si>
  <si>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</si>
  <si>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</si>
  <si>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</si>
  <si>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</si>
  <si>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</si>
  <si>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</si>
  <si>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</si>
  <si>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</si>
  <si>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</si>
  <si>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</si>
  <si>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</si>
  <si>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</si>
  <si>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</si>
  <si>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</si>
  <si>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</si>
  <si>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</si>
  <si>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</si>
  <si>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</si>
  <si>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</si>
  <si>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</si>
  <si>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</si>
  <si>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</si>
  <si>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</si>
  <si>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</si>
  <si>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</si>
  <si>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</si>
  <si>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</si>
  <si>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</si>
  <si>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</si>
  <si>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</si>
  <si>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</si>
  <si>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</si>
  <si>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</si>
  <si>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</si>
  <si>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</si>
  <si>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</si>
  <si>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</si>
  <si>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</si>
  <si>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</si>
  <si>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</si>
  <si>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</si>
  <si>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</si>
  <si>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</si>
  <si>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</si>
  <si>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</si>
  <si>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</si>
  <si>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</si>
  <si>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</si>
  <si>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</si>
  <si>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</si>
  <si>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</si>
  <si>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</si>
  <si>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</si>
  <si>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</si>
  <si>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</si>
  <si>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</si>
  <si>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</si>
  <si>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</si>
  <si>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</si>
  <si>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</si>
  <si>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</si>
  <si>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</si>
  <si>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</si>
  <si>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</si>
  <si>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</si>
  <si>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</si>
  <si>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</si>
  <si>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</si>
  <si>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</si>
  <si>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</si>
  <si>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</si>
  <si>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</si>
  <si>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</si>
  <si>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</si>
  <si>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</si>
  <si>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</si>
  <si>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</si>
  <si>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</si>
  <si>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</si>
  <si>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</si>
  <si>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</si>
  <si>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</si>
  <si>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</si>
  <si>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</si>
  <si>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</si>
  <si>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</si>
  <si>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</si>
  <si>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</si>
  <si>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</si>
  <si>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</si>
  <si>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</si>
  <si>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梼原町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</si>
  <si>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</si>
  <si>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</si>
  <si>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</si>
  <si>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</si>
  <si>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</si>
  <si>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</si>
  <si>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</si>
  <si>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</si>
  <si>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</si>
  <si>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</si>
  <si>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</si>
  <si>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</si>
  <si>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</si>
  <si>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</si>
  <si>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</si>
  <si>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</si>
  <si>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</si>
  <si>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今後においては、管路布設20年以上経過した管路について、基幹改良事業等により、布設替えを計画的に実施していく。又施設についても耐震化を計画し、災害時でも給水ができるよう整備していく。</t>
    <rPh sb="55" eb="56">
      <t>マタ</t>
    </rPh>
    <rPh sb="56" eb="58">
      <t>シセツ</t>
    </rPh>
    <rPh sb="63" eb="66">
      <t>タイシンカ</t>
    </rPh>
    <rPh sb="67" eb="69">
      <t>ケイカク</t>
    </rPh>
    <rPh sb="71" eb="73">
      <t>サイガイ</t>
    </rPh>
    <rPh sb="73" eb="74">
      <t>ジ</t>
    </rPh>
    <rPh sb="76" eb="78">
      <t>キュウスイ</t>
    </rPh>
    <rPh sb="84" eb="86">
      <t>セイビ</t>
    </rPh>
    <phoneticPr fontId="4"/>
  </si>
  <si>
    <t>今後人口減少により収益減が見込まれる中、起債の償還、維持費の増加なども見込まれ、さらに厳しい財政状況が予測される。　　　　　　　　　　　　　　　　　　公水道料金の改定に向けて検討していく。</t>
    <rPh sb="20" eb="22">
      <t>キサイ</t>
    </rPh>
    <rPh sb="75" eb="76">
      <t>コウ</t>
    </rPh>
    <rPh sb="76" eb="78">
      <t>スイドウ</t>
    </rPh>
    <rPh sb="78" eb="80">
      <t>リョウキン</t>
    </rPh>
    <rPh sb="81" eb="83">
      <t>カイテイ</t>
    </rPh>
    <rPh sb="84" eb="85">
      <t>ム</t>
    </rPh>
    <rPh sb="87" eb="89">
      <t>ケントウ</t>
    </rPh>
    <phoneticPr fontId="4"/>
  </si>
  <si>
    <t>実質的な収入を上げるためには、料金収入以外にないことから使用料単価の改定が必要となっている。子育て・高齢者世帯への減免制度も実施しているなか、大幅な増額は見込めないが、適正な料金に近づけるよう検討していく。
企業債残高については、平成28年度に施設整備事業が終了したことから、比率が下がっている傾向にある。今後の施設整備については、計画を立て耐震化及び管路更新を行う予定である。</t>
    <rPh sb="0" eb="3">
      <t>ジッシツテキ</t>
    </rPh>
    <rPh sb="4" eb="6">
      <t>シュウニュウ</t>
    </rPh>
    <rPh sb="7" eb="8">
      <t>ア</t>
    </rPh>
    <rPh sb="15" eb="17">
      <t>リョウキン</t>
    </rPh>
    <rPh sb="17" eb="19">
      <t>シュウニュウ</t>
    </rPh>
    <rPh sb="19" eb="21">
      <t>イガイ</t>
    </rPh>
    <rPh sb="28" eb="31">
      <t>シヨウリョウ</t>
    </rPh>
    <rPh sb="31" eb="33">
      <t>タンカ</t>
    </rPh>
    <rPh sb="34" eb="36">
      <t>カイテイ</t>
    </rPh>
    <rPh sb="37" eb="39">
      <t>ヒツヨウ</t>
    </rPh>
    <rPh sb="46" eb="48">
      <t>コソダ</t>
    </rPh>
    <rPh sb="50" eb="53">
      <t>コウレイシャ</t>
    </rPh>
    <rPh sb="53" eb="55">
      <t>セタイ</t>
    </rPh>
    <rPh sb="57" eb="59">
      <t>ゲンメン</t>
    </rPh>
    <rPh sb="59" eb="61">
      <t>セイド</t>
    </rPh>
    <rPh sb="62" eb="64">
      <t>ジッシ</t>
    </rPh>
    <rPh sb="71" eb="73">
      <t>オオハバ</t>
    </rPh>
    <rPh sb="74" eb="76">
      <t>ゾウガク</t>
    </rPh>
    <rPh sb="77" eb="79">
      <t>ミコ</t>
    </rPh>
    <rPh sb="84" eb="86">
      <t>テキセイ</t>
    </rPh>
    <rPh sb="87" eb="89">
      <t>リョウキン</t>
    </rPh>
    <rPh sb="90" eb="91">
      <t>チカ</t>
    </rPh>
    <rPh sb="96" eb="98">
      <t>ケントウ</t>
    </rPh>
    <rPh sb="104" eb="106">
      <t>キギョウ</t>
    </rPh>
    <rPh sb="106" eb="107">
      <t>サイ</t>
    </rPh>
    <rPh sb="107" eb="109">
      <t>ザンダカ</t>
    </rPh>
    <rPh sb="115" eb="117">
      <t>ヘイセイ</t>
    </rPh>
    <rPh sb="119" eb="121">
      <t>ネンド</t>
    </rPh>
    <rPh sb="122" eb="124">
      <t>シセツ</t>
    </rPh>
    <rPh sb="124" eb="126">
      <t>セイビ</t>
    </rPh>
    <rPh sb="126" eb="128">
      <t>ジギョウ</t>
    </rPh>
    <rPh sb="129" eb="131">
      <t>シュウリョウ</t>
    </rPh>
    <rPh sb="138" eb="140">
      <t>ヒリツ</t>
    </rPh>
    <rPh sb="141" eb="142">
      <t>サ</t>
    </rPh>
    <rPh sb="147" eb="149">
      <t>ケイコウ</t>
    </rPh>
    <rPh sb="153" eb="155">
      <t>コンゴ</t>
    </rPh>
    <rPh sb="156" eb="158">
      <t>シセツ</t>
    </rPh>
    <rPh sb="158" eb="160">
      <t>セイビ</t>
    </rPh>
    <rPh sb="166" eb="168">
      <t>ケイカク</t>
    </rPh>
    <rPh sb="169" eb="170">
      <t>タ</t>
    </rPh>
    <rPh sb="171" eb="173">
      <t>タイシン</t>
    </rPh>
    <rPh sb="173" eb="174">
      <t>カ</t>
    </rPh>
    <rPh sb="174" eb="175">
      <t>オヨ</t>
    </rPh>
    <rPh sb="176" eb="178">
      <t>カンロ</t>
    </rPh>
    <rPh sb="178" eb="180">
      <t>コウシン</t>
    </rPh>
    <rPh sb="181" eb="182">
      <t>オコナ</t>
    </rPh>
    <rPh sb="183" eb="18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</si>
</sst>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AF-4F8F-BAB3-270634D8694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63AF-4F8F-BAB3-270634D8694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86.33</c:v>
                </c:pt>
                <c:pt idx="1">
                  <c:v>81.14</c:v>
                </c:pt>
                <c:pt idx="2">
                  <c:v>76.62</c:v>
                </c:pt>
                <c:pt idx="3">
                  <c:v>76.08</c:v>
                </c:pt>
                <c:pt idx="4">
                  <c:v>70.709999999999994</c:v>
                </c:pt>
              </c:numCache>
            </c:numRef>
          </c:val>
          <c:extLst>
            <c:ext xmlns:c16="http://schemas.microsoft.com/office/drawing/2014/chart" uri="{C3380CC4-5D6E-409C-BE32-E72D297353CC}">
              <c16:uniqueId val="{00000000-01C5-4A13-A13B-D193C8D8028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01C5-4A13-A13B-D193C8D8028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164-4D94-AAE3-7FCE2A5B70F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F164-4D94-AAE3-7FCE2A5B70F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33.75</c:v>
                </c:pt>
                <c:pt idx="1">
                  <c:v>34.840000000000003</c:v>
                </c:pt>
                <c:pt idx="2">
                  <c:v>37.01</c:v>
                </c:pt>
                <c:pt idx="3">
                  <c:v>24.06</c:v>
                </c:pt>
                <c:pt idx="4">
                  <c:v>23.07</c:v>
                </c:pt>
              </c:numCache>
            </c:numRef>
          </c:val>
          <c:extLst>
            <c:ext xmlns:c16="http://schemas.microsoft.com/office/drawing/2014/chart" uri="{C3380CC4-5D6E-409C-BE32-E72D297353CC}">
              <c16:uniqueId val="{00000000-6696-47B1-8E5F-46D4DA93778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6696-47B1-8E5F-46D4DA93778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01-42AE-B2E2-5D6FEBCD649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01-42AE-B2E2-5D6FEBCD649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9C-4E8B-9A78-02CD3C9ECEA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9C-4E8B-9A78-02CD3C9ECEA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DF-45DD-86C4-79745D623D2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DF-45DD-86C4-79745D623D2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4E-4E9B-9B5B-EFAFEDB4F81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4E-4E9B-9B5B-EFAFEDB4F81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6303.62</c:v>
                </c:pt>
                <c:pt idx="1">
                  <c:v>6263.22</c:v>
                </c:pt>
                <c:pt idx="2">
                  <c:v>5865.03</c:v>
                </c:pt>
                <c:pt idx="3">
                  <c:v>5109.8100000000004</c:v>
                </c:pt>
                <c:pt idx="4">
                  <c:v>4596.7299999999996</c:v>
                </c:pt>
              </c:numCache>
            </c:numRef>
          </c:val>
          <c:extLst>
            <c:ext xmlns:c16="http://schemas.microsoft.com/office/drawing/2014/chart" uri="{C3380CC4-5D6E-409C-BE32-E72D297353CC}">
              <c16:uniqueId val="{00000000-CB8E-4012-A46E-17B272EFF83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CB8E-4012-A46E-17B272EFF83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16.260000000000002</c:v>
                </c:pt>
                <c:pt idx="1">
                  <c:v>14.22</c:v>
                </c:pt>
                <c:pt idx="2">
                  <c:v>12.97</c:v>
                </c:pt>
                <c:pt idx="3">
                  <c:v>13.37</c:v>
                </c:pt>
                <c:pt idx="4">
                  <c:v>13.25</c:v>
                </c:pt>
              </c:numCache>
            </c:numRef>
          </c:val>
          <c:extLst>
            <c:ext xmlns:c16="http://schemas.microsoft.com/office/drawing/2014/chart" uri="{C3380CC4-5D6E-409C-BE32-E72D297353CC}">
              <c16:uniqueId val="{00000000-3836-486E-B654-2306CA5A4B7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3836-486E-B654-2306CA5A4B7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320.39999999999998</c:v>
                </c:pt>
                <c:pt idx="1">
                  <c:v>372.93</c:v>
                </c:pt>
                <c:pt idx="2">
                  <c:v>421.51</c:v>
                </c:pt>
                <c:pt idx="3">
                  <c:v>429.39</c:v>
                </c:pt>
                <c:pt idx="4">
                  <c:v>467.61</c:v>
                </c:pt>
              </c:numCache>
            </c:numRef>
          </c:val>
          <c:extLst>
            <c:ext xmlns:c16="http://schemas.microsoft.com/office/drawing/2014/chart" uri="{C3380CC4-5D6E-409C-BE32-E72D297353CC}">
              <c16:uniqueId val="{00000000-59C1-4364-892B-D934968A2E0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59C1-4364-892B-D934968A2E0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高知県　梼原町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3343</v>
      </c>
      <c r="AM8" s="37"/>
      <c r="AN8" s="37"/>
      <c r="AO8" s="37"/>
      <c r="AP8" s="37"/>
      <c r="AQ8" s="37"/>
      <c r="AR8" s="37"/>
      <c r="AS8" s="37"/>
      <c r="AT8" s="38">
        <f>データ!$S$6</f>
        <v>236.45</v>
      </c>
      <c r="AU8" s="38"/>
      <c r="AV8" s="38"/>
      <c r="AW8" s="38"/>
      <c r="AX8" s="38"/>
      <c r="AY8" s="38"/>
      <c r="AZ8" s="38"/>
      <c r="BA8" s="38"/>
      <c r="BB8" s="38">
        <f>データ!$T$6</f>
        <v>14.14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63.26</v>
      </c>
      <c r="Q10" s="38"/>
      <c r="R10" s="38"/>
      <c r="S10" s="38"/>
      <c r="T10" s="38"/>
      <c r="U10" s="38"/>
      <c r="V10" s="38"/>
      <c r="W10" s="37">
        <f>データ!$Q$6</f>
        <v>1000</v>
      </c>
      <c r="X10" s="37"/>
      <c r="Y10" s="37"/>
      <c r="Z10" s="37"/>
      <c r="AA10" s="37"/>
      <c r="AB10" s="37"/>
      <c r="AC10" s="37"/>
      <c r="AD10" s="2"/>
      <c r="AE10" s="2"/>
      <c r="AF10" s="2"/>
      <c r="AG10" s="2"/>
      <c r="AH10" s="2"/>
      <c r="AI10" s="2"/>
      <c r="AJ10" s="2"/>
      <c r="AK10" s="2"/>
      <c r="AL10" s="37">
        <f>データ!$U$6</f>
        <v>2135</v>
      </c>
      <c r="AM10" s="37"/>
      <c r="AN10" s="37"/>
      <c r="AO10" s="37"/>
      <c r="AP10" s="37"/>
      <c r="AQ10" s="37"/>
      <c r="AR10" s="37"/>
      <c r="AS10" s="37"/>
      <c r="AT10" s="38">
        <f>データ!$V$6</f>
        <v>0.12</v>
      </c>
      <c r="AU10" s="38"/>
      <c r="AV10" s="38"/>
      <c r="AW10" s="38"/>
      <c r="AX10" s="38"/>
      <c r="AY10" s="38"/>
      <c r="AZ10" s="38"/>
      <c r="BA10" s="38"/>
      <c r="BB10" s="38">
        <f>データ!$W$6</f>
        <v>17791.669999999998</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115</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113</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114</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dYCiuZnjo6qd43ZN8D/7TqmVvYCaixS63VlsO3L1aNQzRObxl6+G3LLDTEcpFQaPUfsZOkZaPVFXk/D2JKg82w==" saltValue="0MoaR8WabcUdDrF4F4jJ/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53</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54</v>
      </c>
      <c r="B4" s="17"/>
      <c r="C4" s="17"/>
      <c r="D4" s="17"/>
      <c r="E4" s="17"/>
      <c r="F4" s="17"/>
      <c r="G4" s="17"/>
      <c r="H4" s="75"/>
      <c r="I4" s="76"/>
      <c r="J4" s="76"/>
      <c r="K4" s="76"/>
      <c r="L4" s="76"/>
      <c r="M4" s="76"/>
      <c r="N4" s="76"/>
      <c r="O4" s="76"/>
      <c r="P4" s="76"/>
      <c r="Q4" s="76"/>
      <c r="R4" s="76"/>
      <c r="S4" s="76"/>
      <c r="T4" s="76"/>
      <c r="U4" s="76"/>
      <c r="V4" s="76"/>
      <c r="W4" s="77"/>
      <c r="X4" s="71" t="s">
        <v>55</v>
      </c>
      <c r="Y4" s="71"/>
      <c r="Z4" s="71"/>
      <c r="AA4" s="71"/>
      <c r="AB4" s="71"/>
      <c r="AC4" s="71"/>
      <c r="AD4" s="71"/>
      <c r="AE4" s="71"/>
      <c r="AF4" s="71"/>
      <c r="AG4" s="71"/>
      <c r="AH4" s="71"/>
      <c r="AI4" s="71" t="s">
        <v>56</v>
      </c>
      <c r="AJ4" s="71"/>
      <c r="AK4" s="71"/>
      <c r="AL4" s="71"/>
      <c r="AM4" s="71"/>
      <c r="AN4" s="71"/>
      <c r="AO4" s="71"/>
      <c r="AP4" s="71"/>
      <c r="AQ4" s="71"/>
      <c r="AR4" s="71"/>
      <c r="AS4" s="71"/>
      <c r="AT4" s="71" t="s">
        <v>57</v>
      </c>
      <c r="AU4" s="71"/>
      <c r="AV4" s="71"/>
      <c r="AW4" s="71"/>
      <c r="AX4" s="71"/>
      <c r="AY4" s="71"/>
      <c r="AZ4" s="71"/>
      <c r="BA4" s="71"/>
      <c r="BB4" s="71"/>
      <c r="BC4" s="71"/>
      <c r="BD4" s="71"/>
      <c r="BE4" s="71" t="s">
        <v>58</v>
      </c>
      <c r="BF4" s="71"/>
      <c r="BG4" s="71"/>
      <c r="BH4" s="71"/>
      <c r="BI4" s="71"/>
      <c r="BJ4" s="71"/>
      <c r="BK4" s="71"/>
      <c r="BL4" s="71"/>
      <c r="BM4" s="71"/>
      <c r="BN4" s="71"/>
      <c r="BO4" s="71"/>
      <c r="BP4" s="71" t="s">
        <v>59</v>
      </c>
      <c r="BQ4" s="71"/>
      <c r="BR4" s="71"/>
      <c r="BS4" s="71"/>
      <c r="BT4" s="71"/>
      <c r="BU4" s="71"/>
      <c r="BV4" s="71"/>
      <c r="BW4" s="71"/>
      <c r="BX4" s="71"/>
      <c r="BY4" s="71"/>
      <c r="BZ4" s="71"/>
      <c r="CA4" s="71" t="s">
        <v>60</v>
      </c>
      <c r="CB4" s="71"/>
      <c r="CC4" s="71"/>
      <c r="CD4" s="71"/>
      <c r="CE4" s="71"/>
      <c r="CF4" s="71"/>
      <c r="CG4" s="71"/>
      <c r="CH4" s="71"/>
      <c r="CI4" s="71"/>
      <c r="CJ4" s="71"/>
      <c r="CK4" s="71"/>
      <c r="CL4" s="71" t="s">
        <v>61</v>
      </c>
      <c r="CM4" s="71"/>
      <c r="CN4" s="71"/>
      <c r="CO4" s="71"/>
      <c r="CP4" s="71"/>
      <c r="CQ4" s="71"/>
      <c r="CR4" s="71"/>
      <c r="CS4" s="71"/>
      <c r="CT4" s="71"/>
      <c r="CU4" s="71"/>
      <c r="CV4" s="71"/>
      <c r="CW4" s="71" t="s">
        <v>62</v>
      </c>
      <c r="CX4" s="71"/>
      <c r="CY4" s="71"/>
      <c r="CZ4" s="71"/>
      <c r="DA4" s="71"/>
      <c r="DB4" s="71"/>
      <c r="DC4" s="71"/>
      <c r="DD4" s="71"/>
      <c r="DE4" s="71"/>
      <c r="DF4" s="71"/>
      <c r="DG4" s="71"/>
      <c r="DH4" s="71" t="s">
        <v>63</v>
      </c>
      <c r="DI4" s="71"/>
      <c r="DJ4" s="71"/>
      <c r="DK4" s="71"/>
      <c r="DL4" s="71"/>
      <c r="DM4" s="71"/>
      <c r="DN4" s="71"/>
      <c r="DO4" s="71"/>
      <c r="DP4" s="71"/>
      <c r="DQ4" s="71"/>
      <c r="DR4" s="71"/>
      <c r="DS4" s="71" t="s">
        <v>64</v>
      </c>
      <c r="DT4" s="71"/>
      <c r="DU4" s="71"/>
      <c r="DV4" s="71"/>
      <c r="DW4" s="71"/>
      <c r="DX4" s="71"/>
      <c r="DY4" s="71"/>
      <c r="DZ4" s="71"/>
      <c r="EA4" s="71"/>
      <c r="EB4" s="71"/>
      <c r="EC4" s="71"/>
      <c r="ED4" s="71" t="s">
        <v>65</v>
      </c>
      <c r="EE4" s="71"/>
      <c r="EF4" s="71"/>
      <c r="EG4" s="71"/>
      <c r="EH4" s="71"/>
      <c r="EI4" s="71"/>
      <c r="EJ4" s="71"/>
      <c r="EK4" s="71"/>
      <c r="EL4" s="71"/>
      <c r="EM4" s="71"/>
      <c r="EN4" s="71"/>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2021</v>
      </c>
      <c r="C6" s="20">
        <f t="shared" ref="C6:W6" si="3">C7</f>
        <v>394050</v>
      </c>
      <c r="D6" s="20">
        <f t="shared" si="3"/>
        <v>47</v>
      </c>
      <c r="E6" s="20">
        <f t="shared" si="3"/>
        <v>1</v>
      </c>
      <c r="F6" s="20">
        <f t="shared" si="3"/>
        <v>0</v>
      </c>
      <c r="G6" s="20">
        <f t="shared" si="3"/>
        <v>0</v>
      </c>
      <c r="H6" s="20" t="str">
        <f t="shared" si="3"/>
        <v>高知県　梼原町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63.26</v>
      </c>
      <c r="Q6" s="21">
        <f t="shared" si="3"/>
        <v>1000</v>
      </c>
      <c r="R6" s="21">
        <f t="shared" si="3"/>
        <v>3343</v>
      </c>
      <c r="S6" s="21">
        <f t="shared" si="3"/>
        <v>236.45</v>
      </c>
      <c r="T6" s="21">
        <f t="shared" si="3"/>
        <v>14.14</v>
      </c>
      <c r="U6" s="21">
        <f t="shared" si="3"/>
        <v>2135</v>
      </c>
      <c r="V6" s="21">
        <f t="shared" si="3"/>
        <v>0.12</v>
      </c>
      <c r="W6" s="21">
        <f t="shared" si="3"/>
        <v>17791.669999999998</v>
      </c>
      <c r="X6" s="22">
        <f>IF(X7="",NA(),X7)</f>
        <v>33.75</v>
      </c>
      <c r="Y6" s="22">
        <f t="shared" ref="Y6:AG6" si="4">IF(Y7="",NA(),Y7)</f>
        <v>34.840000000000003</v>
      </c>
      <c r="Z6" s="22">
        <f t="shared" si="4"/>
        <v>37.01</v>
      </c>
      <c r="AA6" s="22">
        <f t="shared" si="4"/>
        <v>24.06</v>
      </c>
      <c r="AB6" s="22">
        <f t="shared" si="4"/>
        <v>23.07</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6303.62</v>
      </c>
      <c r="BF6" s="22">
        <f t="shared" ref="BF6:BN6" si="7">IF(BF7="",NA(),BF7)</f>
        <v>6263.22</v>
      </c>
      <c r="BG6" s="22">
        <f t="shared" si="7"/>
        <v>5865.03</v>
      </c>
      <c r="BH6" s="22">
        <f t="shared" si="7"/>
        <v>5109.8100000000004</v>
      </c>
      <c r="BI6" s="22">
        <f t="shared" si="7"/>
        <v>4596.7299999999996</v>
      </c>
      <c r="BJ6" s="22">
        <f t="shared" si="7"/>
        <v>1061.58</v>
      </c>
      <c r="BK6" s="22">
        <f t="shared" si="7"/>
        <v>1007.7</v>
      </c>
      <c r="BL6" s="22">
        <f t="shared" si="7"/>
        <v>1018.52</v>
      </c>
      <c r="BM6" s="22">
        <f t="shared" si="7"/>
        <v>949.61</v>
      </c>
      <c r="BN6" s="22">
        <f t="shared" si="7"/>
        <v>918.84</v>
      </c>
      <c r="BO6" s="21" t="str">
        <f>IF(BO7="","",IF(BO7="-","【-】","【"&amp;SUBSTITUTE(TEXT(BO7,"#,##0.00"),"-","△")&amp;"】"))</f>
        <v>【940.88】</v>
      </c>
      <c r="BP6" s="22">
        <f>IF(BP7="",NA(),BP7)</f>
        <v>16.260000000000002</v>
      </c>
      <c r="BQ6" s="22">
        <f t="shared" ref="BQ6:BY6" si="8">IF(BQ7="",NA(),BQ7)</f>
        <v>14.22</v>
      </c>
      <c r="BR6" s="22">
        <f t="shared" si="8"/>
        <v>12.97</v>
      </c>
      <c r="BS6" s="22">
        <f t="shared" si="8"/>
        <v>13.37</v>
      </c>
      <c r="BT6" s="22">
        <f t="shared" si="8"/>
        <v>13.25</v>
      </c>
      <c r="BU6" s="22">
        <f t="shared" si="8"/>
        <v>58.52</v>
      </c>
      <c r="BV6" s="22">
        <f t="shared" si="8"/>
        <v>59.22</v>
      </c>
      <c r="BW6" s="22">
        <f t="shared" si="8"/>
        <v>58.79</v>
      </c>
      <c r="BX6" s="22">
        <f t="shared" si="8"/>
        <v>58.41</v>
      </c>
      <c r="BY6" s="22">
        <f t="shared" si="8"/>
        <v>58.27</v>
      </c>
      <c r="BZ6" s="21" t="str">
        <f>IF(BZ7="","",IF(BZ7="-","【-】","【"&amp;SUBSTITUTE(TEXT(BZ7,"#,##0.00"),"-","△")&amp;"】"))</f>
        <v>【54.59】</v>
      </c>
      <c r="CA6" s="22">
        <f>IF(CA7="",NA(),CA7)</f>
        <v>320.39999999999998</v>
      </c>
      <c r="CB6" s="22">
        <f t="shared" ref="CB6:CJ6" si="9">IF(CB7="",NA(),CB7)</f>
        <v>372.93</v>
      </c>
      <c r="CC6" s="22">
        <f t="shared" si="9"/>
        <v>421.51</v>
      </c>
      <c r="CD6" s="22">
        <f t="shared" si="9"/>
        <v>429.39</v>
      </c>
      <c r="CE6" s="22">
        <f t="shared" si="9"/>
        <v>467.61</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86.33</v>
      </c>
      <c r="CM6" s="22">
        <f t="shared" ref="CM6:CU6" si="10">IF(CM7="",NA(),CM7)</f>
        <v>81.14</v>
      </c>
      <c r="CN6" s="22">
        <f t="shared" si="10"/>
        <v>76.62</v>
      </c>
      <c r="CO6" s="22">
        <f t="shared" si="10"/>
        <v>76.08</v>
      </c>
      <c r="CP6" s="22">
        <f t="shared" si="10"/>
        <v>70.709999999999994</v>
      </c>
      <c r="CQ6" s="22">
        <f t="shared" si="10"/>
        <v>57.3</v>
      </c>
      <c r="CR6" s="22">
        <f t="shared" si="10"/>
        <v>56.76</v>
      </c>
      <c r="CS6" s="22">
        <f t="shared" si="10"/>
        <v>56.04</v>
      </c>
      <c r="CT6" s="22">
        <f t="shared" si="10"/>
        <v>58.52</v>
      </c>
      <c r="CU6" s="22">
        <f t="shared" si="10"/>
        <v>58.88</v>
      </c>
      <c r="CV6" s="21" t="str">
        <f>IF(CV7="","",IF(CV7="-","【-】","【"&amp;SUBSTITUTE(TEXT(CV7,"#,##0.00"),"-","△")&amp;"】"))</f>
        <v>【56.42】</v>
      </c>
      <c r="CW6" s="22">
        <f>IF(CW7="",NA(),CW7)</f>
        <v>100</v>
      </c>
      <c r="CX6" s="22">
        <f t="shared" ref="CX6:DF6" si="11">IF(CX7="",NA(),CX7)</f>
        <v>100</v>
      </c>
      <c r="CY6" s="22">
        <f t="shared" si="11"/>
        <v>100</v>
      </c>
      <c r="CZ6" s="22">
        <f t="shared" si="11"/>
        <v>100</v>
      </c>
      <c r="DA6" s="22">
        <f t="shared" si="11"/>
        <v>100</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394050</v>
      </c>
      <c r="D7" s="24">
        <v>47</v>
      </c>
      <c r="E7" s="24">
        <v>1</v>
      </c>
      <c r="F7" s="24">
        <v>0</v>
      </c>
      <c r="G7" s="24">
        <v>0</v>
      </c>
      <c r="H7" s="24" t="s">
        <v>95</v>
      </c>
      <c r="I7" s="24" t="s">
        <v>96</v>
      </c>
      <c r="J7" s="24" t="s">
        <v>97</v>
      </c>
      <c r="K7" s="24" t="s">
        <v>98</v>
      </c>
      <c r="L7" s="24" t="s">
        <v>99</v>
      </c>
      <c r="M7" s="24" t="s">
        <v>100</v>
      </c>
      <c r="N7" s="25" t="s">
        <v>101</v>
      </c>
      <c r="O7" s="25" t="s">
        <v>102</v>
      </c>
      <c r="P7" s="25">
        <v>63.26</v>
      </c>
      <c r="Q7" s="25">
        <v>1000</v>
      </c>
      <c r="R7" s="25">
        <v>3343</v>
      </c>
      <c r="S7" s="25">
        <v>236.45</v>
      </c>
      <c r="T7" s="25">
        <v>14.14</v>
      </c>
      <c r="U7" s="25">
        <v>2135</v>
      </c>
      <c r="V7" s="25">
        <v>0.12</v>
      </c>
      <c r="W7" s="25">
        <v>17791.669999999998</v>
      </c>
      <c r="X7" s="25">
        <v>33.75</v>
      </c>
      <c r="Y7" s="25">
        <v>34.840000000000003</v>
      </c>
      <c r="Z7" s="25">
        <v>37.01</v>
      </c>
      <c r="AA7" s="25">
        <v>24.06</v>
      </c>
      <c r="AB7" s="25">
        <v>23.07</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6303.62</v>
      </c>
      <c r="BF7" s="25">
        <v>6263.22</v>
      </c>
      <c r="BG7" s="25">
        <v>5865.03</v>
      </c>
      <c r="BH7" s="25">
        <v>5109.8100000000004</v>
      </c>
      <c r="BI7" s="25">
        <v>4596.7299999999996</v>
      </c>
      <c r="BJ7" s="25">
        <v>1061.58</v>
      </c>
      <c r="BK7" s="25">
        <v>1007.7</v>
      </c>
      <c r="BL7" s="25">
        <v>1018.52</v>
      </c>
      <c r="BM7" s="25">
        <v>949.61</v>
      </c>
      <c r="BN7" s="25">
        <v>918.84</v>
      </c>
      <c r="BO7" s="25">
        <v>940.88</v>
      </c>
      <c r="BP7" s="25">
        <v>16.260000000000002</v>
      </c>
      <c r="BQ7" s="25">
        <v>14.22</v>
      </c>
      <c r="BR7" s="25">
        <v>12.97</v>
      </c>
      <c r="BS7" s="25">
        <v>13.37</v>
      </c>
      <c r="BT7" s="25">
        <v>13.25</v>
      </c>
      <c r="BU7" s="25">
        <v>58.52</v>
      </c>
      <c r="BV7" s="25">
        <v>59.22</v>
      </c>
      <c r="BW7" s="25">
        <v>58.79</v>
      </c>
      <c r="BX7" s="25">
        <v>58.41</v>
      </c>
      <c r="BY7" s="25">
        <v>58.27</v>
      </c>
      <c r="BZ7" s="25">
        <v>54.59</v>
      </c>
      <c r="CA7" s="25">
        <v>320.39999999999998</v>
      </c>
      <c r="CB7" s="25">
        <v>372.93</v>
      </c>
      <c r="CC7" s="25">
        <v>421.51</v>
      </c>
      <c r="CD7" s="25">
        <v>429.39</v>
      </c>
      <c r="CE7" s="25">
        <v>467.61</v>
      </c>
      <c r="CF7" s="25">
        <v>296.3</v>
      </c>
      <c r="CG7" s="25">
        <v>292.89999999999998</v>
      </c>
      <c r="CH7" s="25">
        <v>298.25</v>
      </c>
      <c r="CI7" s="25">
        <v>303.27999999999997</v>
      </c>
      <c r="CJ7" s="25">
        <v>303.81</v>
      </c>
      <c r="CK7" s="25">
        <v>301.2</v>
      </c>
      <c r="CL7" s="25">
        <v>86.33</v>
      </c>
      <c r="CM7" s="25">
        <v>81.14</v>
      </c>
      <c r="CN7" s="25">
        <v>76.62</v>
      </c>
      <c r="CO7" s="25">
        <v>76.08</v>
      </c>
      <c r="CP7" s="25">
        <v>70.709999999999994</v>
      </c>
      <c r="CQ7" s="25">
        <v>57.3</v>
      </c>
      <c r="CR7" s="25">
        <v>56.76</v>
      </c>
      <c r="CS7" s="25">
        <v>56.04</v>
      </c>
      <c r="CT7" s="25">
        <v>58.52</v>
      </c>
      <c r="CU7" s="25">
        <v>58.88</v>
      </c>
      <c r="CV7" s="25">
        <v>56.42</v>
      </c>
      <c r="CW7" s="25">
        <v>100</v>
      </c>
      <c r="CX7" s="25">
        <v>100</v>
      </c>
      <c r="CY7" s="25">
        <v>100</v>
      </c>
      <c r="CZ7" s="25">
        <v>100</v>
      </c>
      <c r="DA7" s="25">
        <v>100</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108</v>
      </c>
    </row>
    <row r="12" spans="1:144" x14ac:dyDescent="0.15">
      <c r="B12">
        <v>1</v>
      </c>
      <c r="C12">
        <v>1</v>
      </c>
      <c r="D12">
        <v>1</v>
      </c>
      <c r="E12">
        <v>2</v>
      </c>
      <c r="F12">
        <v>3</v>
      </c>
      <c r="G12" t="s">
        <v>109</v>
      </c>
    </row>
    <row r="13" spans="1:144" x14ac:dyDescent="0.15">
      <c r="B13" t="s">
        <v>110</v>
      </c>
      <c r="C13" t="s">
        <v>110</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2023-02-16T05:18:42Z</cp:lastPrinted>
  <dcterms:created xsi:type="dcterms:W3CDTF">2022-12-01T01:11:28Z</dcterms:created>
  <dcterms:modified xsi:type="dcterms:W3CDTF">2023-02-16T05:18:51Z</dcterms:modified>
  <cp:category/>
</cp:coreProperties>
</file>