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user\Desktop\"/>
    </mc:Choice>
  </mc:AlternateContent>
  <xr:revisionPtr revIDLastSave="0" documentId="8_{11751D25-B9BC-4D24-83B2-8F673141FB83}" xr6:coauthVersionLast="47" xr6:coauthVersionMax="47" xr10:uidLastSave="{00000000-0000-0000-0000-000000000000}"/>
  <workbookProtection workbookAlgorithmName="SHA-512" workbookHashValue="6oJ1Twn4a6ImtkQXdfyFyM2AeTMcYkDckresL1OGocDhDxY5edf7+4HYSrwV1utXwRgmWmW3HtwNRcYbw2EXUA==" workbookSaltValue="6NTJ6AUcczRsTmnNSigCUw=="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<sst xmlns="http://schemas.openxmlformats.org/spreadsheetml/2006/main" count="233" uniqueCount="119">
  <si>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</si>
  <si>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</si>
  <si>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</si>
  <si>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</si>
  <si>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</si>
  <si>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</si>
  <si>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</si>
  <si>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</si>
  <si>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</si>
  <si>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</si>
  <si>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</si>
  <si>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</si>
  <si>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</si>
  <si>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</si>
  <si>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</si>
  <si>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</si>
  <si>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</si>
  <si>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</si>
  <si>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</si>
  <si>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</si>
  <si>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</si>
  <si>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</si>
  <si>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</si>
  <si>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</si>
  <si>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</si>
  <si>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</si>
  <si>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</si>
  <si>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</si>
  <si>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</si>
  <si>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</si>
  <si>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</si>
  <si>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</si>
  <si>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</si>
  <si>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</si>
  <si>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</si>
  <si>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</si>
  <si>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</si>
  <si>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</si>
  <si>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</si>
  <si>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</si>
  <si>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</si>
  <si>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</si>
  <si>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</si>
  <si>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</si>
  <si>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</si>
  <si>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</si>
  <si>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</si>
  <si>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</si>
  <si>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</si>
  <si>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</si>
  <si>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</si>
  <si>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</si>
  <si>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</si>
  <si>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</si>
  <si>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</si>
  <si>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</si>
  <si>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</si>
  <si>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</si>
  <si>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</si>
  <si>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</si>
  <si>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</si>
  <si>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</si>
  <si>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</si>
  <si>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</si>
  <si>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</si>
  <si>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</si>
  <si>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</si>
  <si>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</si>
  <si>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</si>
  <si>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</si>
  <si>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</si>
  <si>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</si>
  <si>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</si>
  <si>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</si>
  <si>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</si>
  <si>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</si>
  <si>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</si>
  <si>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</si>
  <si>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</si>
  <si>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</si>
  <si>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</si>
  <si>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</si>
  <si>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</si>
  <si>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</si>
  <si>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</si>
  <si>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</si>
  <si>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</si>
  <si>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</si>
  <si>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</si>
  <si>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</si>
  <si>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</si>
  <si>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</si>
  <si>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</si>
  <si>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</si>
  <si>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</si>
  <si>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</si>
  <si>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日高村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</si>
  <si>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</si>
  <si>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</si>
  <si>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</si>
  <si>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</si>
  <si>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</si>
  <si>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</si>
  <si>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</si>
  <si>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</si>
  <si>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</si>
  <si>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</si>
  <si>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</si>
  <si>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</si>
  <si>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</si>
  <si>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</si>
  <si>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</si>
  <si>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</si>
  <si>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</si>
  <si>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</si>
  <si>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</si>
  <si>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・収益的収支比率
類似団体平均値を下回っており、100％未満であるため、給水収益以外での収入で賄われている状況である。今後は財政状況等を踏まえ、料金の見直し等を行い、経営改善を図っていく必要がある。
・企業債残高対給水収益比率
類似団体平均値よりも下回っているいることから、将来を見据えて投資規模や料金水準を見直すことが必要である。
・料金回収率
類似団体平均値を上回ってはいるものの、100％未満であるため、給水収益以外での収入で賄われている状況である。
・給水原価
類似団体平均値より下回っており、水源施設の整備や管路施設の更新を計画的に行っているので将来的に右肩上がりになっていくことが予想されるが、適宜、投資の効率化や維持管理費等の削減を検討し経営改善を図る必要がある。
・施設利用率
類似団体平均値・全国平均値ともに上回っており、季節によって需要の変動（お盆・正月）を考慮すると、適切な施設規模であるといえる。
・有収率
類似団体平均値・全国平均値ともに下回っている状況で、漏水や未徴収等が原因であると考えられる。漏水箇所の修繕等や計画的な老朽管の更新等で有収率の向上を図っているが、追いついていない状況にある。</t>
    <phoneticPr fontId="4"/>
  </si>
  <si>
    <t>・管路更新率
平成18年度から老朽化の進む配水管路より管路更新を行っているが、20年以上経過し、更新が必要な管路が多く残存している。今後も財政を考慮したうえで計画的に老朽管の更新を行う予定であることから、老朽化や漏水事故等の改善が予想される。</t>
    <phoneticPr fontId="4"/>
  </si>
  <si>
    <t>全体的に類似団体平均値は上回っているが、収益的収支比率と有収率をみると低い数値を示している。
漏水の発生件数増加等が原因であると考えられるので、漏水箇所についての迅速な修繕、計画的な管路更新を行い、水道使用料金の見直し等を行うことで、より健全かつ効率的な水道事業の運営が可能とな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</si>
</sst>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0.06</c:v>
                </c:pt>
                <c:pt idx="1">
                  <c:v>0.16</c:v>
                </c:pt>
                <c:pt idx="2">
                  <c:v>0.79</c:v>
                </c:pt>
                <c:pt idx="3">
                  <c:v>8.16</c:v>
                </c:pt>
                <c:pt idx="4">
                  <c:v>0.3</c:v>
                </c:pt>
              </c:numCache>
            </c:numRef>
          </c:val>
          <c:extLst>
            <c:ext xmlns:c16="http://schemas.microsoft.com/office/drawing/2014/chart" uri="{C3380CC4-5D6E-409C-BE32-E72D297353CC}">
              <c16:uniqueId val="{00000000-92FB-4B91-8950-4788D27CF15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0.65</c:v>
                </c:pt>
                <c:pt idx="2">
                  <c:v>0.52</c:v>
                </c:pt>
                <c:pt idx="3">
                  <c:v>1.48</c:v>
                </c:pt>
                <c:pt idx="4">
                  <c:v>0.71</c:v>
                </c:pt>
              </c:numCache>
            </c:numRef>
          </c:val>
          <c:smooth val="0"/>
          <c:extLst>
            <c:ext xmlns:c16="http://schemas.microsoft.com/office/drawing/2014/chart" uri="{C3380CC4-5D6E-409C-BE32-E72D297353CC}">
              <c16:uniqueId val="{00000001-92FB-4B91-8950-4788D27CF15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59.24</c:v>
                </c:pt>
                <c:pt idx="1">
                  <c:v>58.87</c:v>
                </c:pt>
                <c:pt idx="2">
                  <c:v>59.83</c:v>
                </c:pt>
                <c:pt idx="3">
                  <c:v>71.8</c:v>
                </c:pt>
                <c:pt idx="4">
                  <c:v>65.42</c:v>
                </c:pt>
              </c:numCache>
            </c:numRef>
          </c:val>
          <c:extLst>
            <c:ext xmlns:c16="http://schemas.microsoft.com/office/drawing/2014/chart" uri="{C3380CC4-5D6E-409C-BE32-E72D297353CC}">
              <c16:uniqueId val="{00000000-B754-4B16-BA0E-65E7B038A99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56.65</c:v>
                </c:pt>
                <c:pt idx="1">
                  <c:v>56.41</c:v>
                </c:pt>
                <c:pt idx="2">
                  <c:v>54.9</c:v>
                </c:pt>
                <c:pt idx="3">
                  <c:v>55.7</c:v>
                </c:pt>
                <c:pt idx="4">
                  <c:v>58.88</c:v>
                </c:pt>
              </c:numCache>
            </c:numRef>
          </c:val>
          <c:smooth val="0"/>
          <c:extLst>
            <c:ext xmlns:c16="http://schemas.microsoft.com/office/drawing/2014/chart" uri="{C3380CC4-5D6E-409C-BE32-E72D297353CC}">
              <c16:uniqueId val="{00000001-B754-4B16-BA0E-65E7B038A99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65.27</c:v>
                </c:pt>
                <c:pt idx="1">
                  <c:v>71.8</c:v>
                </c:pt>
                <c:pt idx="2">
                  <c:v>68.73</c:v>
                </c:pt>
                <c:pt idx="3">
                  <c:v>60.35</c:v>
                </c:pt>
                <c:pt idx="4">
                  <c:v>63.33</c:v>
                </c:pt>
              </c:numCache>
            </c:numRef>
          </c:val>
          <c:extLst>
            <c:ext xmlns:c16="http://schemas.microsoft.com/office/drawing/2014/chart" uri="{C3380CC4-5D6E-409C-BE32-E72D297353CC}">
              <c16:uniqueId val="{00000000-B37B-421F-A8B1-7A5E878B7A6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76.13</c:v>
                </c:pt>
                <c:pt idx="1">
                  <c:v>75.12</c:v>
                </c:pt>
                <c:pt idx="2">
                  <c:v>74.27</c:v>
                </c:pt>
                <c:pt idx="3">
                  <c:v>71.81</c:v>
                </c:pt>
                <c:pt idx="4">
                  <c:v>71.150000000000006</c:v>
                </c:pt>
              </c:numCache>
            </c:numRef>
          </c:val>
          <c:smooth val="0"/>
          <c:extLst>
            <c:ext xmlns:c16="http://schemas.microsoft.com/office/drawing/2014/chart" uri="{C3380CC4-5D6E-409C-BE32-E72D297353CC}">
              <c16:uniqueId val="{00000001-B37B-421F-A8B1-7A5E878B7A6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83.7</c:v>
                </c:pt>
                <c:pt idx="1">
                  <c:v>89.36</c:v>
                </c:pt>
                <c:pt idx="2">
                  <c:v>83.57</c:v>
                </c:pt>
                <c:pt idx="3">
                  <c:v>75.069999999999993</c:v>
                </c:pt>
                <c:pt idx="4">
                  <c:v>70.849999999999994</c:v>
                </c:pt>
              </c:numCache>
            </c:numRef>
          </c:val>
          <c:extLst>
            <c:ext xmlns:c16="http://schemas.microsoft.com/office/drawing/2014/chart" uri="{C3380CC4-5D6E-409C-BE32-E72D297353CC}">
              <c16:uniqueId val="{00000000-98EB-4AB1-8935-70E09D8ABDD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73.959999999999994</c:v>
                </c:pt>
                <c:pt idx="1">
                  <c:v>75.010000000000005</c:v>
                </c:pt>
                <c:pt idx="2">
                  <c:v>72.760000000000005</c:v>
                </c:pt>
                <c:pt idx="3">
                  <c:v>82.57</c:v>
                </c:pt>
                <c:pt idx="4">
                  <c:v>73.540000000000006</c:v>
                </c:pt>
              </c:numCache>
            </c:numRef>
          </c:val>
          <c:smooth val="0"/>
          <c:extLst>
            <c:ext xmlns:c16="http://schemas.microsoft.com/office/drawing/2014/chart" uri="{C3380CC4-5D6E-409C-BE32-E72D297353CC}">
              <c16:uniqueId val="{00000001-98EB-4AB1-8935-70E09D8ABDD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15-4D0E-8042-3BFC2B4D9F2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15-4D0E-8042-3BFC2B4D9F2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4E-4343-BB5F-589A9F44E67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4E-4343-BB5F-589A9F44E67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39-4B83-82C6-457A5B776D6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39-4B83-82C6-457A5B776D6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41-4316-B037-FC9FFC9D1F6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41-4316-B037-FC9FFC9D1F6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1058.92</c:v>
                </c:pt>
                <c:pt idx="1">
                  <c:v>1088.95</c:v>
                </c:pt>
                <c:pt idx="2">
                  <c:v>1116.5899999999999</c:v>
                </c:pt>
                <c:pt idx="3">
                  <c:v>1036.3499999999999</c:v>
                </c:pt>
                <c:pt idx="4">
                  <c:v>1047.9100000000001</c:v>
                </c:pt>
              </c:numCache>
            </c:numRef>
          </c:val>
          <c:extLst>
            <c:ext xmlns:c16="http://schemas.microsoft.com/office/drawing/2014/chart" uri="{C3380CC4-5D6E-409C-BE32-E72D297353CC}">
              <c16:uniqueId val="{00000000-8E22-4DA9-8864-0157D84D021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1295.06</c:v>
                </c:pt>
                <c:pt idx="1">
                  <c:v>1168.7</c:v>
                </c:pt>
                <c:pt idx="2">
                  <c:v>1245.46</c:v>
                </c:pt>
                <c:pt idx="3">
                  <c:v>834.1</c:v>
                </c:pt>
                <c:pt idx="4">
                  <c:v>918.84</c:v>
                </c:pt>
              </c:numCache>
            </c:numRef>
          </c:val>
          <c:smooth val="0"/>
          <c:extLst>
            <c:ext xmlns:c16="http://schemas.microsoft.com/office/drawing/2014/chart" uri="{C3380CC4-5D6E-409C-BE32-E72D297353CC}">
              <c16:uniqueId val="{00000001-8E22-4DA9-8864-0157D84D021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74.900000000000006</c:v>
                </c:pt>
                <c:pt idx="1">
                  <c:v>78.849999999999994</c:v>
                </c:pt>
                <c:pt idx="2">
                  <c:v>75.3</c:v>
                </c:pt>
                <c:pt idx="3">
                  <c:v>68.849999999999994</c:v>
                </c:pt>
                <c:pt idx="4">
                  <c:v>64.09</c:v>
                </c:pt>
              </c:numCache>
            </c:numRef>
          </c:val>
          <c:extLst>
            <c:ext xmlns:c16="http://schemas.microsoft.com/office/drawing/2014/chart" uri="{C3380CC4-5D6E-409C-BE32-E72D297353CC}">
              <c16:uniqueId val="{00000000-CC88-41DD-9F89-CA38EB8431E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53.29</c:v>
                </c:pt>
                <c:pt idx="1">
                  <c:v>53.59</c:v>
                </c:pt>
                <c:pt idx="2">
                  <c:v>51.08</c:v>
                </c:pt>
                <c:pt idx="3">
                  <c:v>64.44</c:v>
                </c:pt>
                <c:pt idx="4">
                  <c:v>58.27</c:v>
                </c:pt>
              </c:numCache>
            </c:numRef>
          </c:val>
          <c:smooth val="0"/>
          <c:extLst>
            <c:ext xmlns:c16="http://schemas.microsoft.com/office/drawing/2014/chart" uri="{C3380CC4-5D6E-409C-BE32-E72D297353CC}">
              <c16:uniqueId val="{00000001-CC88-41DD-9F89-CA38EB8431E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172.5</c:v>
                </c:pt>
                <c:pt idx="1">
                  <c:v>153.13999999999999</c:v>
                </c:pt>
                <c:pt idx="2">
                  <c:v>161.74</c:v>
                </c:pt>
                <c:pt idx="3">
                  <c:v>178.26</c:v>
                </c:pt>
                <c:pt idx="4">
                  <c:v>192.04</c:v>
                </c:pt>
              </c:numCache>
            </c:numRef>
          </c:val>
          <c:extLst>
            <c:ext xmlns:c16="http://schemas.microsoft.com/office/drawing/2014/chart" uri="{C3380CC4-5D6E-409C-BE32-E72D297353CC}">
              <c16:uniqueId val="{00000000-9F47-424B-8B9A-BCAF5EDCEEA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259.02</c:v>
                </c:pt>
                <c:pt idx="1">
                  <c:v>259.79000000000002</c:v>
                </c:pt>
                <c:pt idx="2">
                  <c:v>262.13</c:v>
                </c:pt>
                <c:pt idx="3">
                  <c:v>197.14</c:v>
                </c:pt>
                <c:pt idx="4">
                  <c:v>303.81</c:v>
                </c:pt>
              </c:numCache>
            </c:numRef>
          </c:val>
          <c:smooth val="0"/>
          <c:extLst>
            <c:ext xmlns:c16="http://schemas.microsoft.com/office/drawing/2014/chart" uri="{C3380CC4-5D6E-409C-BE32-E72D297353CC}">
              <c16:uniqueId val="{00000001-9F47-424B-8B9A-BCAF5EDCEEA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日高村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4891</v>
      </c>
      <c r="AM8" s="55"/>
      <c r="AN8" s="55"/>
      <c r="AO8" s="55"/>
      <c r="AP8" s="55"/>
      <c r="AQ8" s="55"/>
      <c r="AR8" s="55"/>
      <c r="AS8" s="55"/>
      <c r="AT8" s="45">
        <f>データ!$S$6</f>
        <v>44.85</v>
      </c>
      <c r="AU8" s="45"/>
      <c r="AV8" s="45"/>
      <c r="AW8" s="45"/>
      <c r="AX8" s="45"/>
      <c r="AY8" s="45"/>
      <c r="AZ8" s="45"/>
      <c r="BA8" s="45"/>
      <c r="BB8" s="45">
        <f>データ!$T$6</f>
        <v>109.05</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55">
        <f>データ!$Q$6</f>
        <v>2233</v>
      </c>
      <c r="X10" s="55"/>
      <c r="Y10" s="55"/>
      <c r="Z10" s="55"/>
      <c r="AA10" s="55"/>
      <c r="AB10" s="55"/>
      <c r="AC10" s="55"/>
      <c r="AD10" s="2"/>
      <c r="AE10" s="2"/>
      <c r="AF10" s="2"/>
      <c r="AG10" s="2"/>
      <c r="AH10" s="2"/>
      <c r="AI10" s="2"/>
      <c r="AJ10" s="2"/>
      <c r="AK10" s="2"/>
      <c r="AL10" s="55">
        <f>データ!$U$6</f>
        <v>4869</v>
      </c>
      <c r="AM10" s="55"/>
      <c r="AN10" s="55"/>
      <c r="AO10" s="55"/>
      <c r="AP10" s="55"/>
      <c r="AQ10" s="55"/>
      <c r="AR10" s="55"/>
      <c r="AS10" s="55"/>
      <c r="AT10" s="45">
        <f>データ!$V$6</f>
        <v>44.88</v>
      </c>
      <c r="AU10" s="45"/>
      <c r="AV10" s="45"/>
      <c r="AW10" s="45"/>
      <c r="AX10" s="45"/>
      <c r="AY10" s="45"/>
      <c r="AZ10" s="45"/>
      <c r="BA10" s="45"/>
      <c r="BB10" s="45">
        <f>データ!$W$6</f>
        <v>108.49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117</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118</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XXYgvx54f+fL3ke3RlsDPIIXlhXwANd8VWDYAnQ7BgS9NPs1uN/gbZNng9Xm8qBPqHQHf7YFTg5qPaMP2wZqLw==" saltValue="HpBZwMekcYAEvib5ZNSxc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394106</v>
      </c>
      <c r="D6" s="20">
        <f t="shared" si="3"/>
        <v>47</v>
      </c>
      <c r="E6" s="20">
        <f t="shared" si="3"/>
        <v>1</v>
      </c>
      <c r="F6" s="20">
        <f t="shared" si="3"/>
        <v>0</v>
      </c>
      <c r="G6" s="20">
        <f t="shared" si="3"/>
        <v>0</v>
      </c>
      <c r="H6" s="20" t="str">
        <f t="shared" si="3"/>
        <v>高知県　日高村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100</v>
      </c>
      <c r="Q6" s="21">
        <f t="shared" si="3"/>
        <v>2233</v>
      </c>
      <c r="R6" s="21">
        <f t="shared" si="3"/>
        <v>4891</v>
      </c>
      <c r="S6" s="21">
        <f t="shared" si="3"/>
        <v>44.85</v>
      </c>
      <c r="T6" s="21">
        <f t="shared" si="3"/>
        <v>109.05</v>
      </c>
      <c r="U6" s="21">
        <f t="shared" si="3"/>
        <v>4869</v>
      </c>
      <c r="V6" s="21">
        <f t="shared" si="3"/>
        <v>44.88</v>
      </c>
      <c r="W6" s="21">
        <f t="shared" si="3"/>
        <v>108.49</v>
      </c>
      <c r="X6" s="22">
        <f>IF(X7="",NA(),X7)</f>
        <v>83.7</v>
      </c>
      <c r="Y6" s="22">
        <f t="shared" ref="Y6:AG6" si="4">IF(Y7="",NA(),Y7)</f>
        <v>89.36</v>
      </c>
      <c r="Z6" s="22">
        <f t="shared" si="4"/>
        <v>83.57</v>
      </c>
      <c r="AA6" s="22">
        <f t="shared" si="4"/>
        <v>75.069999999999993</v>
      </c>
      <c r="AB6" s="22">
        <f t="shared" si="4"/>
        <v>70.849999999999994</v>
      </c>
      <c r="AC6" s="22">
        <f t="shared" si="4"/>
        <v>73.959999999999994</v>
      </c>
      <c r="AD6" s="22">
        <f t="shared" si="4"/>
        <v>75.010000000000005</v>
      </c>
      <c r="AE6" s="22">
        <f t="shared" si="4"/>
        <v>72.760000000000005</v>
      </c>
      <c r="AF6" s="22">
        <f t="shared" si="4"/>
        <v>82.57</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1058.92</v>
      </c>
      <c r="BF6" s="22">
        <f t="shared" ref="BF6:BN6" si="7">IF(BF7="",NA(),BF7)</f>
        <v>1088.95</v>
      </c>
      <c r="BG6" s="22">
        <f t="shared" si="7"/>
        <v>1116.5899999999999</v>
      </c>
      <c r="BH6" s="22">
        <f t="shared" si="7"/>
        <v>1036.3499999999999</v>
      </c>
      <c r="BI6" s="22">
        <f t="shared" si="7"/>
        <v>1047.9100000000001</v>
      </c>
      <c r="BJ6" s="22">
        <f t="shared" si="7"/>
        <v>1295.06</v>
      </c>
      <c r="BK6" s="22">
        <f t="shared" si="7"/>
        <v>1168.7</v>
      </c>
      <c r="BL6" s="22">
        <f t="shared" si="7"/>
        <v>1245.46</v>
      </c>
      <c r="BM6" s="22">
        <f t="shared" si="7"/>
        <v>834.1</v>
      </c>
      <c r="BN6" s="22">
        <f t="shared" si="7"/>
        <v>918.84</v>
      </c>
      <c r="BO6" s="21" t="str">
        <f>IF(BO7="","",IF(BO7="-","【-】","【"&amp;SUBSTITUTE(TEXT(BO7,"#,##0.00"),"-","△")&amp;"】"))</f>
        <v>【940.88】</v>
      </c>
      <c r="BP6" s="22">
        <f>IF(BP7="",NA(),BP7)</f>
        <v>74.900000000000006</v>
      </c>
      <c r="BQ6" s="22">
        <f t="shared" ref="BQ6:BY6" si="8">IF(BQ7="",NA(),BQ7)</f>
        <v>78.849999999999994</v>
      </c>
      <c r="BR6" s="22">
        <f t="shared" si="8"/>
        <v>75.3</v>
      </c>
      <c r="BS6" s="22">
        <f t="shared" si="8"/>
        <v>68.849999999999994</v>
      </c>
      <c r="BT6" s="22">
        <f t="shared" si="8"/>
        <v>64.09</v>
      </c>
      <c r="BU6" s="22">
        <f t="shared" si="8"/>
        <v>53.29</v>
      </c>
      <c r="BV6" s="22">
        <f t="shared" si="8"/>
        <v>53.59</v>
      </c>
      <c r="BW6" s="22">
        <f t="shared" si="8"/>
        <v>51.08</v>
      </c>
      <c r="BX6" s="22">
        <f t="shared" si="8"/>
        <v>64.44</v>
      </c>
      <c r="BY6" s="22">
        <f t="shared" si="8"/>
        <v>58.27</v>
      </c>
      <c r="BZ6" s="21" t="str">
        <f>IF(BZ7="","",IF(BZ7="-","【-】","【"&amp;SUBSTITUTE(TEXT(BZ7,"#,##0.00"),"-","△")&amp;"】"))</f>
        <v>【54.59】</v>
      </c>
      <c r="CA6" s="22">
        <f>IF(CA7="",NA(),CA7)</f>
        <v>172.5</v>
      </c>
      <c r="CB6" s="22">
        <f t="shared" ref="CB6:CJ6" si="9">IF(CB7="",NA(),CB7)</f>
        <v>153.13999999999999</v>
      </c>
      <c r="CC6" s="22">
        <f t="shared" si="9"/>
        <v>161.74</v>
      </c>
      <c r="CD6" s="22">
        <f t="shared" si="9"/>
        <v>178.26</v>
      </c>
      <c r="CE6" s="22">
        <f t="shared" si="9"/>
        <v>192.04</v>
      </c>
      <c r="CF6" s="22">
        <f t="shared" si="9"/>
        <v>259.02</v>
      </c>
      <c r="CG6" s="22">
        <f t="shared" si="9"/>
        <v>259.79000000000002</v>
      </c>
      <c r="CH6" s="22">
        <f t="shared" si="9"/>
        <v>262.13</v>
      </c>
      <c r="CI6" s="22">
        <f t="shared" si="9"/>
        <v>197.14</v>
      </c>
      <c r="CJ6" s="22">
        <f t="shared" si="9"/>
        <v>303.81</v>
      </c>
      <c r="CK6" s="21" t="str">
        <f>IF(CK7="","",IF(CK7="-","【-】","【"&amp;SUBSTITUTE(TEXT(CK7,"#,##0.00"),"-","△")&amp;"】"))</f>
        <v>【301.20】</v>
      </c>
      <c r="CL6" s="22">
        <f>IF(CL7="",NA(),CL7)</f>
        <v>59.24</v>
      </c>
      <c r="CM6" s="22">
        <f t="shared" ref="CM6:CU6" si="10">IF(CM7="",NA(),CM7)</f>
        <v>58.87</v>
      </c>
      <c r="CN6" s="22">
        <f t="shared" si="10"/>
        <v>59.83</v>
      </c>
      <c r="CO6" s="22">
        <f t="shared" si="10"/>
        <v>71.8</v>
      </c>
      <c r="CP6" s="22">
        <f t="shared" si="10"/>
        <v>65.42</v>
      </c>
      <c r="CQ6" s="22">
        <f t="shared" si="10"/>
        <v>56.65</v>
      </c>
      <c r="CR6" s="22">
        <f t="shared" si="10"/>
        <v>56.41</v>
      </c>
      <c r="CS6" s="22">
        <f t="shared" si="10"/>
        <v>54.9</v>
      </c>
      <c r="CT6" s="22">
        <f t="shared" si="10"/>
        <v>55.7</v>
      </c>
      <c r="CU6" s="22">
        <f t="shared" si="10"/>
        <v>58.88</v>
      </c>
      <c r="CV6" s="21" t="str">
        <f>IF(CV7="","",IF(CV7="-","【-】","【"&amp;SUBSTITUTE(TEXT(CV7,"#,##0.00"),"-","△")&amp;"】"))</f>
        <v>【56.42】</v>
      </c>
      <c r="CW6" s="22">
        <f>IF(CW7="",NA(),CW7)</f>
        <v>65.27</v>
      </c>
      <c r="CX6" s="22">
        <f t="shared" ref="CX6:DF6" si="11">IF(CX7="",NA(),CX7)</f>
        <v>71.8</v>
      </c>
      <c r="CY6" s="22">
        <f t="shared" si="11"/>
        <v>68.73</v>
      </c>
      <c r="CZ6" s="22">
        <f t="shared" si="11"/>
        <v>60.35</v>
      </c>
      <c r="DA6" s="22">
        <f t="shared" si="11"/>
        <v>63.33</v>
      </c>
      <c r="DB6" s="22">
        <f t="shared" si="11"/>
        <v>76.13</v>
      </c>
      <c r="DC6" s="22">
        <f t="shared" si="11"/>
        <v>75.12</v>
      </c>
      <c r="DD6" s="22">
        <f t="shared" si="11"/>
        <v>74.27</v>
      </c>
      <c r="DE6" s="22">
        <f t="shared" si="11"/>
        <v>71.81</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0.06</v>
      </c>
      <c r="EE6" s="22">
        <f t="shared" ref="EE6:EM6" si="14">IF(EE7="",NA(),EE7)</f>
        <v>0.16</v>
      </c>
      <c r="EF6" s="22">
        <f t="shared" si="14"/>
        <v>0.79</v>
      </c>
      <c r="EG6" s="22">
        <f t="shared" si="14"/>
        <v>8.16</v>
      </c>
      <c r="EH6" s="22">
        <f t="shared" si="14"/>
        <v>0.3</v>
      </c>
      <c r="EI6" s="22">
        <f t="shared" si="14"/>
        <v>0.96</v>
      </c>
      <c r="EJ6" s="22">
        <f t="shared" si="14"/>
        <v>0.65</v>
      </c>
      <c r="EK6" s="22">
        <f t="shared" si="14"/>
        <v>0.52</v>
      </c>
      <c r="EL6" s="22">
        <f t="shared" si="14"/>
        <v>1.48</v>
      </c>
      <c r="EM6" s="22">
        <f t="shared" si="14"/>
        <v>0.71</v>
      </c>
      <c r="EN6" s="21" t="str">
        <f>IF(EN7="","",IF(EN7="-","【-】","【"&amp;SUBSTITUTE(TEXT(EN7,"#,##0.00"),"-","△")&amp;"】"))</f>
        <v>【0.58】</v>
      </c>
    </row>
    <row r="7" spans="1:144" s="23" customFormat="1" x14ac:dyDescent="0.15">
      <c r="A7" s="15"/>
      <c r="B7" s="24">
        <v>2021</v>
      </c>
      <c r="C7" s="24">
        <v>394106</v>
      </c>
      <c r="D7" s="24">
        <v>47</v>
      </c>
      <c r="E7" s="24">
        <v>1</v>
      </c>
      <c r="F7" s="24">
        <v>0</v>
      </c>
      <c r="G7" s="24">
        <v>0</v>
      </c>
      <c r="H7" s="24" t="s">
        <v>96</v>
      </c>
      <c r="I7" s="24" t="s">
        <v>97</v>
      </c>
      <c r="J7" s="24" t="s">
        <v>98</v>
      </c>
      <c r="K7" s="24" t="s">
        <v>99</v>
      </c>
      <c r="L7" s="24" t="s">
        <v>100</v>
      </c>
      <c r="M7" s="24" t="s">
        <v>101</v>
      </c>
      <c r="N7" s="25" t="s">
        <v>102</v>
      </c>
      <c r="O7" s="25" t="s">
        <v>103</v>
      </c>
      <c r="P7" s="25">
        <v>100</v>
      </c>
      <c r="Q7" s="25">
        <v>2233</v>
      </c>
      <c r="R7" s="25">
        <v>4891</v>
      </c>
      <c r="S7" s="25">
        <v>44.85</v>
      </c>
      <c r="T7" s="25">
        <v>109.05</v>
      </c>
      <c r="U7" s="25">
        <v>4869</v>
      </c>
      <c r="V7" s="25">
        <v>44.88</v>
      </c>
      <c r="W7" s="25">
        <v>108.49</v>
      </c>
      <c r="X7" s="25">
        <v>83.7</v>
      </c>
      <c r="Y7" s="25">
        <v>89.36</v>
      </c>
      <c r="Z7" s="25">
        <v>83.57</v>
      </c>
      <c r="AA7" s="25">
        <v>75.069999999999993</v>
      </c>
      <c r="AB7" s="25">
        <v>70.849999999999994</v>
      </c>
      <c r="AC7" s="25">
        <v>73.959999999999994</v>
      </c>
      <c r="AD7" s="25">
        <v>75.010000000000005</v>
      </c>
      <c r="AE7" s="25">
        <v>72.760000000000005</v>
      </c>
      <c r="AF7" s="25">
        <v>82.57</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1058.92</v>
      </c>
      <c r="BF7" s="25">
        <v>1088.95</v>
      </c>
      <c r="BG7" s="25">
        <v>1116.5899999999999</v>
      </c>
      <c r="BH7" s="25">
        <v>1036.3499999999999</v>
      </c>
      <c r="BI7" s="25">
        <v>1047.9100000000001</v>
      </c>
      <c r="BJ7" s="25">
        <v>1295.06</v>
      </c>
      <c r="BK7" s="25">
        <v>1168.7</v>
      </c>
      <c r="BL7" s="25">
        <v>1245.46</v>
      </c>
      <c r="BM7" s="25">
        <v>834.1</v>
      </c>
      <c r="BN7" s="25">
        <v>918.84</v>
      </c>
      <c r="BO7" s="25">
        <v>940.88</v>
      </c>
      <c r="BP7" s="25">
        <v>74.900000000000006</v>
      </c>
      <c r="BQ7" s="25">
        <v>78.849999999999994</v>
      </c>
      <c r="BR7" s="25">
        <v>75.3</v>
      </c>
      <c r="BS7" s="25">
        <v>68.849999999999994</v>
      </c>
      <c r="BT7" s="25">
        <v>64.09</v>
      </c>
      <c r="BU7" s="25">
        <v>53.29</v>
      </c>
      <c r="BV7" s="25">
        <v>53.59</v>
      </c>
      <c r="BW7" s="25">
        <v>51.08</v>
      </c>
      <c r="BX7" s="25">
        <v>64.44</v>
      </c>
      <c r="BY7" s="25">
        <v>58.27</v>
      </c>
      <c r="BZ7" s="25">
        <v>54.59</v>
      </c>
      <c r="CA7" s="25">
        <v>172.5</v>
      </c>
      <c r="CB7" s="25">
        <v>153.13999999999999</v>
      </c>
      <c r="CC7" s="25">
        <v>161.74</v>
      </c>
      <c r="CD7" s="25">
        <v>178.26</v>
      </c>
      <c r="CE7" s="25">
        <v>192.04</v>
      </c>
      <c r="CF7" s="25">
        <v>259.02</v>
      </c>
      <c r="CG7" s="25">
        <v>259.79000000000002</v>
      </c>
      <c r="CH7" s="25">
        <v>262.13</v>
      </c>
      <c r="CI7" s="25">
        <v>197.14</v>
      </c>
      <c r="CJ7" s="25">
        <v>303.81</v>
      </c>
      <c r="CK7" s="25">
        <v>301.2</v>
      </c>
      <c r="CL7" s="25">
        <v>59.24</v>
      </c>
      <c r="CM7" s="25">
        <v>58.87</v>
      </c>
      <c r="CN7" s="25">
        <v>59.83</v>
      </c>
      <c r="CO7" s="25">
        <v>71.8</v>
      </c>
      <c r="CP7" s="25">
        <v>65.42</v>
      </c>
      <c r="CQ7" s="25">
        <v>56.65</v>
      </c>
      <c r="CR7" s="25">
        <v>56.41</v>
      </c>
      <c r="CS7" s="25">
        <v>54.9</v>
      </c>
      <c r="CT7" s="25">
        <v>55.7</v>
      </c>
      <c r="CU7" s="25">
        <v>58.88</v>
      </c>
      <c r="CV7" s="25">
        <v>56.42</v>
      </c>
      <c r="CW7" s="25">
        <v>65.27</v>
      </c>
      <c r="CX7" s="25">
        <v>71.8</v>
      </c>
      <c r="CY7" s="25">
        <v>68.73</v>
      </c>
      <c r="CZ7" s="25">
        <v>60.35</v>
      </c>
      <c r="DA7" s="25">
        <v>63.33</v>
      </c>
      <c r="DB7" s="25">
        <v>76.13</v>
      </c>
      <c r="DC7" s="25">
        <v>75.12</v>
      </c>
      <c r="DD7" s="25">
        <v>74.27</v>
      </c>
      <c r="DE7" s="25">
        <v>71.81</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0.06</v>
      </c>
      <c r="EE7" s="25">
        <v>0.16</v>
      </c>
      <c r="EF7" s="25">
        <v>0.79</v>
      </c>
      <c r="EG7" s="25">
        <v>8.16</v>
      </c>
      <c r="EH7" s="25">
        <v>0.3</v>
      </c>
      <c r="EI7" s="25">
        <v>0.96</v>
      </c>
      <c r="EJ7" s="25">
        <v>0.65</v>
      </c>
      <c r="EK7" s="25">
        <v>0.52</v>
      </c>
      <c r="EL7" s="25">
        <v>1.48</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2022-12-01T01:11:29Z</dcterms:created>
  <dcterms:modified xsi:type="dcterms:W3CDTF">2023-01-19T09:59:53Z</dcterms:modified>
  <cp:category/>
</cp:coreProperties>
</file>