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22\Desktop\【経営比較分析表】2021_394114_47_010\"/>
    </mc:Choice>
  </mc:AlternateContent>
  <workbookProtection workbookAlgorithmName="SHA-512" workbookHashValue="ZoqYieSx21h7mHyp+lGeRUYl+A1pQMK/LRpUIZOVc78Gmij7qHO6nYgSP8DPyEACbthv7dJ//UYfbwRavioWrw==" workbookSaltValue="tcYrap6QjgqKM2jVa5POW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<sst xmlns="http://schemas.openxmlformats.org/spreadsheetml/2006/main" count="233" uniqueCount="119">
  <si>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</si>
  <si>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</si>
  <si>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</si>
  <si>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</si>
  <si>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</si>
  <si>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</si>
  <si>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</si>
  <si>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</si>
  <si>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</si>
  <si>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</si>
  <si>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</si>
  <si>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</si>
  <si>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</si>
  <si>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</si>
  <si>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</si>
  <si>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</si>
  <si>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</si>
  <si>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</si>
  <si>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</si>
  <si>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</si>
  <si>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</si>
  <si>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</si>
  <si>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</si>
  <si>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</si>
  <si>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</si>
  <si>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</si>
  <si>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</si>
  <si>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</si>
  <si>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</si>
  <si>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</si>
  <si>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</si>
  <si>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</si>
  <si>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</si>
  <si>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</si>
  <si>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</si>
  <si>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</si>
  <si>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</si>
  <si>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</si>
  <si>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</si>
  <si>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</si>
  <si>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</si>
  <si>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</si>
  <si>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</si>
  <si>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</si>
  <si>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</si>
  <si>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</si>
  <si>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</si>
  <si>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</si>
  <si>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</si>
  <si>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</si>
  <si>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</si>
  <si>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</si>
  <si>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</si>
  <si>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</si>
  <si>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</si>
  <si>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</si>
  <si>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</si>
  <si>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</si>
  <si>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</si>
  <si>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</si>
  <si>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</si>
  <si>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</si>
  <si>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</si>
  <si>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</si>
  <si>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</si>
  <si>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</si>
  <si>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</si>
  <si>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</si>
  <si>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</si>
  <si>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</si>
  <si>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</si>
  <si>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</si>
  <si>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</si>
  <si>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</si>
  <si>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</si>
  <si>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</si>
  <si>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</si>
  <si>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</si>
  <si>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</si>
  <si>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</si>
  <si>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</si>
  <si>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</si>
  <si>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</si>
  <si>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</si>
  <si>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</si>
  <si>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</si>
  <si>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</si>
  <si>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</si>
  <si>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</si>
  <si>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</si>
  <si>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</si>
  <si>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</si>
  <si>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</si>
  <si>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</si>
  <si>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</si>
  <si>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</si>
  <si>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津野町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</si>
  <si>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</si>
  <si>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</si>
  <si>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</si>
  <si>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</si>
  <si>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</si>
  <si>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</si>
  <si>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</si>
  <si>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</si>
  <si>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</si>
  <si>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</si>
  <si>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</si>
  <si>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</si>
  <si>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</si>
  <si>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</si>
  <si>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</si>
  <si>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</si>
  <si>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</si>
  <si>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</si>
  <si>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</si>
  <si>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企業債残高対給水収益比率については、H30～R3まで新設の工事を行っており、増加傾向にある。
　料金回収率は、給水に係わる費用を給水収益と繰入金等で賄っているため、適切な料金収入の確保が必要である。経営の健全化を図るために様々な観点から分析し、改善点を洗い出す必要がある。</t>
    <phoneticPr fontId="4"/>
  </si>
  <si>
    <t xml:space="preserve">
 H30から8か年の計画で津野町の一部の管路更新を行っている。財源の確保や経営に与える影響等を踏まえながら、今後、管路の更新等の必要性が高いものから、順次更新等を行っていく予定である。</t>
    <phoneticPr fontId="4"/>
  </si>
  <si>
    <t xml:space="preserve">
 給水収益の適切な確保や設備投資に対する優先順位付け等を確実に行い、経営の健全化を図っていく必要がある。また、給水収益以外の収入を抑えるためには、前述したことと並行して、必要に応じた料金の見直しも検討し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</si>
</sst>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2.04</c:v>
                </c:pt>
                <c:pt idx="2">
                  <c:v>0.87</c:v>
                </c:pt>
                <c:pt idx="3">
                  <c:v>6.21</c:v>
                </c:pt>
                <c:pt idx="4">
                  <c:v>4.67</c:v>
                </c:pt>
              </c:numCache>
            </c:numRef>
          </c:val>
          <c:extLst>
            <c:ext xmlns:c16="http://schemas.microsoft.com/office/drawing/2014/chart" uri="{C3380CC4-5D6E-409C-BE32-E72D297353CC}">
              <c16:uniqueId val="{00000000-58C4-46C5-BC1F-FA89C456134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58C4-46C5-BC1F-FA89C456134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65.680000000000007</c:v>
                </c:pt>
                <c:pt idx="1">
                  <c:v>67.39</c:v>
                </c:pt>
                <c:pt idx="2">
                  <c:v>65.09</c:v>
                </c:pt>
                <c:pt idx="3">
                  <c:v>67.510000000000005</c:v>
                </c:pt>
                <c:pt idx="4">
                  <c:v>67.17</c:v>
                </c:pt>
              </c:numCache>
            </c:numRef>
          </c:val>
          <c:extLst>
            <c:ext xmlns:c16="http://schemas.microsoft.com/office/drawing/2014/chart" uri="{C3380CC4-5D6E-409C-BE32-E72D297353CC}">
              <c16:uniqueId val="{00000000-836F-4877-9CC7-C6DCF2B4253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836F-4877-9CC7-C6DCF2B4253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99.48</c:v>
                </c:pt>
                <c:pt idx="1">
                  <c:v>98.97</c:v>
                </c:pt>
                <c:pt idx="2">
                  <c:v>99.69</c:v>
                </c:pt>
                <c:pt idx="3">
                  <c:v>99.23</c:v>
                </c:pt>
                <c:pt idx="4">
                  <c:v>99.69</c:v>
                </c:pt>
              </c:numCache>
            </c:numRef>
          </c:val>
          <c:extLst>
            <c:ext xmlns:c16="http://schemas.microsoft.com/office/drawing/2014/chart" uri="{C3380CC4-5D6E-409C-BE32-E72D297353CC}">
              <c16:uniqueId val="{00000000-20D6-411E-96D0-AB889566C99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20D6-411E-96D0-AB889566C99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72.28</c:v>
                </c:pt>
                <c:pt idx="1">
                  <c:v>75.489999999999995</c:v>
                </c:pt>
                <c:pt idx="2">
                  <c:v>53.92</c:v>
                </c:pt>
                <c:pt idx="3">
                  <c:v>72.45</c:v>
                </c:pt>
                <c:pt idx="4">
                  <c:v>73.11</c:v>
                </c:pt>
              </c:numCache>
            </c:numRef>
          </c:val>
          <c:extLst>
            <c:ext xmlns:c16="http://schemas.microsoft.com/office/drawing/2014/chart" uri="{C3380CC4-5D6E-409C-BE32-E72D297353CC}">
              <c16:uniqueId val="{00000000-440E-46D3-83CC-00B6C4F2CFC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440E-46D3-83CC-00B6C4F2CFC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97-4608-B23C-323170A38B9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97-4608-B23C-323170A38B9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F1-42AD-B5A2-ED7F6D7AE47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F1-42AD-B5A2-ED7F6D7AE47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E8-44C8-972A-5AF00707F09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E8-44C8-972A-5AF00707F09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3E-4A00-B212-F18530DE711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3E-4A00-B212-F18530DE711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2142.86</c:v>
                </c:pt>
                <c:pt idx="1">
                  <c:v>2297.5100000000002</c:v>
                </c:pt>
                <c:pt idx="2">
                  <c:v>2380.7800000000002</c:v>
                </c:pt>
                <c:pt idx="3">
                  <c:v>2529.4699999999998</c:v>
                </c:pt>
                <c:pt idx="4">
                  <c:v>2760.95</c:v>
                </c:pt>
              </c:numCache>
            </c:numRef>
          </c:val>
          <c:extLst>
            <c:ext xmlns:c16="http://schemas.microsoft.com/office/drawing/2014/chart" uri="{C3380CC4-5D6E-409C-BE32-E72D297353CC}">
              <c16:uniqueId val="{00000000-1674-43FC-92AA-FCD9F28865E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1674-43FC-92AA-FCD9F28865E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46.44</c:v>
                </c:pt>
                <c:pt idx="1">
                  <c:v>47.81</c:v>
                </c:pt>
                <c:pt idx="2">
                  <c:v>47.5</c:v>
                </c:pt>
                <c:pt idx="3">
                  <c:v>51.2</c:v>
                </c:pt>
                <c:pt idx="4">
                  <c:v>48</c:v>
                </c:pt>
              </c:numCache>
            </c:numRef>
          </c:val>
          <c:extLst>
            <c:ext xmlns:c16="http://schemas.microsoft.com/office/drawing/2014/chart" uri="{C3380CC4-5D6E-409C-BE32-E72D297353CC}">
              <c16:uniqueId val="{00000000-55F4-4D04-9211-A0DEB78D1A6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55F4-4D04-9211-A0DEB78D1A6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263.26</c:v>
                </c:pt>
                <c:pt idx="1">
                  <c:v>254.78</c:v>
                </c:pt>
                <c:pt idx="2">
                  <c:v>260.17</c:v>
                </c:pt>
                <c:pt idx="3">
                  <c:v>241.76</c:v>
                </c:pt>
                <c:pt idx="4">
                  <c:v>258.76</c:v>
                </c:pt>
              </c:numCache>
            </c:numRef>
          </c:val>
          <c:extLst>
            <c:ext xmlns:c16="http://schemas.microsoft.com/office/drawing/2014/chart" uri="{C3380CC4-5D6E-409C-BE32-E72D297353CC}">
              <c16:uniqueId val="{00000000-4CC5-4C19-9339-42206A1FBCB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4CC5-4C19-9339-42206A1FBCB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津野町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5583</v>
      </c>
      <c r="AM8" s="55"/>
      <c r="AN8" s="55"/>
      <c r="AO8" s="55"/>
      <c r="AP8" s="55"/>
      <c r="AQ8" s="55"/>
      <c r="AR8" s="55"/>
      <c r="AS8" s="55"/>
      <c r="AT8" s="45">
        <f>データ!$S$6</f>
        <v>197.85</v>
      </c>
      <c r="AU8" s="45"/>
      <c r="AV8" s="45"/>
      <c r="AW8" s="45"/>
      <c r="AX8" s="45"/>
      <c r="AY8" s="45"/>
      <c r="AZ8" s="45"/>
      <c r="BA8" s="45"/>
      <c r="BB8" s="45">
        <f>データ!$T$6</f>
        <v>28.22</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84.9</v>
      </c>
      <c r="Q10" s="45"/>
      <c r="R10" s="45"/>
      <c r="S10" s="45"/>
      <c r="T10" s="45"/>
      <c r="U10" s="45"/>
      <c r="V10" s="45"/>
      <c r="W10" s="55">
        <f>データ!$Q$6</f>
        <v>2092</v>
      </c>
      <c r="X10" s="55"/>
      <c r="Y10" s="55"/>
      <c r="Z10" s="55"/>
      <c r="AA10" s="55"/>
      <c r="AB10" s="55"/>
      <c r="AC10" s="55"/>
      <c r="AD10" s="2"/>
      <c r="AE10" s="2"/>
      <c r="AF10" s="2"/>
      <c r="AG10" s="2"/>
      <c r="AH10" s="2"/>
      <c r="AI10" s="2"/>
      <c r="AJ10" s="2"/>
      <c r="AK10" s="2"/>
      <c r="AL10" s="55">
        <f>データ!$U$6</f>
        <v>4682</v>
      </c>
      <c r="AM10" s="55"/>
      <c r="AN10" s="55"/>
      <c r="AO10" s="55"/>
      <c r="AP10" s="55"/>
      <c r="AQ10" s="55"/>
      <c r="AR10" s="55"/>
      <c r="AS10" s="55"/>
      <c r="AT10" s="45">
        <f>データ!$V$6</f>
        <v>10.87</v>
      </c>
      <c r="AU10" s="45"/>
      <c r="AV10" s="45"/>
      <c r="AW10" s="45"/>
      <c r="AX10" s="45"/>
      <c r="AY10" s="45"/>
      <c r="AZ10" s="45"/>
      <c r="BA10" s="45"/>
      <c r="BB10" s="45">
        <f>データ!$W$6</f>
        <v>430.73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117</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118</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wW4tcjLMRYNPfFsUKXY/EMziWZ1zHJ/4n8KcI/9SZ1QCMRlwtw8deKwm7d24xicBF3/mEm+GrMHVkhf61FzUOQ==" saltValue="o+IT5cM+NOJCInRdzpfog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394114</v>
      </c>
      <c r="D6" s="20">
        <f t="shared" si="3"/>
        <v>47</v>
      </c>
      <c r="E6" s="20">
        <f t="shared" si="3"/>
        <v>1</v>
      </c>
      <c r="F6" s="20">
        <f t="shared" si="3"/>
        <v>0</v>
      </c>
      <c r="G6" s="20">
        <f t="shared" si="3"/>
        <v>0</v>
      </c>
      <c r="H6" s="20" t="str">
        <f t="shared" si="3"/>
        <v>高知県　津野町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84.9</v>
      </c>
      <c r="Q6" s="21">
        <f t="shared" si="3"/>
        <v>2092</v>
      </c>
      <c r="R6" s="21">
        <f t="shared" si="3"/>
        <v>5583</v>
      </c>
      <c r="S6" s="21">
        <f t="shared" si="3"/>
        <v>197.85</v>
      </c>
      <c r="T6" s="21">
        <f t="shared" si="3"/>
        <v>28.22</v>
      </c>
      <c r="U6" s="21">
        <f t="shared" si="3"/>
        <v>4682</v>
      </c>
      <c r="V6" s="21">
        <f t="shared" si="3"/>
        <v>10.87</v>
      </c>
      <c r="W6" s="21">
        <f t="shared" si="3"/>
        <v>430.73</v>
      </c>
      <c r="X6" s="22">
        <f>IF(X7="",NA(),X7)</f>
        <v>72.28</v>
      </c>
      <c r="Y6" s="22">
        <f t="shared" ref="Y6:AG6" si="4">IF(Y7="",NA(),Y7)</f>
        <v>75.489999999999995</v>
      </c>
      <c r="Z6" s="22">
        <f t="shared" si="4"/>
        <v>53.92</v>
      </c>
      <c r="AA6" s="22">
        <f t="shared" si="4"/>
        <v>72.45</v>
      </c>
      <c r="AB6" s="22">
        <f t="shared" si="4"/>
        <v>73.11</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2142.86</v>
      </c>
      <c r="BF6" s="22">
        <f t="shared" ref="BF6:BN6" si="7">IF(BF7="",NA(),BF7)</f>
        <v>2297.5100000000002</v>
      </c>
      <c r="BG6" s="22">
        <f t="shared" si="7"/>
        <v>2380.7800000000002</v>
      </c>
      <c r="BH6" s="22">
        <f t="shared" si="7"/>
        <v>2529.4699999999998</v>
      </c>
      <c r="BI6" s="22">
        <f t="shared" si="7"/>
        <v>2760.95</v>
      </c>
      <c r="BJ6" s="22">
        <f t="shared" si="7"/>
        <v>1061.58</v>
      </c>
      <c r="BK6" s="22">
        <f t="shared" si="7"/>
        <v>1007.7</v>
      </c>
      <c r="BL6" s="22">
        <f t="shared" si="7"/>
        <v>1018.52</v>
      </c>
      <c r="BM6" s="22">
        <f t="shared" si="7"/>
        <v>949.61</v>
      </c>
      <c r="BN6" s="22">
        <f t="shared" si="7"/>
        <v>918.84</v>
      </c>
      <c r="BO6" s="21" t="str">
        <f>IF(BO7="","",IF(BO7="-","【-】","【"&amp;SUBSTITUTE(TEXT(BO7,"#,##0.00"),"-","△")&amp;"】"))</f>
        <v>【940.88】</v>
      </c>
      <c r="BP6" s="22">
        <f>IF(BP7="",NA(),BP7)</f>
        <v>46.44</v>
      </c>
      <c r="BQ6" s="22">
        <f t="shared" ref="BQ6:BY6" si="8">IF(BQ7="",NA(),BQ7)</f>
        <v>47.81</v>
      </c>
      <c r="BR6" s="22">
        <f t="shared" si="8"/>
        <v>47.5</v>
      </c>
      <c r="BS6" s="22">
        <f t="shared" si="8"/>
        <v>51.2</v>
      </c>
      <c r="BT6" s="22">
        <f t="shared" si="8"/>
        <v>48</v>
      </c>
      <c r="BU6" s="22">
        <f t="shared" si="8"/>
        <v>58.52</v>
      </c>
      <c r="BV6" s="22">
        <f t="shared" si="8"/>
        <v>59.22</v>
      </c>
      <c r="BW6" s="22">
        <f t="shared" si="8"/>
        <v>58.79</v>
      </c>
      <c r="BX6" s="22">
        <f t="shared" si="8"/>
        <v>58.41</v>
      </c>
      <c r="BY6" s="22">
        <f t="shared" si="8"/>
        <v>58.27</v>
      </c>
      <c r="BZ6" s="21" t="str">
        <f>IF(BZ7="","",IF(BZ7="-","【-】","【"&amp;SUBSTITUTE(TEXT(BZ7,"#,##0.00"),"-","△")&amp;"】"))</f>
        <v>【54.59】</v>
      </c>
      <c r="CA6" s="22">
        <f>IF(CA7="",NA(),CA7)</f>
        <v>263.26</v>
      </c>
      <c r="CB6" s="22">
        <f t="shared" ref="CB6:CJ6" si="9">IF(CB7="",NA(),CB7)</f>
        <v>254.78</v>
      </c>
      <c r="CC6" s="22">
        <f t="shared" si="9"/>
        <v>260.17</v>
      </c>
      <c r="CD6" s="22">
        <f t="shared" si="9"/>
        <v>241.76</v>
      </c>
      <c r="CE6" s="22">
        <f t="shared" si="9"/>
        <v>258.76</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65.680000000000007</v>
      </c>
      <c r="CM6" s="22">
        <f t="shared" ref="CM6:CU6" si="10">IF(CM7="",NA(),CM7)</f>
        <v>67.39</v>
      </c>
      <c r="CN6" s="22">
        <f t="shared" si="10"/>
        <v>65.09</v>
      </c>
      <c r="CO6" s="22">
        <f t="shared" si="10"/>
        <v>67.510000000000005</v>
      </c>
      <c r="CP6" s="22">
        <f t="shared" si="10"/>
        <v>67.17</v>
      </c>
      <c r="CQ6" s="22">
        <f t="shared" si="10"/>
        <v>57.3</v>
      </c>
      <c r="CR6" s="22">
        <f t="shared" si="10"/>
        <v>56.76</v>
      </c>
      <c r="CS6" s="22">
        <f t="shared" si="10"/>
        <v>56.04</v>
      </c>
      <c r="CT6" s="22">
        <f t="shared" si="10"/>
        <v>58.52</v>
      </c>
      <c r="CU6" s="22">
        <f t="shared" si="10"/>
        <v>58.88</v>
      </c>
      <c r="CV6" s="21" t="str">
        <f>IF(CV7="","",IF(CV7="-","【-】","【"&amp;SUBSTITUTE(TEXT(CV7,"#,##0.00"),"-","△")&amp;"】"))</f>
        <v>【56.42】</v>
      </c>
      <c r="CW6" s="22">
        <f>IF(CW7="",NA(),CW7)</f>
        <v>99.48</v>
      </c>
      <c r="CX6" s="22">
        <f t="shared" ref="CX6:DF6" si="11">IF(CX7="",NA(),CX7)</f>
        <v>98.97</v>
      </c>
      <c r="CY6" s="22">
        <f t="shared" si="11"/>
        <v>99.69</v>
      </c>
      <c r="CZ6" s="22">
        <f t="shared" si="11"/>
        <v>99.23</v>
      </c>
      <c r="DA6" s="22">
        <f t="shared" si="11"/>
        <v>99.69</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2.04</v>
      </c>
      <c r="EF6" s="22">
        <f t="shared" si="14"/>
        <v>0.87</v>
      </c>
      <c r="EG6" s="22">
        <f t="shared" si="14"/>
        <v>6.21</v>
      </c>
      <c r="EH6" s="22">
        <f t="shared" si="14"/>
        <v>4.67</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394114</v>
      </c>
      <c r="D7" s="24">
        <v>47</v>
      </c>
      <c r="E7" s="24">
        <v>1</v>
      </c>
      <c r="F7" s="24">
        <v>0</v>
      </c>
      <c r="G7" s="24">
        <v>0</v>
      </c>
      <c r="H7" s="24" t="s">
        <v>96</v>
      </c>
      <c r="I7" s="24" t="s">
        <v>97</v>
      </c>
      <c r="J7" s="24" t="s">
        <v>98</v>
      </c>
      <c r="K7" s="24" t="s">
        <v>99</v>
      </c>
      <c r="L7" s="24" t="s">
        <v>100</v>
      </c>
      <c r="M7" s="24" t="s">
        <v>101</v>
      </c>
      <c r="N7" s="25" t="s">
        <v>102</v>
      </c>
      <c r="O7" s="25" t="s">
        <v>103</v>
      </c>
      <c r="P7" s="25">
        <v>84.9</v>
      </c>
      <c r="Q7" s="25">
        <v>2092</v>
      </c>
      <c r="R7" s="25">
        <v>5583</v>
      </c>
      <c r="S7" s="25">
        <v>197.85</v>
      </c>
      <c r="T7" s="25">
        <v>28.22</v>
      </c>
      <c r="U7" s="25">
        <v>4682</v>
      </c>
      <c r="V7" s="25">
        <v>10.87</v>
      </c>
      <c r="W7" s="25">
        <v>430.73</v>
      </c>
      <c r="X7" s="25">
        <v>72.28</v>
      </c>
      <c r="Y7" s="25">
        <v>75.489999999999995</v>
      </c>
      <c r="Z7" s="25">
        <v>53.92</v>
      </c>
      <c r="AA7" s="25">
        <v>72.45</v>
      </c>
      <c r="AB7" s="25">
        <v>73.11</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2142.86</v>
      </c>
      <c r="BF7" s="25">
        <v>2297.5100000000002</v>
      </c>
      <c r="BG7" s="25">
        <v>2380.7800000000002</v>
      </c>
      <c r="BH7" s="25">
        <v>2529.4699999999998</v>
      </c>
      <c r="BI7" s="25">
        <v>2760.95</v>
      </c>
      <c r="BJ7" s="25">
        <v>1061.58</v>
      </c>
      <c r="BK7" s="25">
        <v>1007.7</v>
      </c>
      <c r="BL7" s="25">
        <v>1018.52</v>
      </c>
      <c r="BM7" s="25">
        <v>949.61</v>
      </c>
      <c r="BN7" s="25">
        <v>918.84</v>
      </c>
      <c r="BO7" s="25">
        <v>940.88</v>
      </c>
      <c r="BP7" s="25">
        <v>46.44</v>
      </c>
      <c r="BQ7" s="25">
        <v>47.81</v>
      </c>
      <c r="BR7" s="25">
        <v>47.5</v>
      </c>
      <c r="BS7" s="25">
        <v>51.2</v>
      </c>
      <c r="BT7" s="25">
        <v>48</v>
      </c>
      <c r="BU7" s="25">
        <v>58.52</v>
      </c>
      <c r="BV7" s="25">
        <v>59.22</v>
      </c>
      <c r="BW7" s="25">
        <v>58.79</v>
      </c>
      <c r="BX7" s="25">
        <v>58.41</v>
      </c>
      <c r="BY7" s="25">
        <v>58.27</v>
      </c>
      <c r="BZ7" s="25">
        <v>54.59</v>
      </c>
      <c r="CA7" s="25">
        <v>263.26</v>
      </c>
      <c r="CB7" s="25">
        <v>254.78</v>
      </c>
      <c r="CC7" s="25">
        <v>260.17</v>
      </c>
      <c r="CD7" s="25">
        <v>241.76</v>
      </c>
      <c r="CE7" s="25">
        <v>258.76</v>
      </c>
      <c r="CF7" s="25">
        <v>296.3</v>
      </c>
      <c r="CG7" s="25">
        <v>292.89999999999998</v>
      </c>
      <c r="CH7" s="25">
        <v>298.25</v>
      </c>
      <c r="CI7" s="25">
        <v>303.27999999999997</v>
      </c>
      <c r="CJ7" s="25">
        <v>303.81</v>
      </c>
      <c r="CK7" s="25">
        <v>301.2</v>
      </c>
      <c r="CL7" s="25">
        <v>65.680000000000007</v>
      </c>
      <c r="CM7" s="25">
        <v>67.39</v>
      </c>
      <c r="CN7" s="25">
        <v>65.09</v>
      </c>
      <c r="CO7" s="25">
        <v>67.510000000000005</v>
      </c>
      <c r="CP7" s="25">
        <v>67.17</v>
      </c>
      <c r="CQ7" s="25">
        <v>57.3</v>
      </c>
      <c r="CR7" s="25">
        <v>56.76</v>
      </c>
      <c r="CS7" s="25">
        <v>56.04</v>
      </c>
      <c r="CT7" s="25">
        <v>58.52</v>
      </c>
      <c r="CU7" s="25">
        <v>58.88</v>
      </c>
      <c r="CV7" s="25">
        <v>56.42</v>
      </c>
      <c r="CW7" s="25">
        <v>99.48</v>
      </c>
      <c r="CX7" s="25">
        <v>98.97</v>
      </c>
      <c r="CY7" s="25">
        <v>99.69</v>
      </c>
      <c r="CZ7" s="25">
        <v>99.23</v>
      </c>
      <c r="DA7" s="25">
        <v>99.69</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2.04</v>
      </c>
      <c r="EF7" s="25">
        <v>0.87</v>
      </c>
      <c r="EG7" s="25">
        <v>6.21</v>
      </c>
      <c r="EH7" s="25">
        <v>4.67</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114</v>
      </c>
      <c r="F13" t="s">
        <v>113</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2022-12-01T01:11:30Z</dcterms:created>
  <dcterms:modified xsi:type="dcterms:W3CDTF">2023-01-17T02:35:26Z</dcterms:modified>
  <cp:category/>
</cp:coreProperties>
</file>