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33_三原村\"/>
    </mc:Choice>
  </mc:AlternateContent>
  <workbookProtection workbookAlgorithmName="SHA-512" workbookHashValue="nYKXOmTfH9tJGsKwZfCQjhxUps5UUNOT4BfhUbd0Plr2o0ImeExalN32buJzSDcMR4/CmASYzBp7Kyh4n9ly3g==" workbookSaltValue="nSt83Gvkvv8icnMKpuIjNg==" workbookSpinCount="100000" lockStructure="1"/>
  <bookViews>
    <workbookView xWindow="0" yWindow="0" windowWidth="19200" windowHeight="109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<sst xmlns="http://schemas.openxmlformats.org/spreadsheetml/2006/main" count="233" uniqueCount="117">
  <si>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</si>
  <si>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</si>
  <si>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</si>
  <si>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</si>
  <si>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</si>
  <si>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</si>
  <si>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</si>
  <si>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</si>
  <si>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</si>
  <si>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</si>
  <si>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</si>
  <si>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</si>
  <si>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</si>
  <si>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</si>
  <si>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</si>
  <si>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</si>
  <si>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</si>
  <si>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</si>
  <si>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</si>
  <si>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</si>
  <si>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</si>
  <si>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</si>
  <si>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</si>
  <si>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</si>
  <si>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</si>
  <si>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</si>
  <si>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</si>
  <si>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</si>
  <si>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</si>
  <si>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</si>
  <si>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</si>
  <si>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</si>
  <si>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</si>
  <si>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</si>
  <si>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</si>
  <si>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</si>
  <si>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</si>
  <si>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</si>
  <si>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</si>
  <si>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</si>
  <si>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</si>
  <si>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</si>
  <si>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</si>
  <si>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</si>
  <si>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</si>
  <si>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</si>
  <si>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</si>
  <si>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</si>
  <si>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</si>
  <si>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</si>
  <si>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</si>
  <si>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</si>
  <si>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</si>
  <si>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</si>
  <si>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</si>
  <si>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</si>
  <si>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</si>
  <si>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</si>
  <si>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</si>
  <si>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</si>
  <si>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</si>
  <si>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</si>
  <si>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</si>
  <si>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</si>
  <si>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</si>
  <si>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</si>
  <si>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</si>
  <si>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</si>
  <si>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</si>
  <si>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</si>
  <si>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</si>
  <si>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</si>
  <si>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</si>
  <si>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</si>
  <si>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</si>
  <si>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</si>
  <si>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</si>
  <si>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</si>
  <si>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</si>
  <si>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</si>
  <si>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</si>
  <si>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</si>
  <si>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</si>
  <si>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</si>
  <si>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</si>
  <si>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</si>
  <si>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</si>
  <si>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</si>
  <si>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</si>
  <si>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</si>
  <si>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</si>
  <si>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</si>
  <si>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</si>
  <si>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</si>
  <si>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</si>
  <si>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三原村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</si>
  <si>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</si>
  <si>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</si>
  <si>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</si>
  <si>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</si>
  <si>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</si>
  <si>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</si>
  <si>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</si>
  <si>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</si>
  <si>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</si>
  <si>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</si>
  <si>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</si>
  <si>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</si>
  <si>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</si>
  <si>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</si>
  <si>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</si>
  <si>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</si>
  <si>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</si>
  <si>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</si>
  <si>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給水人口が少ないため総収益が少なく、管路延長が人口の割に長いため経費もかさみ、収益的収支比率、給水原価及び有収率は平均値を下回り、単年度赤字であることにより、水道料金の改定を踏まえた経営改善に向けた取組みが必要であると考えられる。</t>
    <phoneticPr fontId="4"/>
  </si>
  <si>
    <t>管路については布設後30年以上経過した老朽管もあり、漏水量が多いため多くの弊害が出ている。布設後30年以上経過した配水管路は今後計画的に耐震化を考慮した管路更新を進める必要がある。</t>
    <phoneticPr fontId="4"/>
  </si>
  <si>
    <t>今後は人口の減少に伴い年間総有収水量は減少していくと考えられる。
このような状況を踏まえ、水道事業の現状の分析を行い、将来の水需要量に見合った施設整備計画（長寿命化計画の策定）及び財政収支計画に基づいた経営改善に向けた取組みが必要である。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</si>
</sst>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A9-4F70-A62F-3A3B3647D62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96A9-4F70-A62F-3A3B3647D62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69.63</c:v>
                </c:pt>
                <c:pt idx="1">
                  <c:v>75.650000000000006</c:v>
                </c:pt>
                <c:pt idx="2">
                  <c:v>78.959999999999994</c:v>
                </c:pt>
                <c:pt idx="3">
                  <c:v>93.95</c:v>
                </c:pt>
                <c:pt idx="4">
                  <c:v>99.34</c:v>
                </c:pt>
              </c:numCache>
            </c:numRef>
          </c:val>
          <c:extLst>
            <c:ext xmlns:c16="http://schemas.microsoft.com/office/drawing/2014/chart" uri="{C3380CC4-5D6E-409C-BE32-E72D297353CC}">
              <c16:uniqueId val="{00000000-687A-4408-ABE4-72F40DEB06B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687A-4408-ABE4-72F40DEB06B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62.75</c:v>
                </c:pt>
                <c:pt idx="1">
                  <c:v>62.66</c:v>
                </c:pt>
                <c:pt idx="2">
                  <c:v>58.46</c:v>
                </c:pt>
                <c:pt idx="3">
                  <c:v>50.64</c:v>
                </c:pt>
                <c:pt idx="4">
                  <c:v>45.84</c:v>
                </c:pt>
              </c:numCache>
            </c:numRef>
          </c:val>
          <c:extLst>
            <c:ext xmlns:c16="http://schemas.microsoft.com/office/drawing/2014/chart" uri="{C3380CC4-5D6E-409C-BE32-E72D297353CC}">
              <c16:uniqueId val="{00000000-6C1D-4912-AC8B-31172FAC93B3}"/>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6C1D-4912-AC8B-31172FAC93B3}"/>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51.31</c:v>
                </c:pt>
                <c:pt idx="1">
                  <c:v>45.46</c:v>
                </c:pt>
                <c:pt idx="2">
                  <c:v>54.38</c:v>
                </c:pt>
                <c:pt idx="3">
                  <c:v>54.58</c:v>
                </c:pt>
                <c:pt idx="4">
                  <c:v>44.48</c:v>
                </c:pt>
              </c:numCache>
            </c:numRef>
          </c:val>
          <c:extLst>
            <c:ext xmlns:c16="http://schemas.microsoft.com/office/drawing/2014/chart" uri="{C3380CC4-5D6E-409C-BE32-E72D297353CC}">
              <c16:uniqueId val="{00000000-6800-42C3-AD08-FB19B065CBE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6800-42C3-AD08-FB19B065CBE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8B-4AD4-B1D5-6E416E1CC61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B-4AD4-B1D5-6E416E1CC61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5F-4341-B2A3-534DF4E86553}"/>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5F-4341-B2A3-534DF4E86553}"/>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A7-403B-831E-A9F8FA20C29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A7-403B-831E-A9F8FA20C29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D0-4303-88EE-74EA8F07D27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D0-4303-88EE-74EA8F07D27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1346.79</c:v>
                </c:pt>
                <c:pt idx="1">
                  <c:v>1226.5899999999999</c:v>
                </c:pt>
                <c:pt idx="2">
                  <c:v>1130.06</c:v>
                </c:pt>
                <c:pt idx="3">
                  <c:v>1203.68</c:v>
                </c:pt>
                <c:pt idx="4">
                  <c:v>1406.3</c:v>
                </c:pt>
              </c:numCache>
            </c:numRef>
          </c:val>
          <c:extLst>
            <c:ext xmlns:c16="http://schemas.microsoft.com/office/drawing/2014/chart" uri="{C3380CC4-5D6E-409C-BE32-E72D297353CC}">
              <c16:uniqueId val="{00000000-4D68-4B37-8AD7-19AA490161B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4D68-4B37-8AD7-19AA490161B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41.91</c:v>
                </c:pt>
                <c:pt idx="1">
                  <c:v>38.33</c:v>
                </c:pt>
                <c:pt idx="2">
                  <c:v>46.22</c:v>
                </c:pt>
                <c:pt idx="3">
                  <c:v>46.95</c:v>
                </c:pt>
                <c:pt idx="4">
                  <c:v>39.06</c:v>
                </c:pt>
              </c:numCache>
            </c:numRef>
          </c:val>
          <c:extLst>
            <c:ext xmlns:c16="http://schemas.microsoft.com/office/drawing/2014/chart" uri="{C3380CC4-5D6E-409C-BE32-E72D297353CC}">
              <c16:uniqueId val="{00000000-46B8-4614-94CA-1D07F661835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46B8-4614-94CA-1D07F661835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285.43</c:v>
                </c:pt>
                <c:pt idx="1">
                  <c:v>328.89</c:v>
                </c:pt>
                <c:pt idx="2">
                  <c:v>279.58999999999997</c:v>
                </c:pt>
                <c:pt idx="3">
                  <c:v>272.06</c:v>
                </c:pt>
                <c:pt idx="4">
                  <c:v>332.29</c:v>
                </c:pt>
              </c:numCache>
            </c:numRef>
          </c:val>
          <c:extLst>
            <c:ext xmlns:c16="http://schemas.microsoft.com/office/drawing/2014/chart" uri="{C3380CC4-5D6E-409C-BE32-E72D297353CC}">
              <c16:uniqueId val="{00000000-AE99-4738-B8B6-C67FBBF0C8D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AE99-4738-B8B6-C67FBBF0C8D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高知県　三原村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1468</v>
      </c>
      <c r="AM8" s="60"/>
      <c r="AN8" s="60"/>
      <c r="AO8" s="60"/>
      <c r="AP8" s="60"/>
      <c r="AQ8" s="60"/>
      <c r="AR8" s="60"/>
      <c r="AS8" s="60"/>
      <c r="AT8" s="36">
        <f>データ!$S$6</f>
        <v>85.37</v>
      </c>
      <c r="AU8" s="36"/>
      <c r="AV8" s="36"/>
      <c r="AW8" s="36"/>
      <c r="AX8" s="36"/>
      <c r="AY8" s="36"/>
      <c r="AZ8" s="36"/>
      <c r="BA8" s="36"/>
      <c r="BB8" s="36">
        <f>データ!$T$6</f>
        <v>17.2</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99.79</v>
      </c>
      <c r="Q10" s="36"/>
      <c r="R10" s="36"/>
      <c r="S10" s="36"/>
      <c r="T10" s="36"/>
      <c r="U10" s="36"/>
      <c r="V10" s="36"/>
      <c r="W10" s="60">
        <f>データ!$Q$6</f>
        <v>2178</v>
      </c>
      <c r="X10" s="60"/>
      <c r="Y10" s="60"/>
      <c r="Z10" s="60"/>
      <c r="AA10" s="60"/>
      <c r="AB10" s="60"/>
      <c r="AC10" s="60"/>
      <c r="AD10" s="2"/>
      <c r="AE10" s="2"/>
      <c r="AF10" s="2"/>
      <c r="AG10" s="2"/>
      <c r="AH10" s="2"/>
      <c r="AI10" s="2"/>
      <c r="AJ10" s="2"/>
      <c r="AK10" s="2"/>
      <c r="AL10" s="60">
        <f>データ!$U$6</f>
        <v>1444</v>
      </c>
      <c r="AM10" s="60"/>
      <c r="AN10" s="60"/>
      <c r="AO10" s="60"/>
      <c r="AP10" s="60"/>
      <c r="AQ10" s="60"/>
      <c r="AR10" s="60"/>
      <c r="AS10" s="60"/>
      <c r="AT10" s="36">
        <f>データ!$V$6</f>
        <v>53.44</v>
      </c>
      <c r="AU10" s="36"/>
      <c r="AV10" s="36"/>
      <c r="AW10" s="36"/>
      <c r="AX10" s="36"/>
      <c r="AY10" s="36"/>
      <c r="AZ10" s="36"/>
      <c r="BA10" s="36"/>
      <c r="BB10" s="36">
        <f>データ!$W$6</f>
        <v>27.02</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114</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115</v>
      </c>
      <c r="BM47" s="38"/>
      <c r="BN47" s="38"/>
      <c r="BO47" s="38"/>
      <c r="BP47" s="38"/>
      <c r="BQ47" s="38"/>
      <c r="BR47" s="38"/>
      <c r="BS47" s="38"/>
      <c r="BT47" s="38"/>
      <c r="BU47" s="38"/>
      <c r="BV47" s="38"/>
      <c r="BW47" s="38"/>
      <c r="BX47" s="38"/>
      <c r="BY47" s="38"/>
      <c r="BZ47" s="3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116</v>
      </c>
      <c r="BM66" s="38"/>
      <c r="BN66" s="38"/>
      <c r="BO66" s="38"/>
      <c r="BP66" s="38"/>
      <c r="BQ66" s="38"/>
      <c r="BR66" s="38"/>
      <c r="BS66" s="38"/>
      <c r="BT66" s="38"/>
      <c r="BU66" s="38"/>
      <c r="BV66" s="38"/>
      <c r="BW66" s="38"/>
      <c r="BX66" s="38"/>
      <c r="BY66" s="38"/>
      <c r="BZ66" s="3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41</v>
      </c>
      <c r="O85" s="13" t="str">
        <f>データ!EN6</f>
        <v>【0.58】</v>
      </c>
    </row>
  </sheetData>
  <sheetProtection algorithmName="SHA-512" hashValue="akHTChrPh9qv+6ZqbzIzmbev7E8oU7P70ovzOoaK/1qzvwHKG87+DlFZCofbJ8ugqMTEWO03sZCODgcGCI8Chg==" saltValue="KPERDUQYMftX8whZx0Fb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2021</v>
      </c>
      <c r="C6" s="20">
        <f t="shared" ref="C6:W6" si="3">C7</f>
        <v>394271</v>
      </c>
      <c r="D6" s="20">
        <f t="shared" si="3"/>
        <v>47</v>
      </c>
      <c r="E6" s="20">
        <f t="shared" si="3"/>
        <v>1</v>
      </c>
      <c r="F6" s="20">
        <f t="shared" si="3"/>
        <v>0</v>
      </c>
      <c r="G6" s="20">
        <f t="shared" si="3"/>
        <v>0</v>
      </c>
      <c r="H6" s="20" t="str">
        <f t="shared" si="3"/>
        <v>高知県　三原村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99.79</v>
      </c>
      <c r="Q6" s="21">
        <f t="shared" si="3"/>
        <v>2178</v>
      </c>
      <c r="R6" s="21">
        <f t="shared" si="3"/>
        <v>1468</v>
      </c>
      <c r="S6" s="21">
        <f t="shared" si="3"/>
        <v>85.37</v>
      </c>
      <c r="T6" s="21">
        <f t="shared" si="3"/>
        <v>17.2</v>
      </c>
      <c r="U6" s="21">
        <f t="shared" si="3"/>
        <v>1444</v>
      </c>
      <c r="V6" s="21">
        <f t="shared" si="3"/>
        <v>53.44</v>
      </c>
      <c r="W6" s="21">
        <f t="shared" si="3"/>
        <v>27.02</v>
      </c>
      <c r="X6" s="22">
        <f>IF(X7="",NA(),X7)</f>
        <v>51.31</v>
      </c>
      <c r="Y6" s="22">
        <f t="shared" ref="Y6:AG6" si="4">IF(Y7="",NA(),Y7)</f>
        <v>45.46</v>
      </c>
      <c r="Z6" s="22">
        <f t="shared" si="4"/>
        <v>54.38</v>
      </c>
      <c r="AA6" s="22">
        <f t="shared" si="4"/>
        <v>54.58</v>
      </c>
      <c r="AB6" s="22">
        <f t="shared" si="4"/>
        <v>44.48</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1346.79</v>
      </c>
      <c r="BF6" s="22">
        <f t="shared" ref="BF6:BN6" si="7">IF(BF7="",NA(),BF7)</f>
        <v>1226.5899999999999</v>
      </c>
      <c r="BG6" s="22">
        <f t="shared" si="7"/>
        <v>1130.06</v>
      </c>
      <c r="BH6" s="22">
        <f t="shared" si="7"/>
        <v>1203.68</v>
      </c>
      <c r="BI6" s="22">
        <f t="shared" si="7"/>
        <v>1406.3</v>
      </c>
      <c r="BJ6" s="22">
        <f t="shared" si="7"/>
        <v>1302.33</v>
      </c>
      <c r="BK6" s="22">
        <f t="shared" si="7"/>
        <v>1274.21</v>
      </c>
      <c r="BL6" s="22">
        <f t="shared" si="7"/>
        <v>1183.92</v>
      </c>
      <c r="BM6" s="22">
        <f t="shared" si="7"/>
        <v>1128.72</v>
      </c>
      <c r="BN6" s="22">
        <f t="shared" si="7"/>
        <v>1125.25</v>
      </c>
      <c r="BO6" s="21" t="str">
        <f>IF(BO7="","",IF(BO7="-","【-】","【"&amp;SUBSTITUTE(TEXT(BO7,"#,##0.00"),"-","△")&amp;"】"))</f>
        <v>【940.88】</v>
      </c>
      <c r="BP6" s="22">
        <f>IF(BP7="",NA(),BP7)</f>
        <v>41.91</v>
      </c>
      <c r="BQ6" s="22">
        <f t="shared" ref="BQ6:BY6" si="8">IF(BQ7="",NA(),BQ7)</f>
        <v>38.33</v>
      </c>
      <c r="BR6" s="22">
        <f t="shared" si="8"/>
        <v>46.22</v>
      </c>
      <c r="BS6" s="22">
        <f t="shared" si="8"/>
        <v>46.95</v>
      </c>
      <c r="BT6" s="22">
        <f t="shared" si="8"/>
        <v>39.06</v>
      </c>
      <c r="BU6" s="22">
        <f t="shared" si="8"/>
        <v>40.89</v>
      </c>
      <c r="BV6" s="22">
        <f t="shared" si="8"/>
        <v>41.25</v>
      </c>
      <c r="BW6" s="22">
        <f t="shared" si="8"/>
        <v>42.5</v>
      </c>
      <c r="BX6" s="22">
        <f t="shared" si="8"/>
        <v>41.84</v>
      </c>
      <c r="BY6" s="22">
        <f t="shared" si="8"/>
        <v>41.44</v>
      </c>
      <c r="BZ6" s="21" t="str">
        <f>IF(BZ7="","",IF(BZ7="-","【-】","【"&amp;SUBSTITUTE(TEXT(BZ7,"#,##0.00"),"-","△")&amp;"】"))</f>
        <v>【54.59】</v>
      </c>
      <c r="CA6" s="22">
        <f>IF(CA7="",NA(),CA7)</f>
        <v>285.43</v>
      </c>
      <c r="CB6" s="22">
        <f t="shared" ref="CB6:CJ6" si="9">IF(CB7="",NA(),CB7)</f>
        <v>328.89</v>
      </c>
      <c r="CC6" s="22">
        <f t="shared" si="9"/>
        <v>279.58999999999997</v>
      </c>
      <c r="CD6" s="22">
        <f t="shared" si="9"/>
        <v>272.06</v>
      </c>
      <c r="CE6" s="22">
        <f t="shared" si="9"/>
        <v>332.29</v>
      </c>
      <c r="CF6" s="22">
        <f t="shared" si="9"/>
        <v>383.2</v>
      </c>
      <c r="CG6" s="22">
        <f t="shared" si="9"/>
        <v>383.25</v>
      </c>
      <c r="CH6" s="22">
        <f t="shared" si="9"/>
        <v>377.72</v>
      </c>
      <c r="CI6" s="22">
        <f t="shared" si="9"/>
        <v>390.47</v>
      </c>
      <c r="CJ6" s="22">
        <f t="shared" si="9"/>
        <v>403.61</v>
      </c>
      <c r="CK6" s="21" t="str">
        <f>IF(CK7="","",IF(CK7="-","【-】","【"&amp;SUBSTITUTE(TEXT(CK7,"#,##0.00"),"-","△")&amp;"】"))</f>
        <v>【301.20】</v>
      </c>
      <c r="CL6" s="22">
        <f>IF(CL7="",NA(),CL7)</f>
        <v>69.63</v>
      </c>
      <c r="CM6" s="22">
        <f t="shared" ref="CM6:CU6" si="10">IF(CM7="",NA(),CM7)</f>
        <v>75.650000000000006</v>
      </c>
      <c r="CN6" s="22">
        <f t="shared" si="10"/>
        <v>78.959999999999994</v>
      </c>
      <c r="CO6" s="22">
        <f t="shared" si="10"/>
        <v>93.95</v>
      </c>
      <c r="CP6" s="22">
        <f t="shared" si="10"/>
        <v>99.34</v>
      </c>
      <c r="CQ6" s="22">
        <f t="shared" si="10"/>
        <v>47.95</v>
      </c>
      <c r="CR6" s="22">
        <f t="shared" si="10"/>
        <v>48.26</v>
      </c>
      <c r="CS6" s="22">
        <f t="shared" si="10"/>
        <v>48.01</v>
      </c>
      <c r="CT6" s="22">
        <f t="shared" si="10"/>
        <v>49.08</v>
      </c>
      <c r="CU6" s="22">
        <f t="shared" si="10"/>
        <v>51.46</v>
      </c>
      <c r="CV6" s="21" t="str">
        <f>IF(CV7="","",IF(CV7="-","【-】","【"&amp;SUBSTITUTE(TEXT(CV7,"#,##0.00"),"-","△")&amp;"】"))</f>
        <v>【56.42】</v>
      </c>
      <c r="CW6" s="22">
        <f>IF(CW7="",NA(),CW7)</f>
        <v>62.75</v>
      </c>
      <c r="CX6" s="22">
        <f t="shared" ref="CX6:DF6" si="11">IF(CX7="",NA(),CX7)</f>
        <v>62.66</v>
      </c>
      <c r="CY6" s="22">
        <f t="shared" si="11"/>
        <v>58.46</v>
      </c>
      <c r="CZ6" s="22">
        <f t="shared" si="11"/>
        <v>50.64</v>
      </c>
      <c r="DA6" s="22">
        <f t="shared" si="11"/>
        <v>45.84</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394271</v>
      </c>
      <c r="D7" s="24">
        <v>47</v>
      </c>
      <c r="E7" s="24">
        <v>1</v>
      </c>
      <c r="F7" s="24">
        <v>0</v>
      </c>
      <c r="G7" s="24">
        <v>0</v>
      </c>
      <c r="H7" s="24" t="s">
        <v>95</v>
      </c>
      <c r="I7" s="24" t="s">
        <v>96</v>
      </c>
      <c r="J7" s="24" t="s">
        <v>97</v>
      </c>
      <c r="K7" s="24" t="s">
        <v>98</v>
      </c>
      <c r="L7" s="24" t="s">
        <v>99</v>
      </c>
      <c r="M7" s="24" t="s">
        <v>100</v>
      </c>
      <c r="N7" s="25" t="s">
        <v>101</v>
      </c>
      <c r="O7" s="25" t="s">
        <v>102</v>
      </c>
      <c r="P7" s="25">
        <v>99.79</v>
      </c>
      <c r="Q7" s="25">
        <v>2178</v>
      </c>
      <c r="R7" s="25">
        <v>1468</v>
      </c>
      <c r="S7" s="25">
        <v>85.37</v>
      </c>
      <c r="T7" s="25">
        <v>17.2</v>
      </c>
      <c r="U7" s="25">
        <v>1444</v>
      </c>
      <c r="V7" s="25">
        <v>53.44</v>
      </c>
      <c r="W7" s="25">
        <v>27.02</v>
      </c>
      <c r="X7" s="25">
        <v>51.31</v>
      </c>
      <c r="Y7" s="25">
        <v>45.46</v>
      </c>
      <c r="Z7" s="25">
        <v>54.38</v>
      </c>
      <c r="AA7" s="25">
        <v>54.58</v>
      </c>
      <c r="AB7" s="25">
        <v>44.48</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1346.79</v>
      </c>
      <c r="BF7" s="25">
        <v>1226.5899999999999</v>
      </c>
      <c r="BG7" s="25">
        <v>1130.06</v>
      </c>
      <c r="BH7" s="25">
        <v>1203.68</v>
      </c>
      <c r="BI7" s="25">
        <v>1406.3</v>
      </c>
      <c r="BJ7" s="25">
        <v>1302.33</v>
      </c>
      <c r="BK7" s="25">
        <v>1274.21</v>
      </c>
      <c r="BL7" s="25">
        <v>1183.92</v>
      </c>
      <c r="BM7" s="25">
        <v>1128.72</v>
      </c>
      <c r="BN7" s="25">
        <v>1125.25</v>
      </c>
      <c r="BO7" s="25">
        <v>940.88</v>
      </c>
      <c r="BP7" s="25">
        <v>41.91</v>
      </c>
      <c r="BQ7" s="25">
        <v>38.33</v>
      </c>
      <c r="BR7" s="25">
        <v>46.22</v>
      </c>
      <c r="BS7" s="25">
        <v>46.95</v>
      </c>
      <c r="BT7" s="25">
        <v>39.06</v>
      </c>
      <c r="BU7" s="25">
        <v>40.89</v>
      </c>
      <c r="BV7" s="25">
        <v>41.25</v>
      </c>
      <c r="BW7" s="25">
        <v>42.5</v>
      </c>
      <c r="BX7" s="25">
        <v>41.84</v>
      </c>
      <c r="BY7" s="25">
        <v>41.44</v>
      </c>
      <c r="BZ7" s="25">
        <v>54.59</v>
      </c>
      <c r="CA7" s="25">
        <v>285.43</v>
      </c>
      <c r="CB7" s="25">
        <v>328.89</v>
      </c>
      <c r="CC7" s="25">
        <v>279.58999999999997</v>
      </c>
      <c r="CD7" s="25">
        <v>272.06</v>
      </c>
      <c r="CE7" s="25">
        <v>332.29</v>
      </c>
      <c r="CF7" s="25">
        <v>383.2</v>
      </c>
      <c r="CG7" s="25">
        <v>383.25</v>
      </c>
      <c r="CH7" s="25">
        <v>377.72</v>
      </c>
      <c r="CI7" s="25">
        <v>390.47</v>
      </c>
      <c r="CJ7" s="25">
        <v>403.61</v>
      </c>
      <c r="CK7" s="25">
        <v>301.2</v>
      </c>
      <c r="CL7" s="25">
        <v>69.63</v>
      </c>
      <c r="CM7" s="25">
        <v>75.650000000000006</v>
      </c>
      <c r="CN7" s="25">
        <v>78.959999999999994</v>
      </c>
      <c r="CO7" s="25">
        <v>93.95</v>
      </c>
      <c r="CP7" s="25">
        <v>99.34</v>
      </c>
      <c r="CQ7" s="25">
        <v>47.95</v>
      </c>
      <c r="CR7" s="25">
        <v>48.26</v>
      </c>
      <c r="CS7" s="25">
        <v>48.01</v>
      </c>
      <c r="CT7" s="25">
        <v>49.08</v>
      </c>
      <c r="CU7" s="25">
        <v>51.46</v>
      </c>
      <c r="CV7" s="25">
        <v>56.42</v>
      </c>
      <c r="CW7" s="25">
        <v>62.75</v>
      </c>
      <c r="CX7" s="25">
        <v>62.66</v>
      </c>
      <c r="CY7" s="25">
        <v>58.46</v>
      </c>
      <c r="CZ7" s="25">
        <v>50.64</v>
      </c>
      <c r="DA7" s="25">
        <v>45.84</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108</v>
      </c>
    </row>
    <row r="12" spans="1:144" x14ac:dyDescent="0.15">
      <c r="B12">
        <v>1</v>
      </c>
      <c r="C12">
        <v>1</v>
      </c>
      <c r="D12">
        <v>1</v>
      </c>
      <c r="E12">
        <v>2</v>
      </c>
      <c r="F12">
        <v>3</v>
      </c>
      <c r="G12" t="s">
        <v>109</v>
      </c>
    </row>
    <row r="13" spans="1:144" x14ac:dyDescent="0.15">
      <c r="B13" t="s">
        <v>110</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2023-01-19T23:37:41Z</cp:lastPrinted>
  <dcterms:created xsi:type="dcterms:W3CDTF">2022-12-01T01:11:31Z</dcterms:created>
  <dcterms:modified xsi:type="dcterms:W3CDTF">2023-01-19T23:37:44Z</dcterms:modified>
  <cp:category/>
</cp:coreProperties>
</file>