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2010\Desktop\○駐車場\"/>
    </mc:Choice>
  </mc:AlternateContent>
  <workbookProtection workbookAlgorithmName="SHA-512" workbookHashValue="ZBs7rl6IsNQG2tdQOx29NldDzHu07J57IZBXDOy7iSHosxOTxWz9lHU9wklc7TU+p3D94UIItfCf7PJz4Gjnmw==" workbookSaltValue="aUqWiVuNOH8wb4tHSMDK1g=="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LT76" i="4"/>
  <c r="GQ51" i="4"/>
  <c r="LH30" i="4"/>
  <c r="IE76" i="4"/>
  <c r="BZ51" i="4"/>
  <c r="GQ30" i="4"/>
  <c r="BZ30" i="4"/>
  <c r="KP76" i="4"/>
  <c r="FE51" i="4"/>
  <c r="HA76" i="4"/>
  <c r="AN51" i="4"/>
  <c r="FE30" i="4"/>
  <c r="AN30" i="4"/>
  <c r="JV30" i="4"/>
  <c r="AG76" i="4"/>
  <c r="JV51" i="4"/>
  <c r="HP76" i="4"/>
  <c r="BG51" i="4"/>
  <c r="FX30" i="4"/>
  <c r="BG30" i="4"/>
  <c r="KO51" i="4"/>
  <c r="AV76" i="4"/>
  <c r="LE76" i="4"/>
  <c r="FX51" i="4"/>
  <c r="KO30" i="4"/>
  <c r="R76" i="4"/>
  <c r="KA76" i="4"/>
  <c r="EL51" i="4"/>
  <c r="JC30" i="4"/>
  <c r="GL76" i="4"/>
  <c r="U51" i="4"/>
  <c r="EL30" i="4"/>
  <c r="U30" i="4"/>
  <c r="JC51" i="4"/>
</calcChain>
</file>

<file path=xl/sharedStrings.xml><?xml version="1.0" encoding="utf-8"?>
<sst xmlns="http://schemas.openxmlformats.org/spreadsheetml/2006/main" count="278" uniqueCount="147">
  <si>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</si>
  <si>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</si>
  <si>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</si>
  <si>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</si>
  <si>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</si>
  <si>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</si>
  <si>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</si>
  <si>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</si>
  <si>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</si>
  <si>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</si>
  <si>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</si>
  <si>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</si>
  <si>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</si>
  <si>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</si>
  <si>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</si>
  <si>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</si>
  <si>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</si>
  <si>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</si>
  <si>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</si>
  <si>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</si>
  <si>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</si>
  <si>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</si>
  <si>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</si>
  <si>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</si>
  <si>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</si>
  <si>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</si>
  <si>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</si>
  <si>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</si>
  <si>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</si>
  <si>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</si>
  <si>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</si>
  <si>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</si>
  <si>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</si>
  <si>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</si>
  <si>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</si>
  <si>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</si>
  <si>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</si>
  <si>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</si>
  <si>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</si>
  <si>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</si>
  <si>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</si>
  <si>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</si>
  <si>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</si>
  <si>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</si>
  <si>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</si>
  <si>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</si>
  <si>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</si>
  <si>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</si>
  <si>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</si>
  <si>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</si>
  <si>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</si>
  <si>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</si>
  <si>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</si>
  <si>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</si>
  <si>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</si>
  <si>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</si>
  <si>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</si>
  <si>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</si>
  <si>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</si>
  <si>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</si>
  <si>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</si>
  <si>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</si>
  <si>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</si>
  <si>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</si>
  <si>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</si>
  <si>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</si>
  <si>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</si>
  <si>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</si>
  <si>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</si>
  <si>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</si>
  <si>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</si>
  <si>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</si>
  <si>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</si>
  <si>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</si>
  <si>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</si>
  <si>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</si>
  <si>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</si>
  <si>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</si>
  <si>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</si>
  <si>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</si>
  <si>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</si>
  <si>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</si>
  <si>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</si>
  <si>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</si>
  <si>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</si>
  <si>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</si>
  <si>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</si>
  <si>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</si>
  <si>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</si>
  <si>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</si>
  <si>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</si>
  <si>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</si>
  <si>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</si>
  <si>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</si>
  <si>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</si>
  <si>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</si>
  <si>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</si>
  <si>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</si>
  <si>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</si>
  <si>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</si>
  <si>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</si>
  <si>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</si>
  <si>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</si>
  <si>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</si>
  <si>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</si>
  <si>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</si>
  <si>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</si>
  <si>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</si>
  <si>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当該値(N-1)</t>
    <phoneticPr fontId="5"/>
  </si>
  <si>
    <t>当該値(N-4)</t>
    <phoneticPr fontId="5"/>
  </si>
  <si>
    <t>当該値(N-1)</t>
    <phoneticPr fontId="5"/>
  </si>
  <si>
    <t>当該値(N-4)</t>
    <phoneticPr fontId="5"/>
  </si>
  <si>
    <t>当該値(N-1)</t>
    <phoneticPr fontId="5"/>
  </si>
  <si>
    <t>当該値(N-4)</t>
    <phoneticPr fontId="5"/>
  </si>
  <si>
    <t>当該値(N-1)</t>
    <phoneticPr fontId="5"/>
  </si>
  <si>
    <t>当該値(N)</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</si>
  <si>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</si>
  <si>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</si>
  <si>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</si>
  <si>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</si>
  <si>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</si>
  <si>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</si>
  <si>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</si>
  <si>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</si>
  <si>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</si>
  <si>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高知県　高知市</t>
  </si>
  <si>
    <t>高知駅北口駐車場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</si>
  <si>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</si>
  <si>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</si>
  <si>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</si>
  <si>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</si>
  <si>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</si>
  <si>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</si>
  <si>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</si>
  <si>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</si>
  <si>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</si>
  <si>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</si>
  <si>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</si>
  <si>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</si>
  <si>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</si>
  <si>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</si>
  <si>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</si>
  <si>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</si>
  <si>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本駐車場の位置は，ＪＲ高知駅北側に隣接しているため，敷地地価は高額となっている。
　設備投資見込額については，本駐車場が広場式であり設備等が少ないことから，低く抑えられている。</t>
    <phoneticPr fontId="5"/>
  </si>
  <si>
    <t xml:space="preserve">  本駐車場の稼動率は全国平均や類似施設平均値と比較して大幅に高い水準で推移しているが，これは本駐車場がＪＲ高知駅に隣接しているため，駅利用者の利便性の向上や駅周辺の賑わいを創出することを目的として，駐車料金を最初の30分間を無料としていることが要因と考えられる。</t>
    <phoneticPr fontId="5"/>
  </si>
  <si>
    <t xml:space="preserve">  令和３年度は，令和２年度に比べて新型コロナウイルス感染症が落ち着いた傾向にあるも，収益に変化が見受けられていないため，今後も指定管理者と連携し，利用台数・料金収入の確保と経費削減に努め，高い収益性の確保と健全な経営に努めていく必要がある。</t>
    <rPh sb="2" eb="4">
      <t>レイワ</t>
    </rPh>
    <rPh sb="5" eb="7">
      <t>ネンド</t>
    </rPh>
    <rPh sb="15" eb="16">
      <t>クラ</t>
    </rPh>
    <rPh sb="31" eb="32">
      <t>オ</t>
    </rPh>
    <rPh sb="33" eb="34">
      <t>ツ</t>
    </rPh>
    <rPh sb="36" eb="38">
      <t>ケイコウ</t>
    </rPh>
    <rPh sb="43" eb="45">
      <t>シュウエキ</t>
    </rPh>
    <rPh sb="46" eb="48">
      <t>ヘンカ</t>
    </rPh>
    <rPh sb="49" eb="51">
      <t>ミウ</t>
    </rPh>
    <rPh sb="61" eb="63">
      <t>コンゴ</t>
    </rPh>
    <rPh sb="115" eb="117">
      <t>ヒツヨウ</t>
    </rPh>
    <phoneticPr fontId="5"/>
  </si>
  <si>
    <t xml:space="preserve">  本駐車場の稼動率は全国平均や類似施設平均値と比較して大幅に高い水準で推移しているが，一方で収益的収支比率は，全国平均や類似施設平均値と比較して低い水準となっている。これは本駐車場がＪＲ高知駅敷地内に位置しているため，駅利用者の利便性の向上や駅周辺の賑わいを創出することを目的として，駐車料金を最初の30分間を無料としていることが要因と考える。
　令和３年度は，高知駅北口駐車場料金システム改修工事を行ったため，売上高ＧＯＰ比率及びＥＢＩＴＤＡが全国平均や類似施設平均値と比較して，大幅に低い水準となっているが，これは一過性のものである。</t>
    <rPh sb="175" eb="177">
      <t>レイワ</t>
    </rPh>
    <rPh sb="178" eb="180">
      <t>ネンド</t>
    </rPh>
    <rPh sb="182" eb="187">
      <t>コウチエキキタグチ</t>
    </rPh>
    <rPh sb="187" eb="190">
      <t>チュウシャジョウ</t>
    </rPh>
    <rPh sb="190" eb="192">
      <t>リョウキン</t>
    </rPh>
    <rPh sb="196" eb="200">
      <t>カイシュウコウジ</t>
    </rPh>
    <rPh sb="201" eb="202">
      <t>オコナ</t>
    </rPh>
    <rPh sb="215" eb="216">
      <t>オヨ</t>
    </rPh>
    <rPh sb="242" eb="244">
      <t>オオハバ</t>
    </rPh>
    <rPh sb="260" eb="263">
      <t>イッカセイ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</si>
</sst>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210.9</c:v>
                </c:pt>
                <c:pt idx="1">
                  <c:v>204.7</c:v>
                </c:pt>
                <c:pt idx="2">
                  <c:v>180.7</c:v>
                </c:pt>
                <c:pt idx="3">
                  <c:v>112.3</c:v>
                </c:pt>
                <c:pt idx="4">
                  <c:v>105.3</c:v>
                </c:pt>
              </c:numCache>
            </c:numRef>
          </c:val>
          <c:extLst xmlns:c16r2="http://schemas.microsoft.com/office/drawing/2015/06/chart">
            <c:ext xmlns:c16="http://schemas.microsoft.com/office/drawing/2014/chart" uri="{C3380CC4-5D6E-409C-BE32-E72D297353CC}">
              <c16:uniqueId val="{00000000-2B41-4596-A082-D387A6F3DA12}"/>
            </c:ext>
          </c:extLst>
        </c:ser>
        <c:dLbls>
          <c:showLegendKey val="0"/>
          <c:showVal val="0"/>
          <c:showCatName val="0"/>
          <c:showSerName val="0"/>
          <c:showPercent val="0"/>
          <c:showBubbleSize val="0"/>
        </c:dLbls>
        <c:gapWidth val="150"/>
        <c:axId val="465961648"/>
        <c:axId val="24643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xmlns:c16r2="http://schemas.microsoft.com/office/drawing/2015/06/chart">
            <c:ext xmlns:c16="http://schemas.microsoft.com/office/drawing/2014/chart" uri="{C3380CC4-5D6E-409C-BE32-E72D297353CC}">
              <c16:uniqueId val="{00000001-2B41-4596-A082-D387A6F3DA12}"/>
            </c:ext>
          </c:extLst>
        </c:ser>
        <c:dLbls>
          <c:showLegendKey val="0"/>
          <c:showVal val="0"/>
          <c:showCatName val="0"/>
          <c:showSerName val="0"/>
          <c:showPercent val="0"/>
          <c:showBubbleSize val="0"/>
        </c:dLbls>
        <c:marker val="1"/>
        <c:smooth val="0"/>
        <c:axId val="465961648"/>
        <c:axId val="246437592"/>
      </c:lineChart>
      <c:catAx>
        <c:axId val="465961648"/>
        <c:scaling>
          <c:orientation val="minMax"/>
        </c:scaling>
        <c:delete val="1"/>
        <c:axPos val="b"/>
        <c:numFmt formatCode="General" sourceLinked="1"/>
        <c:majorTickMark val="none"/>
        <c:minorTickMark val="none"/>
        <c:tickLblPos val="none"/>
        <c:crossAx val="246437592"/>
        <c:crosses val="autoZero"/>
        <c:auto val="1"/>
        <c:lblAlgn val="ctr"/>
        <c:lblOffset val="100"/>
        <c:noMultiLvlLbl val="1"/>
      </c:catAx>
      <c:valAx>
        <c:axId val="246437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96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1E-430D-BD82-FC075DA1527C}"/>
            </c:ext>
          </c:extLst>
        </c:ser>
        <c:dLbls>
          <c:showLegendKey val="0"/>
          <c:showVal val="0"/>
          <c:showCatName val="0"/>
          <c:showSerName val="0"/>
          <c:showPercent val="0"/>
          <c:showBubbleSize val="0"/>
        </c:dLbls>
        <c:gapWidth val="150"/>
        <c:axId val="466218152"/>
        <c:axId val="46621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xmlns:c16r2="http://schemas.microsoft.com/office/drawing/2015/06/chart">
            <c:ext xmlns:c16="http://schemas.microsoft.com/office/drawing/2014/chart" uri="{C3380CC4-5D6E-409C-BE32-E72D297353CC}">
              <c16:uniqueId val="{00000001-BD1E-430D-BD82-FC075DA1527C}"/>
            </c:ext>
          </c:extLst>
        </c:ser>
        <c:dLbls>
          <c:showLegendKey val="0"/>
          <c:showVal val="0"/>
          <c:showCatName val="0"/>
          <c:showSerName val="0"/>
          <c:showPercent val="0"/>
          <c:showBubbleSize val="0"/>
        </c:dLbls>
        <c:marker val="1"/>
        <c:smooth val="0"/>
        <c:axId val="466218152"/>
        <c:axId val="466218536"/>
      </c:lineChart>
      <c:catAx>
        <c:axId val="466218152"/>
        <c:scaling>
          <c:orientation val="minMax"/>
        </c:scaling>
        <c:delete val="1"/>
        <c:axPos val="b"/>
        <c:numFmt formatCode="General" sourceLinked="1"/>
        <c:majorTickMark val="none"/>
        <c:minorTickMark val="none"/>
        <c:tickLblPos val="none"/>
        <c:crossAx val="466218536"/>
        <c:crosses val="autoZero"/>
        <c:auto val="1"/>
        <c:lblAlgn val="ctr"/>
        <c:lblOffset val="100"/>
        <c:noMultiLvlLbl val="1"/>
      </c:catAx>
      <c:valAx>
        <c:axId val="466218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218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323-4C12-875A-18FF85375608}"/>
            </c:ext>
          </c:extLst>
        </c:ser>
        <c:dLbls>
          <c:showLegendKey val="0"/>
          <c:showVal val="0"/>
          <c:showCatName val="0"/>
          <c:showSerName val="0"/>
          <c:showPercent val="0"/>
          <c:showBubbleSize val="0"/>
        </c:dLbls>
        <c:gapWidth val="150"/>
        <c:axId val="466276488"/>
        <c:axId val="46627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323-4C12-875A-18FF85375608}"/>
            </c:ext>
          </c:extLst>
        </c:ser>
        <c:dLbls>
          <c:showLegendKey val="0"/>
          <c:showVal val="0"/>
          <c:showCatName val="0"/>
          <c:showSerName val="0"/>
          <c:showPercent val="0"/>
          <c:showBubbleSize val="0"/>
        </c:dLbls>
        <c:marker val="1"/>
        <c:smooth val="0"/>
        <c:axId val="466276488"/>
        <c:axId val="466276872"/>
      </c:lineChart>
      <c:catAx>
        <c:axId val="466276488"/>
        <c:scaling>
          <c:orientation val="minMax"/>
        </c:scaling>
        <c:delete val="1"/>
        <c:axPos val="b"/>
        <c:numFmt formatCode="General" sourceLinked="1"/>
        <c:majorTickMark val="none"/>
        <c:minorTickMark val="none"/>
        <c:tickLblPos val="none"/>
        <c:crossAx val="466276872"/>
        <c:crosses val="autoZero"/>
        <c:auto val="1"/>
        <c:lblAlgn val="ctr"/>
        <c:lblOffset val="100"/>
        <c:noMultiLvlLbl val="1"/>
      </c:catAx>
      <c:valAx>
        <c:axId val="466276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276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B28A-4187-A8A3-153207D85E4D}"/>
            </c:ext>
          </c:extLst>
        </c:ser>
        <c:dLbls>
          <c:showLegendKey val="0"/>
          <c:showVal val="0"/>
          <c:showCatName val="0"/>
          <c:showSerName val="0"/>
          <c:showPercent val="0"/>
          <c:showBubbleSize val="0"/>
        </c:dLbls>
        <c:gapWidth val="150"/>
        <c:axId val="466427024"/>
        <c:axId val="46642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B28A-4187-A8A3-153207D85E4D}"/>
            </c:ext>
          </c:extLst>
        </c:ser>
        <c:dLbls>
          <c:showLegendKey val="0"/>
          <c:showVal val="0"/>
          <c:showCatName val="0"/>
          <c:showSerName val="0"/>
          <c:showPercent val="0"/>
          <c:showBubbleSize val="0"/>
        </c:dLbls>
        <c:marker val="1"/>
        <c:smooth val="0"/>
        <c:axId val="466427024"/>
        <c:axId val="466427408"/>
      </c:lineChart>
      <c:catAx>
        <c:axId val="466427024"/>
        <c:scaling>
          <c:orientation val="minMax"/>
        </c:scaling>
        <c:delete val="1"/>
        <c:axPos val="b"/>
        <c:numFmt formatCode="General" sourceLinked="1"/>
        <c:majorTickMark val="none"/>
        <c:minorTickMark val="none"/>
        <c:tickLblPos val="none"/>
        <c:crossAx val="466427408"/>
        <c:crosses val="autoZero"/>
        <c:auto val="1"/>
        <c:lblAlgn val="ctr"/>
        <c:lblOffset val="100"/>
        <c:noMultiLvlLbl val="1"/>
      </c:catAx>
      <c:valAx>
        <c:axId val="466427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42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F0-48B7-AFDE-96A9A36D6F9B}"/>
            </c:ext>
          </c:extLst>
        </c:ser>
        <c:dLbls>
          <c:showLegendKey val="0"/>
          <c:showVal val="0"/>
          <c:showCatName val="0"/>
          <c:showSerName val="0"/>
          <c:showPercent val="0"/>
          <c:showBubbleSize val="0"/>
        </c:dLbls>
        <c:gapWidth val="150"/>
        <c:axId val="466576232"/>
        <c:axId val="46657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xmlns:c16r2="http://schemas.microsoft.com/office/drawing/2015/06/chart">
            <c:ext xmlns:c16="http://schemas.microsoft.com/office/drawing/2014/chart" uri="{C3380CC4-5D6E-409C-BE32-E72D297353CC}">
              <c16:uniqueId val="{00000001-20F0-48B7-AFDE-96A9A36D6F9B}"/>
            </c:ext>
          </c:extLst>
        </c:ser>
        <c:dLbls>
          <c:showLegendKey val="0"/>
          <c:showVal val="0"/>
          <c:showCatName val="0"/>
          <c:showSerName val="0"/>
          <c:showPercent val="0"/>
          <c:showBubbleSize val="0"/>
        </c:dLbls>
        <c:marker val="1"/>
        <c:smooth val="0"/>
        <c:axId val="466576232"/>
        <c:axId val="466578192"/>
      </c:lineChart>
      <c:catAx>
        <c:axId val="466576232"/>
        <c:scaling>
          <c:orientation val="minMax"/>
        </c:scaling>
        <c:delete val="1"/>
        <c:axPos val="b"/>
        <c:numFmt formatCode="General" sourceLinked="1"/>
        <c:majorTickMark val="none"/>
        <c:minorTickMark val="none"/>
        <c:tickLblPos val="none"/>
        <c:crossAx val="466578192"/>
        <c:crosses val="autoZero"/>
        <c:auto val="1"/>
        <c:lblAlgn val="ctr"/>
        <c:lblOffset val="100"/>
        <c:noMultiLvlLbl val="1"/>
      </c:catAx>
      <c:valAx>
        <c:axId val="46657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576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B0-4A8F-A905-8F518E245BCC}"/>
            </c:ext>
          </c:extLst>
        </c:ser>
        <c:dLbls>
          <c:showLegendKey val="0"/>
          <c:showVal val="0"/>
          <c:showCatName val="0"/>
          <c:showSerName val="0"/>
          <c:showPercent val="0"/>
          <c:showBubbleSize val="0"/>
        </c:dLbls>
        <c:gapWidth val="150"/>
        <c:axId val="466575448"/>
        <c:axId val="46646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xmlns:c16r2="http://schemas.microsoft.com/office/drawing/2015/06/chart">
            <c:ext xmlns:c16="http://schemas.microsoft.com/office/drawing/2014/chart" uri="{C3380CC4-5D6E-409C-BE32-E72D297353CC}">
              <c16:uniqueId val="{00000001-88B0-4A8F-A905-8F518E245BCC}"/>
            </c:ext>
          </c:extLst>
        </c:ser>
        <c:dLbls>
          <c:showLegendKey val="0"/>
          <c:showVal val="0"/>
          <c:showCatName val="0"/>
          <c:showSerName val="0"/>
          <c:showPercent val="0"/>
          <c:showBubbleSize val="0"/>
        </c:dLbls>
        <c:marker val="1"/>
        <c:smooth val="0"/>
        <c:axId val="466575448"/>
        <c:axId val="466462944"/>
      </c:lineChart>
      <c:catAx>
        <c:axId val="466575448"/>
        <c:scaling>
          <c:orientation val="minMax"/>
        </c:scaling>
        <c:delete val="1"/>
        <c:axPos val="b"/>
        <c:numFmt formatCode="General" sourceLinked="1"/>
        <c:majorTickMark val="none"/>
        <c:minorTickMark val="none"/>
        <c:tickLblPos val="none"/>
        <c:crossAx val="466462944"/>
        <c:crosses val="autoZero"/>
        <c:auto val="1"/>
        <c:lblAlgn val="ctr"/>
        <c:lblOffset val="100"/>
        <c:noMultiLvlLbl val="1"/>
      </c:catAx>
      <c:valAx>
        <c:axId val="466462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6575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1283.3</c:v>
                </c:pt>
                <c:pt idx="1">
                  <c:v>1305.5999999999999</c:v>
                </c:pt>
                <c:pt idx="2">
                  <c:v>1205.5999999999999</c:v>
                </c:pt>
                <c:pt idx="3">
                  <c:v>711.1</c:v>
                </c:pt>
                <c:pt idx="4">
                  <c:v>850</c:v>
                </c:pt>
              </c:numCache>
            </c:numRef>
          </c:val>
          <c:extLst xmlns:c16r2="http://schemas.microsoft.com/office/drawing/2015/06/chart">
            <c:ext xmlns:c16="http://schemas.microsoft.com/office/drawing/2014/chart" uri="{C3380CC4-5D6E-409C-BE32-E72D297353CC}">
              <c16:uniqueId val="{00000000-ED47-4A7A-863C-2DFAF70184B0}"/>
            </c:ext>
          </c:extLst>
        </c:ser>
        <c:dLbls>
          <c:showLegendKey val="0"/>
          <c:showVal val="0"/>
          <c:showCatName val="0"/>
          <c:showSerName val="0"/>
          <c:showPercent val="0"/>
          <c:showBubbleSize val="0"/>
        </c:dLbls>
        <c:gapWidth val="150"/>
        <c:axId val="466462160"/>
        <c:axId val="46646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xmlns:c16r2="http://schemas.microsoft.com/office/drawing/2015/06/chart">
            <c:ext xmlns:c16="http://schemas.microsoft.com/office/drawing/2014/chart" uri="{C3380CC4-5D6E-409C-BE32-E72D297353CC}">
              <c16:uniqueId val="{00000001-ED47-4A7A-863C-2DFAF70184B0}"/>
            </c:ext>
          </c:extLst>
        </c:ser>
        <c:dLbls>
          <c:showLegendKey val="0"/>
          <c:showVal val="0"/>
          <c:showCatName val="0"/>
          <c:showSerName val="0"/>
          <c:showPercent val="0"/>
          <c:showBubbleSize val="0"/>
        </c:dLbls>
        <c:marker val="1"/>
        <c:smooth val="0"/>
        <c:axId val="466462160"/>
        <c:axId val="466460592"/>
      </c:lineChart>
      <c:catAx>
        <c:axId val="466462160"/>
        <c:scaling>
          <c:orientation val="minMax"/>
        </c:scaling>
        <c:delete val="1"/>
        <c:axPos val="b"/>
        <c:numFmt formatCode="General" sourceLinked="1"/>
        <c:majorTickMark val="none"/>
        <c:minorTickMark val="none"/>
        <c:tickLblPos val="none"/>
        <c:crossAx val="466460592"/>
        <c:crosses val="autoZero"/>
        <c:auto val="1"/>
        <c:lblAlgn val="ctr"/>
        <c:lblOffset val="100"/>
        <c:noMultiLvlLbl val="1"/>
      </c:catAx>
      <c:valAx>
        <c:axId val="46646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462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51.5</c:v>
                </c:pt>
                <c:pt idx="1">
                  <c:v>50</c:v>
                </c:pt>
                <c:pt idx="2">
                  <c:v>43.1</c:v>
                </c:pt>
                <c:pt idx="3">
                  <c:v>1.6</c:v>
                </c:pt>
                <c:pt idx="4">
                  <c:v>-429.8</c:v>
                </c:pt>
              </c:numCache>
            </c:numRef>
          </c:val>
          <c:extLst xmlns:c16r2="http://schemas.microsoft.com/office/drawing/2015/06/chart">
            <c:ext xmlns:c16="http://schemas.microsoft.com/office/drawing/2014/chart" uri="{C3380CC4-5D6E-409C-BE32-E72D297353CC}">
              <c16:uniqueId val="{00000000-B629-4675-94A1-656EF3FA88FB}"/>
            </c:ext>
          </c:extLst>
        </c:ser>
        <c:dLbls>
          <c:showLegendKey val="0"/>
          <c:showVal val="0"/>
          <c:showCatName val="0"/>
          <c:showSerName val="0"/>
          <c:showPercent val="0"/>
          <c:showBubbleSize val="0"/>
        </c:dLbls>
        <c:gapWidth val="150"/>
        <c:axId val="466459808"/>
        <c:axId val="46646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xmlns:c16r2="http://schemas.microsoft.com/office/drawing/2015/06/chart">
            <c:ext xmlns:c16="http://schemas.microsoft.com/office/drawing/2014/chart" uri="{C3380CC4-5D6E-409C-BE32-E72D297353CC}">
              <c16:uniqueId val="{00000001-B629-4675-94A1-656EF3FA88FB}"/>
            </c:ext>
          </c:extLst>
        </c:ser>
        <c:dLbls>
          <c:showLegendKey val="0"/>
          <c:showVal val="0"/>
          <c:showCatName val="0"/>
          <c:showSerName val="0"/>
          <c:showPercent val="0"/>
          <c:showBubbleSize val="0"/>
        </c:dLbls>
        <c:marker val="1"/>
        <c:smooth val="0"/>
        <c:axId val="466459808"/>
        <c:axId val="466466080"/>
      </c:lineChart>
      <c:catAx>
        <c:axId val="466459808"/>
        <c:scaling>
          <c:orientation val="minMax"/>
        </c:scaling>
        <c:delete val="1"/>
        <c:axPos val="b"/>
        <c:numFmt formatCode="General" sourceLinked="1"/>
        <c:majorTickMark val="none"/>
        <c:minorTickMark val="none"/>
        <c:tickLblPos val="none"/>
        <c:crossAx val="466466080"/>
        <c:crosses val="autoZero"/>
        <c:auto val="1"/>
        <c:lblAlgn val="ctr"/>
        <c:lblOffset val="100"/>
        <c:noMultiLvlLbl val="1"/>
      </c:catAx>
      <c:valAx>
        <c:axId val="46646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459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3660</c:v>
                </c:pt>
                <c:pt idx="1">
                  <c:v>3390</c:v>
                </c:pt>
                <c:pt idx="2">
                  <c:v>2702</c:v>
                </c:pt>
                <c:pt idx="3">
                  <c:v>416</c:v>
                </c:pt>
                <c:pt idx="4">
                  <c:v>-14748</c:v>
                </c:pt>
              </c:numCache>
            </c:numRef>
          </c:val>
          <c:extLst xmlns:c16r2="http://schemas.microsoft.com/office/drawing/2015/06/chart">
            <c:ext xmlns:c16="http://schemas.microsoft.com/office/drawing/2014/chart" uri="{C3380CC4-5D6E-409C-BE32-E72D297353CC}">
              <c16:uniqueId val="{00000000-FB71-4427-AF8C-082D0D046F91}"/>
            </c:ext>
          </c:extLst>
        </c:ser>
        <c:dLbls>
          <c:showLegendKey val="0"/>
          <c:showVal val="0"/>
          <c:showCatName val="0"/>
          <c:showSerName val="0"/>
          <c:showPercent val="0"/>
          <c:showBubbleSize val="0"/>
        </c:dLbls>
        <c:gapWidth val="150"/>
        <c:axId val="466464512"/>
        <c:axId val="46646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xmlns:c16r2="http://schemas.microsoft.com/office/drawing/2015/06/chart">
            <c:ext xmlns:c16="http://schemas.microsoft.com/office/drawing/2014/chart" uri="{C3380CC4-5D6E-409C-BE32-E72D297353CC}">
              <c16:uniqueId val="{00000001-FB71-4427-AF8C-082D0D046F91}"/>
            </c:ext>
          </c:extLst>
        </c:ser>
        <c:dLbls>
          <c:showLegendKey val="0"/>
          <c:showVal val="0"/>
          <c:showCatName val="0"/>
          <c:showSerName val="0"/>
          <c:showPercent val="0"/>
          <c:showBubbleSize val="0"/>
        </c:dLbls>
        <c:marker val="1"/>
        <c:smooth val="0"/>
        <c:axId val="466464512"/>
        <c:axId val="466460200"/>
      </c:lineChart>
      <c:catAx>
        <c:axId val="466464512"/>
        <c:scaling>
          <c:orientation val="minMax"/>
        </c:scaling>
        <c:delete val="1"/>
        <c:axPos val="b"/>
        <c:numFmt formatCode="General" sourceLinked="1"/>
        <c:majorTickMark val="none"/>
        <c:minorTickMark val="none"/>
        <c:tickLblPos val="none"/>
        <c:crossAx val="466460200"/>
        <c:crosses val="autoZero"/>
        <c:auto val="1"/>
        <c:lblAlgn val="ctr"/>
        <c:lblOffset val="100"/>
        <c:noMultiLvlLbl val="1"/>
      </c:catAx>
      <c:valAx>
        <c:axId val="466460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646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3"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高知県高知市　高知駅北口駐車場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520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210.9</v>
      </c>
      <c r="V31" s="98"/>
      <c r="W31" s="98"/>
      <c r="X31" s="98"/>
      <c r="Y31" s="98"/>
      <c r="Z31" s="98"/>
      <c r="AA31" s="98"/>
      <c r="AB31" s="98"/>
      <c r="AC31" s="98"/>
      <c r="AD31" s="98"/>
      <c r="AE31" s="98"/>
      <c r="AF31" s="98"/>
      <c r="AG31" s="98"/>
      <c r="AH31" s="98"/>
      <c r="AI31" s="98"/>
      <c r="AJ31" s="98"/>
      <c r="AK31" s="98"/>
      <c r="AL31" s="98"/>
      <c r="AM31" s="98"/>
      <c r="AN31" s="98">
        <f>データ!Z7</f>
        <v>204.7</v>
      </c>
      <c r="AO31" s="98"/>
      <c r="AP31" s="98"/>
      <c r="AQ31" s="98"/>
      <c r="AR31" s="98"/>
      <c r="AS31" s="98"/>
      <c r="AT31" s="98"/>
      <c r="AU31" s="98"/>
      <c r="AV31" s="98"/>
      <c r="AW31" s="98"/>
      <c r="AX31" s="98"/>
      <c r="AY31" s="98"/>
      <c r="AZ31" s="98"/>
      <c r="BA31" s="98"/>
      <c r="BB31" s="98"/>
      <c r="BC31" s="98"/>
      <c r="BD31" s="98"/>
      <c r="BE31" s="98"/>
      <c r="BF31" s="98"/>
      <c r="BG31" s="98">
        <f>データ!AA7</f>
        <v>180.7</v>
      </c>
      <c r="BH31" s="98"/>
      <c r="BI31" s="98"/>
      <c r="BJ31" s="98"/>
      <c r="BK31" s="98"/>
      <c r="BL31" s="98"/>
      <c r="BM31" s="98"/>
      <c r="BN31" s="98"/>
      <c r="BO31" s="98"/>
      <c r="BP31" s="98"/>
      <c r="BQ31" s="98"/>
      <c r="BR31" s="98"/>
      <c r="BS31" s="98"/>
      <c r="BT31" s="98"/>
      <c r="BU31" s="98"/>
      <c r="BV31" s="98"/>
      <c r="BW31" s="98"/>
      <c r="BX31" s="98"/>
      <c r="BY31" s="98"/>
      <c r="BZ31" s="98">
        <f>データ!AB7</f>
        <v>112.3</v>
      </c>
      <c r="CA31" s="98"/>
      <c r="CB31" s="98"/>
      <c r="CC31" s="98"/>
      <c r="CD31" s="98"/>
      <c r="CE31" s="98"/>
      <c r="CF31" s="98"/>
      <c r="CG31" s="98"/>
      <c r="CH31" s="98"/>
      <c r="CI31" s="98"/>
      <c r="CJ31" s="98"/>
      <c r="CK31" s="98"/>
      <c r="CL31" s="98"/>
      <c r="CM31" s="98"/>
      <c r="CN31" s="98"/>
      <c r="CO31" s="98"/>
      <c r="CP31" s="98"/>
      <c r="CQ31" s="98"/>
      <c r="CR31" s="98"/>
      <c r="CS31" s="98">
        <f>データ!AC7</f>
        <v>105.3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1283.3</v>
      </c>
      <c r="JD31" s="67"/>
      <c r="JE31" s="67"/>
      <c r="JF31" s="67"/>
      <c r="JG31" s="67"/>
      <c r="JH31" s="67"/>
      <c r="JI31" s="67"/>
      <c r="JJ31" s="67"/>
      <c r="JK31" s="67"/>
      <c r="JL31" s="67"/>
      <c r="JM31" s="67"/>
      <c r="JN31" s="67"/>
      <c r="JO31" s="67"/>
      <c r="JP31" s="67"/>
      <c r="JQ31" s="67"/>
      <c r="JR31" s="67"/>
      <c r="JS31" s="67"/>
      <c r="JT31" s="67"/>
      <c r="JU31" s="68"/>
      <c r="JV31" s="66">
        <f>データ!DL7</f>
        <v>1305.5999999999999</v>
      </c>
      <c r="JW31" s="67"/>
      <c r="JX31" s="67"/>
      <c r="JY31" s="67"/>
      <c r="JZ31" s="67"/>
      <c r="KA31" s="67"/>
      <c r="KB31" s="67"/>
      <c r="KC31" s="67"/>
      <c r="KD31" s="67"/>
      <c r="KE31" s="67"/>
      <c r="KF31" s="67"/>
      <c r="KG31" s="67"/>
      <c r="KH31" s="67"/>
      <c r="KI31" s="67"/>
      <c r="KJ31" s="67"/>
      <c r="KK31" s="67"/>
      <c r="KL31" s="67"/>
      <c r="KM31" s="67"/>
      <c r="KN31" s="68"/>
      <c r="KO31" s="66">
        <f>データ!DM7</f>
        <v>1205.5999999999999</v>
      </c>
      <c r="KP31" s="67"/>
      <c r="KQ31" s="67"/>
      <c r="KR31" s="67"/>
      <c r="KS31" s="67"/>
      <c r="KT31" s="67"/>
      <c r="KU31" s="67"/>
      <c r="KV31" s="67"/>
      <c r="KW31" s="67"/>
      <c r="KX31" s="67"/>
      <c r="KY31" s="67"/>
      <c r="KZ31" s="67"/>
      <c r="LA31" s="67"/>
      <c r="LB31" s="67"/>
      <c r="LC31" s="67"/>
      <c r="LD31" s="67"/>
      <c r="LE31" s="67"/>
      <c r="LF31" s="67"/>
      <c r="LG31" s="68"/>
      <c r="LH31" s="66">
        <f>データ!DN7</f>
        <v>711.1</v>
      </c>
      <c r="LI31" s="67"/>
      <c r="LJ31" s="67"/>
      <c r="LK31" s="67"/>
      <c r="LL31" s="67"/>
      <c r="LM31" s="67"/>
      <c r="LN31" s="67"/>
      <c r="LO31" s="67"/>
      <c r="LP31" s="67"/>
      <c r="LQ31" s="67"/>
      <c r="LR31" s="67"/>
      <c r="LS31" s="67"/>
      <c r="LT31" s="67"/>
      <c r="LU31" s="67"/>
      <c r="LV31" s="67"/>
      <c r="LW31" s="67"/>
      <c r="LX31" s="67"/>
      <c r="LY31" s="67"/>
      <c r="LZ31" s="68"/>
      <c r="MA31" s="66">
        <f>データ!DO7</f>
        <v>850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51.5</v>
      </c>
      <c r="EM52" s="98"/>
      <c r="EN52" s="98"/>
      <c r="EO52" s="98"/>
      <c r="EP52" s="98"/>
      <c r="EQ52" s="98"/>
      <c r="ER52" s="98"/>
      <c r="ES52" s="98"/>
      <c r="ET52" s="98"/>
      <c r="EU52" s="98"/>
      <c r="EV52" s="98"/>
      <c r="EW52" s="98"/>
      <c r="EX52" s="98"/>
      <c r="EY52" s="98"/>
      <c r="EZ52" s="98"/>
      <c r="FA52" s="98"/>
      <c r="FB52" s="98"/>
      <c r="FC52" s="98"/>
      <c r="FD52" s="98"/>
      <c r="FE52" s="98">
        <f>データ!BG7</f>
        <v>50</v>
      </c>
      <c r="FF52" s="98"/>
      <c r="FG52" s="98"/>
      <c r="FH52" s="98"/>
      <c r="FI52" s="98"/>
      <c r="FJ52" s="98"/>
      <c r="FK52" s="98"/>
      <c r="FL52" s="98"/>
      <c r="FM52" s="98"/>
      <c r="FN52" s="98"/>
      <c r="FO52" s="98"/>
      <c r="FP52" s="98"/>
      <c r="FQ52" s="98"/>
      <c r="FR52" s="98"/>
      <c r="FS52" s="98"/>
      <c r="FT52" s="98"/>
      <c r="FU52" s="98"/>
      <c r="FV52" s="98"/>
      <c r="FW52" s="98"/>
      <c r="FX52" s="98">
        <f>データ!BH7</f>
        <v>43.1</v>
      </c>
      <c r="FY52" s="98"/>
      <c r="FZ52" s="98"/>
      <c r="GA52" s="98"/>
      <c r="GB52" s="98"/>
      <c r="GC52" s="98"/>
      <c r="GD52" s="98"/>
      <c r="GE52" s="98"/>
      <c r="GF52" s="98"/>
      <c r="GG52" s="98"/>
      <c r="GH52" s="98"/>
      <c r="GI52" s="98"/>
      <c r="GJ52" s="98"/>
      <c r="GK52" s="98"/>
      <c r="GL52" s="98"/>
      <c r="GM52" s="98"/>
      <c r="GN52" s="98"/>
      <c r="GO52" s="98"/>
      <c r="GP52" s="98"/>
      <c r="GQ52" s="98">
        <f>データ!BI7</f>
        <v>1.6</v>
      </c>
      <c r="GR52" s="98"/>
      <c r="GS52" s="98"/>
      <c r="GT52" s="98"/>
      <c r="GU52" s="98"/>
      <c r="GV52" s="98"/>
      <c r="GW52" s="98"/>
      <c r="GX52" s="98"/>
      <c r="GY52" s="98"/>
      <c r="GZ52" s="98"/>
      <c r="HA52" s="98"/>
      <c r="HB52" s="98"/>
      <c r="HC52" s="98"/>
      <c r="HD52" s="98"/>
      <c r="HE52" s="98"/>
      <c r="HF52" s="98"/>
      <c r="HG52" s="98"/>
      <c r="HH52" s="98"/>
      <c r="HI52" s="98"/>
      <c r="HJ52" s="98">
        <f>データ!BJ7</f>
        <v>-429.8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3660</v>
      </c>
      <c r="JD52" s="97"/>
      <c r="JE52" s="97"/>
      <c r="JF52" s="97"/>
      <c r="JG52" s="97"/>
      <c r="JH52" s="97"/>
      <c r="JI52" s="97"/>
      <c r="JJ52" s="97"/>
      <c r="JK52" s="97"/>
      <c r="JL52" s="97"/>
      <c r="JM52" s="97"/>
      <c r="JN52" s="97"/>
      <c r="JO52" s="97"/>
      <c r="JP52" s="97"/>
      <c r="JQ52" s="97"/>
      <c r="JR52" s="97"/>
      <c r="JS52" s="97"/>
      <c r="JT52" s="97"/>
      <c r="JU52" s="97"/>
      <c r="JV52" s="97">
        <f>データ!BR7</f>
        <v>3390</v>
      </c>
      <c r="JW52" s="97"/>
      <c r="JX52" s="97"/>
      <c r="JY52" s="97"/>
      <c r="JZ52" s="97"/>
      <c r="KA52" s="97"/>
      <c r="KB52" s="97"/>
      <c r="KC52" s="97"/>
      <c r="KD52" s="97"/>
      <c r="KE52" s="97"/>
      <c r="KF52" s="97"/>
      <c r="KG52" s="97"/>
      <c r="KH52" s="97"/>
      <c r="KI52" s="97"/>
      <c r="KJ52" s="97"/>
      <c r="KK52" s="97"/>
      <c r="KL52" s="97"/>
      <c r="KM52" s="97"/>
      <c r="KN52" s="97"/>
      <c r="KO52" s="97">
        <f>データ!BS7</f>
        <v>2702</v>
      </c>
      <c r="KP52" s="97"/>
      <c r="KQ52" s="97"/>
      <c r="KR52" s="97"/>
      <c r="KS52" s="97"/>
      <c r="KT52" s="97"/>
      <c r="KU52" s="97"/>
      <c r="KV52" s="97"/>
      <c r="KW52" s="97"/>
      <c r="KX52" s="97"/>
      <c r="KY52" s="97"/>
      <c r="KZ52" s="97"/>
      <c r="LA52" s="97"/>
      <c r="LB52" s="97"/>
      <c r="LC52" s="97"/>
      <c r="LD52" s="97"/>
      <c r="LE52" s="97"/>
      <c r="LF52" s="97"/>
      <c r="LG52" s="97"/>
      <c r="LH52" s="97">
        <f>データ!BT7</f>
        <v>416</v>
      </c>
      <c r="LI52" s="97"/>
      <c r="LJ52" s="97"/>
      <c r="LK52" s="97"/>
      <c r="LL52" s="97"/>
      <c r="LM52" s="97"/>
      <c r="LN52" s="97"/>
      <c r="LO52" s="97"/>
      <c r="LP52" s="97"/>
      <c r="LQ52" s="97"/>
      <c r="LR52" s="97"/>
      <c r="LS52" s="97"/>
      <c r="LT52" s="97"/>
      <c r="LU52" s="97"/>
      <c r="LV52" s="97"/>
      <c r="LW52" s="97"/>
      <c r="LX52" s="97"/>
      <c r="LY52" s="97"/>
      <c r="LZ52" s="97"/>
      <c r="MA52" s="97">
        <f>データ!BU7</f>
        <v>-14748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84365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19300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gVjYxUdLe+Cz7OSI6Q4tiCEo4ymUHUQlfts56H0G/MdO4qQ5NOJ3nYD823cO1T7Ntj0qHWKAFdlO+/aZmtT6GQ==" saltValue="WuwbQhoC+ZDBd7KC9Ioiw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100</v>
      </c>
      <c r="AV5" s="47" t="s">
        <v>105</v>
      </c>
      <c r="AW5" s="47" t="s">
        <v>106</v>
      </c>
      <c r="AX5" s="47" t="s">
        <v>103</v>
      </c>
      <c r="AY5" s="47" t="s">
        <v>107</v>
      </c>
      <c r="AZ5" s="47" t="s">
        <v>94</v>
      </c>
      <c r="BA5" s="47" t="s">
        <v>95</v>
      </c>
      <c r="BB5" s="47" t="s">
        <v>96</v>
      </c>
      <c r="BC5" s="47" t="s">
        <v>97</v>
      </c>
      <c r="BD5" s="47" t="s">
        <v>98</v>
      </c>
      <c r="BE5" s="47" t="s">
        <v>99</v>
      </c>
      <c r="BF5" s="47" t="s">
        <v>100</v>
      </c>
      <c r="BG5" s="47" t="s">
        <v>105</v>
      </c>
      <c r="BH5" s="47" t="s">
        <v>106</v>
      </c>
      <c r="BI5" s="47" t="s">
        <v>108</v>
      </c>
      <c r="BJ5" s="47" t="s">
        <v>104</v>
      </c>
      <c r="BK5" s="47" t="s">
        <v>94</v>
      </c>
      <c r="BL5" s="47" t="s">
        <v>95</v>
      </c>
      <c r="BM5" s="47" t="s">
        <v>96</v>
      </c>
      <c r="BN5" s="47" t="s">
        <v>97</v>
      </c>
      <c r="BO5" s="47" t="s">
        <v>98</v>
      </c>
      <c r="BP5" s="47" t="s">
        <v>99</v>
      </c>
      <c r="BQ5" s="47" t="s">
        <v>109</v>
      </c>
      <c r="BR5" s="47" t="s">
        <v>105</v>
      </c>
      <c r="BS5" s="47" t="s">
        <v>106</v>
      </c>
      <c r="BT5" s="47" t="s">
        <v>110</v>
      </c>
      <c r="BU5" s="47" t="s">
        <v>107</v>
      </c>
      <c r="BV5" s="47" t="s">
        <v>94</v>
      </c>
      <c r="BW5" s="47" t="s">
        <v>95</v>
      </c>
      <c r="BX5" s="47" t="s">
        <v>96</v>
      </c>
      <c r="BY5" s="47" t="s">
        <v>97</v>
      </c>
      <c r="BZ5" s="47" t="s">
        <v>98</v>
      </c>
      <c r="CA5" s="47" t="s">
        <v>99</v>
      </c>
      <c r="CB5" s="47" t="s">
        <v>111</v>
      </c>
      <c r="CC5" s="47" t="s">
        <v>105</v>
      </c>
      <c r="CD5" s="47" t="s">
        <v>106</v>
      </c>
      <c r="CE5" s="47" t="s">
        <v>112</v>
      </c>
      <c r="CF5" s="47" t="s">
        <v>93</v>
      </c>
      <c r="CG5" s="47" t="s">
        <v>94</v>
      </c>
      <c r="CH5" s="47" t="s">
        <v>95</v>
      </c>
      <c r="CI5" s="47" t="s">
        <v>96</v>
      </c>
      <c r="CJ5" s="47" t="s">
        <v>97</v>
      </c>
      <c r="CK5" s="47" t="s">
        <v>98</v>
      </c>
      <c r="CL5" s="47" t="s">
        <v>99</v>
      </c>
      <c r="CM5" s="145"/>
      <c r="CN5" s="145"/>
      <c r="CO5" s="47" t="s">
        <v>100</v>
      </c>
      <c r="CP5" s="47" t="s">
        <v>90</v>
      </c>
      <c r="CQ5" s="47" t="s">
        <v>102</v>
      </c>
      <c r="CR5" s="47" t="s">
        <v>103</v>
      </c>
      <c r="CS5" s="47" t="s">
        <v>107</v>
      </c>
      <c r="CT5" s="47" t="s">
        <v>94</v>
      </c>
      <c r="CU5" s="47" t="s">
        <v>95</v>
      </c>
      <c r="CV5" s="47" t="s">
        <v>96</v>
      </c>
      <c r="CW5" s="47" t="s">
        <v>97</v>
      </c>
      <c r="CX5" s="47" t="s">
        <v>98</v>
      </c>
      <c r="CY5" s="47" t="s">
        <v>99</v>
      </c>
      <c r="CZ5" s="47" t="s">
        <v>113</v>
      </c>
      <c r="DA5" s="47" t="s">
        <v>90</v>
      </c>
      <c r="DB5" s="47" t="s">
        <v>102</v>
      </c>
      <c r="DC5" s="47" t="s">
        <v>114</v>
      </c>
      <c r="DD5" s="47" t="s">
        <v>115</v>
      </c>
      <c r="DE5" s="47" t="s">
        <v>94</v>
      </c>
      <c r="DF5" s="47" t="s">
        <v>95</v>
      </c>
      <c r="DG5" s="47" t="s">
        <v>96</v>
      </c>
      <c r="DH5" s="47" t="s">
        <v>97</v>
      </c>
      <c r="DI5" s="47" t="s">
        <v>98</v>
      </c>
      <c r="DJ5" s="47" t="s">
        <v>35</v>
      </c>
      <c r="DK5" s="47" t="s">
        <v>100</v>
      </c>
      <c r="DL5" s="47" t="s">
        <v>105</v>
      </c>
      <c r="DM5" s="47" t="s">
        <v>116</v>
      </c>
      <c r="DN5" s="47" t="s">
        <v>117</v>
      </c>
      <c r="DO5" s="47" t="s">
        <v>107</v>
      </c>
      <c r="DP5" s="47" t="s">
        <v>94</v>
      </c>
      <c r="DQ5" s="47" t="s">
        <v>95</v>
      </c>
      <c r="DR5" s="47" t="s">
        <v>96</v>
      </c>
      <c r="DS5" s="47" t="s">
        <v>97</v>
      </c>
      <c r="DT5" s="47" t="s">
        <v>98</v>
      </c>
      <c r="DU5" s="47" t="s">
        <v>99</v>
      </c>
    </row>
    <row r="6" spans="1:125" s="54" customFormat="1" x14ac:dyDescent="0.2">
      <c r="A6" s="37" t="s">
        <v>118</v>
      </c>
      <c r="B6" s="48">
        <f>B8</f>
        <v>2021</v>
      </c>
      <c r="C6" s="48">
        <f t="shared" ref="C6:X6" si="1">C8</f>
        <v>392014</v>
      </c>
      <c r="D6" s="48">
        <f t="shared" si="1"/>
        <v>47</v>
      </c>
      <c r="E6" s="48">
        <f t="shared" si="1"/>
        <v>14</v>
      </c>
      <c r="F6" s="48">
        <f t="shared" si="1"/>
        <v>0</v>
      </c>
      <c r="G6" s="48">
        <f t="shared" si="1"/>
        <v>9</v>
      </c>
      <c r="H6" s="48" t="str">
        <f>SUBSTITUTE(H8,"　","")</f>
        <v>高知県高知市</v>
      </c>
      <c r="I6" s="48" t="str">
        <f t="shared" si="1"/>
        <v>高知駅北口駐車場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13</v>
      </c>
      <c r="S6" s="50" t="str">
        <f t="shared" si="1"/>
        <v>駅</v>
      </c>
      <c r="T6" s="50" t="str">
        <f t="shared" si="1"/>
        <v>無</v>
      </c>
      <c r="U6" s="51">
        <f t="shared" si="1"/>
        <v>520</v>
      </c>
      <c r="V6" s="51">
        <f t="shared" si="1"/>
        <v>18</v>
      </c>
      <c r="W6" s="51">
        <f t="shared" si="1"/>
        <v>100</v>
      </c>
      <c r="X6" s="50" t="str">
        <f t="shared" si="1"/>
        <v>代行制</v>
      </c>
      <c r="Y6" s="52">
        <f>IF(Y8="-",NA(),Y8)</f>
        <v>210.9</v>
      </c>
      <c r="Z6" s="52">
        <f t="shared" ref="Z6:AH6" si="2">IF(Z8="-",NA(),Z8)</f>
        <v>204.7</v>
      </c>
      <c r="AA6" s="52">
        <f t="shared" si="2"/>
        <v>180.7</v>
      </c>
      <c r="AB6" s="52">
        <f t="shared" si="2"/>
        <v>112.3</v>
      </c>
      <c r="AC6" s="52">
        <f t="shared" si="2"/>
        <v>105.3</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51.5</v>
      </c>
      <c r="BG6" s="52">
        <f t="shared" ref="BG6:BO6" si="5">IF(BG8="-",NA(),BG8)</f>
        <v>50</v>
      </c>
      <c r="BH6" s="52">
        <f t="shared" si="5"/>
        <v>43.1</v>
      </c>
      <c r="BI6" s="52">
        <f t="shared" si="5"/>
        <v>1.6</v>
      </c>
      <c r="BJ6" s="52">
        <f t="shared" si="5"/>
        <v>-429.8</v>
      </c>
      <c r="BK6" s="52">
        <f t="shared" si="5"/>
        <v>38.299999999999997</v>
      </c>
      <c r="BL6" s="52">
        <f t="shared" si="5"/>
        <v>30.4</v>
      </c>
      <c r="BM6" s="52">
        <f t="shared" si="5"/>
        <v>33.6</v>
      </c>
      <c r="BN6" s="52">
        <f t="shared" si="5"/>
        <v>-122.5</v>
      </c>
      <c r="BO6" s="52">
        <f t="shared" si="5"/>
        <v>8.5</v>
      </c>
      <c r="BP6" s="49" t="str">
        <f>IF(BP8="-","",IF(BP8="-","【-】","【"&amp;SUBSTITUTE(TEXT(BP8,"#,##0.0"),"-","△")&amp;"】"))</f>
        <v>【0.8】</v>
      </c>
      <c r="BQ6" s="53">
        <f>IF(BQ8="-",NA(),BQ8)</f>
        <v>3660</v>
      </c>
      <c r="BR6" s="53">
        <f t="shared" ref="BR6:BZ6" si="6">IF(BR8="-",NA(),BR8)</f>
        <v>3390</v>
      </c>
      <c r="BS6" s="53">
        <f t="shared" si="6"/>
        <v>2702</v>
      </c>
      <c r="BT6" s="53">
        <f t="shared" si="6"/>
        <v>416</v>
      </c>
      <c r="BU6" s="53">
        <f t="shared" si="6"/>
        <v>-14748</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119</v>
      </c>
      <c r="CM6" s="51">
        <f t="shared" ref="CM6:CN6" si="7">CM8</f>
        <v>84365</v>
      </c>
      <c r="CN6" s="51">
        <f t="shared" si="7"/>
        <v>19300</v>
      </c>
      <c r="CO6" s="52"/>
      <c r="CP6" s="52"/>
      <c r="CQ6" s="52"/>
      <c r="CR6" s="52"/>
      <c r="CS6" s="52"/>
      <c r="CT6" s="52"/>
      <c r="CU6" s="52"/>
      <c r="CV6" s="52"/>
      <c r="CW6" s="52"/>
      <c r="CX6" s="52"/>
      <c r="CY6" s="49" t="s">
        <v>120</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1283.3</v>
      </c>
      <c r="DL6" s="52">
        <f t="shared" ref="DL6:DT6" si="9">IF(DL8="-",NA(),DL8)</f>
        <v>1305.5999999999999</v>
      </c>
      <c r="DM6" s="52">
        <f t="shared" si="9"/>
        <v>1205.5999999999999</v>
      </c>
      <c r="DN6" s="52">
        <f t="shared" si="9"/>
        <v>711.1</v>
      </c>
      <c r="DO6" s="52">
        <f t="shared" si="9"/>
        <v>850</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2">
      <c r="A7" s="37" t="s">
        <v>121</v>
      </c>
      <c r="B7" s="48">
        <f t="shared" ref="B7:X7" si="10">B8</f>
        <v>2021</v>
      </c>
      <c r="C7" s="48">
        <f t="shared" si="10"/>
        <v>392014</v>
      </c>
      <c r="D7" s="48">
        <f t="shared" si="10"/>
        <v>47</v>
      </c>
      <c r="E7" s="48">
        <f t="shared" si="10"/>
        <v>14</v>
      </c>
      <c r="F7" s="48">
        <f t="shared" si="10"/>
        <v>0</v>
      </c>
      <c r="G7" s="48">
        <f t="shared" si="10"/>
        <v>9</v>
      </c>
      <c r="H7" s="48" t="str">
        <f t="shared" si="10"/>
        <v>高知県　高知市</v>
      </c>
      <c r="I7" s="48" t="str">
        <f t="shared" si="10"/>
        <v>高知駅北口駐車場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13</v>
      </c>
      <c r="S7" s="50" t="str">
        <f t="shared" si="10"/>
        <v>駅</v>
      </c>
      <c r="T7" s="50" t="str">
        <f t="shared" si="10"/>
        <v>無</v>
      </c>
      <c r="U7" s="51">
        <f t="shared" si="10"/>
        <v>520</v>
      </c>
      <c r="V7" s="51">
        <f t="shared" si="10"/>
        <v>18</v>
      </c>
      <c r="W7" s="51">
        <f t="shared" si="10"/>
        <v>100</v>
      </c>
      <c r="X7" s="50" t="str">
        <f t="shared" si="10"/>
        <v>代行制</v>
      </c>
      <c r="Y7" s="52">
        <f>Y8</f>
        <v>210.9</v>
      </c>
      <c r="Z7" s="52">
        <f t="shared" ref="Z7:AH7" si="11">Z8</f>
        <v>204.7</v>
      </c>
      <c r="AA7" s="52">
        <f t="shared" si="11"/>
        <v>180.7</v>
      </c>
      <c r="AB7" s="52">
        <f t="shared" si="11"/>
        <v>112.3</v>
      </c>
      <c r="AC7" s="52">
        <f t="shared" si="11"/>
        <v>105.3</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51.5</v>
      </c>
      <c r="BG7" s="52">
        <f t="shared" ref="BG7:BO7" si="14">BG8</f>
        <v>50</v>
      </c>
      <c r="BH7" s="52">
        <f t="shared" si="14"/>
        <v>43.1</v>
      </c>
      <c r="BI7" s="52">
        <f t="shared" si="14"/>
        <v>1.6</v>
      </c>
      <c r="BJ7" s="52">
        <f t="shared" si="14"/>
        <v>-429.8</v>
      </c>
      <c r="BK7" s="52">
        <f t="shared" si="14"/>
        <v>38.299999999999997</v>
      </c>
      <c r="BL7" s="52">
        <f t="shared" si="14"/>
        <v>30.4</v>
      </c>
      <c r="BM7" s="52">
        <f t="shared" si="14"/>
        <v>33.6</v>
      </c>
      <c r="BN7" s="52">
        <f t="shared" si="14"/>
        <v>-122.5</v>
      </c>
      <c r="BO7" s="52">
        <f t="shared" si="14"/>
        <v>8.5</v>
      </c>
      <c r="BP7" s="49"/>
      <c r="BQ7" s="53">
        <f>BQ8</f>
        <v>3660</v>
      </c>
      <c r="BR7" s="53">
        <f t="shared" ref="BR7:BZ7" si="15">BR8</f>
        <v>3390</v>
      </c>
      <c r="BS7" s="53">
        <f t="shared" si="15"/>
        <v>2702</v>
      </c>
      <c r="BT7" s="53">
        <f t="shared" si="15"/>
        <v>416</v>
      </c>
      <c r="BU7" s="53">
        <f t="shared" si="15"/>
        <v>-14748</v>
      </c>
      <c r="BV7" s="53">
        <f t="shared" si="15"/>
        <v>7814</v>
      </c>
      <c r="BW7" s="53">
        <f t="shared" si="15"/>
        <v>8183</v>
      </c>
      <c r="BX7" s="53">
        <f t="shared" si="15"/>
        <v>7940</v>
      </c>
      <c r="BY7" s="53">
        <f t="shared" si="15"/>
        <v>2576</v>
      </c>
      <c r="BZ7" s="53">
        <f t="shared" si="15"/>
        <v>4153</v>
      </c>
      <c r="CA7" s="51"/>
      <c r="CB7" s="52" t="s">
        <v>122</v>
      </c>
      <c r="CC7" s="52" t="s">
        <v>122</v>
      </c>
      <c r="CD7" s="52" t="s">
        <v>122</v>
      </c>
      <c r="CE7" s="52" t="s">
        <v>122</v>
      </c>
      <c r="CF7" s="52" t="s">
        <v>122</v>
      </c>
      <c r="CG7" s="52" t="s">
        <v>122</v>
      </c>
      <c r="CH7" s="52" t="s">
        <v>122</v>
      </c>
      <c r="CI7" s="52" t="s">
        <v>122</v>
      </c>
      <c r="CJ7" s="52" t="s">
        <v>122</v>
      </c>
      <c r="CK7" s="52" t="s">
        <v>123</v>
      </c>
      <c r="CL7" s="49"/>
      <c r="CM7" s="51">
        <f>CM8</f>
        <v>84365</v>
      </c>
      <c r="CN7" s="51">
        <f>CN8</f>
        <v>19300</v>
      </c>
      <c r="CO7" s="52" t="s">
        <v>122</v>
      </c>
      <c r="CP7" s="52" t="s">
        <v>122</v>
      </c>
      <c r="CQ7" s="52" t="s">
        <v>122</v>
      </c>
      <c r="CR7" s="52" t="s">
        <v>122</v>
      </c>
      <c r="CS7" s="52" t="s">
        <v>122</v>
      </c>
      <c r="CT7" s="52" t="s">
        <v>122</v>
      </c>
      <c r="CU7" s="52" t="s">
        <v>122</v>
      </c>
      <c r="CV7" s="52" t="s">
        <v>122</v>
      </c>
      <c r="CW7" s="52" t="s">
        <v>122</v>
      </c>
      <c r="CX7" s="52" t="s">
        <v>124</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1283.3</v>
      </c>
      <c r="DL7" s="52">
        <f t="shared" ref="DL7:DT7" si="17">DL8</f>
        <v>1305.5999999999999</v>
      </c>
      <c r="DM7" s="52">
        <f t="shared" si="17"/>
        <v>1205.5999999999999</v>
      </c>
      <c r="DN7" s="52">
        <f t="shared" si="17"/>
        <v>711.1</v>
      </c>
      <c r="DO7" s="52">
        <f t="shared" si="17"/>
        <v>850</v>
      </c>
      <c r="DP7" s="52">
        <f t="shared" si="17"/>
        <v>274.8</v>
      </c>
      <c r="DQ7" s="52">
        <f t="shared" si="17"/>
        <v>279.89999999999998</v>
      </c>
      <c r="DR7" s="52">
        <f t="shared" si="17"/>
        <v>295.5</v>
      </c>
      <c r="DS7" s="52">
        <f t="shared" si="17"/>
        <v>224.4</v>
      </c>
      <c r="DT7" s="52">
        <f t="shared" si="17"/>
        <v>251.9</v>
      </c>
      <c r="DU7" s="49"/>
    </row>
    <row r="8" spans="1:125" s="54" customFormat="1" x14ac:dyDescent="0.2">
      <c r="A8" s="37"/>
      <c r="B8" s="55">
        <v>2021</v>
      </c>
      <c r="C8" s="55">
        <v>392014</v>
      </c>
      <c r="D8" s="55">
        <v>47</v>
      </c>
      <c r="E8" s="55">
        <v>14</v>
      </c>
      <c r="F8" s="55">
        <v>0</v>
      </c>
      <c r="G8" s="55">
        <v>9</v>
      </c>
      <c r="H8" s="55" t="s">
        <v>125</v>
      </c>
      <c r="I8" s="55" t="s">
        <v>126</v>
      </c>
      <c r="J8" s="55" t="s">
        <v>127</v>
      </c>
      <c r="K8" s="55" t="s">
        <v>128</v>
      </c>
      <c r="L8" s="55" t="s">
        <v>129</v>
      </c>
      <c r="M8" s="55" t="s">
        <v>130</v>
      </c>
      <c r="N8" s="55" t="s">
        <v>131</v>
      </c>
      <c r="O8" s="56" t="s">
        <v>132</v>
      </c>
      <c r="P8" s="57" t="s">
        <v>133</v>
      </c>
      <c r="Q8" s="57" t="s">
        <v>134</v>
      </c>
      <c r="R8" s="58">
        <v>13</v>
      </c>
      <c r="S8" s="57" t="s">
        <v>135</v>
      </c>
      <c r="T8" s="57" t="s">
        <v>136</v>
      </c>
      <c r="U8" s="58">
        <v>520</v>
      </c>
      <c r="V8" s="58">
        <v>18</v>
      </c>
      <c r="W8" s="58">
        <v>100</v>
      </c>
      <c r="X8" s="57" t="s">
        <v>137</v>
      </c>
      <c r="Y8" s="59">
        <v>210.9</v>
      </c>
      <c r="Z8" s="59">
        <v>204.7</v>
      </c>
      <c r="AA8" s="59">
        <v>180.7</v>
      </c>
      <c r="AB8" s="59">
        <v>112.3</v>
      </c>
      <c r="AC8" s="59">
        <v>105.3</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51.5</v>
      </c>
      <c r="BG8" s="59">
        <v>50</v>
      </c>
      <c r="BH8" s="59">
        <v>43.1</v>
      </c>
      <c r="BI8" s="59">
        <v>1.6</v>
      </c>
      <c r="BJ8" s="59">
        <v>-429.8</v>
      </c>
      <c r="BK8" s="59">
        <v>38.299999999999997</v>
      </c>
      <c r="BL8" s="59">
        <v>30.4</v>
      </c>
      <c r="BM8" s="59">
        <v>33.6</v>
      </c>
      <c r="BN8" s="59">
        <v>-122.5</v>
      </c>
      <c r="BO8" s="59">
        <v>8.5</v>
      </c>
      <c r="BP8" s="56">
        <v>0.8</v>
      </c>
      <c r="BQ8" s="60">
        <v>3660</v>
      </c>
      <c r="BR8" s="60">
        <v>3390</v>
      </c>
      <c r="BS8" s="60">
        <v>2702</v>
      </c>
      <c r="BT8" s="61">
        <v>416</v>
      </c>
      <c r="BU8" s="61">
        <v>-14748</v>
      </c>
      <c r="BV8" s="60">
        <v>7814</v>
      </c>
      <c r="BW8" s="60">
        <v>8183</v>
      </c>
      <c r="BX8" s="60">
        <v>7940</v>
      </c>
      <c r="BY8" s="60">
        <v>2576</v>
      </c>
      <c r="BZ8" s="60">
        <v>4153</v>
      </c>
      <c r="CA8" s="58">
        <v>10906</v>
      </c>
      <c r="CB8" s="59" t="s">
        <v>129</v>
      </c>
      <c r="CC8" s="59" t="s">
        <v>129</v>
      </c>
      <c r="CD8" s="59" t="s">
        <v>129</v>
      </c>
      <c r="CE8" s="59" t="s">
        <v>129</v>
      </c>
      <c r="CF8" s="59" t="s">
        <v>129</v>
      </c>
      <c r="CG8" s="59" t="s">
        <v>129</v>
      </c>
      <c r="CH8" s="59" t="s">
        <v>129</v>
      </c>
      <c r="CI8" s="59" t="s">
        <v>129</v>
      </c>
      <c r="CJ8" s="59" t="s">
        <v>129</v>
      </c>
      <c r="CK8" s="59" t="s">
        <v>129</v>
      </c>
      <c r="CL8" s="56" t="s">
        <v>129</v>
      </c>
      <c r="CM8" s="58">
        <v>84365</v>
      </c>
      <c r="CN8" s="58">
        <v>19300</v>
      </c>
      <c r="CO8" s="59" t="s">
        <v>129</v>
      </c>
      <c r="CP8" s="59" t="s">
        <v>129</v>
      </c>
      <c r="CQ8" s="59" t="s">
        <v>129</v>
      </c>
      <c r="CR8" s="59" t="s">
        <v>129</v>
      </c>
      <c r="CS8" s="59" t="s">
        <v>129</v>
      </c>
      <c r="CT8" s="59" t="s">
        <v>129</v>
      </c>
      <c r="CU8" s="59" t="s">
        <v>129</v>
      </c>
      <c r="CV8" s="59" t="s">
        <v>129</v>
      </c>
      <c r="CW8" s="59" t="s">
        <v>129</v>
      </c>
      <c r="CX8" s="59" t="s">
        <v>129</v>
      </c>
      <c r="CY8" s="56" t="s">
        <v>129</v>
      </c>
      <c r="CZ8" s="59">
        <v>0</v>
      </c>
      <c r="DA8" s="59">
        <v>0</v>
      </c>
      <c r="DB8" s="59">
        <v>0</v>
      </c>
      <c r="DC8" s="59">
        <v>0</v>
      </c>
      <c r="DD8" s="59">
        <v>0</v>
      </c>
      <c r="DE8" s="59">
        <v>58.4</v>
      </c>
      <c r="DF8" s="59">
        <v>83.1</v>
      </c>
      <c r="DG8" s="59">
        <v>54.4</v>
      </c>
      <c r="DH8" s="59">
        <v>70.3</v>
      </c>
      <c r="DI8" s="59">
        <v>70</v>
      </c>
      <c r="DJ8" s="56">
        <v>99.8</v>
      </c>
      <c r="DK8" s="59">
        <v>1283.3</v>
      </c>
      <c r="DL8" s="59">
        <v>1305.5999999999999</v>
      </c>
      <c r="DM8" s="59">
        <v>1205.5999999999999</v>
      </c>
      <c r="DN8" s="59">
        <v>711.1</v>
      </c>
      <c r="DO8" s="59">
        <v>850</v>
      </c>
      <c r="DP8" s="59">
        <v>274.8</v>
      </c>
      <c r="DQ8" s="59">
        <v>279.89999999999998</v>
      </c>
      <c r="DR8" s="59">
        <v>295.5</v>
      </c>
      <c r="DS8" s="59">
        <v>224.4</v>
      </c>
      <c r="DT8" s="59">
        <v>251.9</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138</v>
      </c>
      <c r="C10" s="64" t="s">
        <v>139</v>
      </c>
      <c r="D10" s="64" t="s">
        <v>140</v>
      </c>
      <c r="E10" s="64" t="s">
        <v>141</v>
      </c>
      <c r="F10" s="64" t="s">
        <v>142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2023-01-18T07:07:40Z</cp:lastPrinted>
  <dcterms:created xsi:type="dcterms:W3CDTF">2022-12-09T03:31:49Z</dcterms:created>
  <dcterms:modified xsi:type="dcterms:W3CDTF">2023-01-19T00:09:52Z</dcterms:modified>
  <cp:category/>
</cp:coreProperties>
</file>