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010\Desktop\○駐車場\"/>
    </mc:Choice>
  </mc:AlternateContent>
  <workbookProtection workbookAlgorithmName="SHA-512" workbookHashValue="0Tmmf7eiFCqFBNLKg4BO7o450MkGRqYrPV672xwru4EtuqtxiGYRgzKyhjfFxTa7nTAjocjgHsujf8kuKJUGJA==" workbookSaltValue="ruFSvSjOGW0JWvXDBhgXWw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MA30" i="4"/>
  <c r="MI76" i="4"/>
  <c r="HJ51" i="4"/>
  <c r="IT76" i="4"/>
  <c r="CS51" i="4"/>
  <c r="HJ30" i="4"/>
  <c r="CS30" i="4"/>
  <c r="BZ76" i="4"/>
  <c r="C11" i="5"/>
  <c r="D11" i="5"/>
  <c r="E11" i="5"/>
  <c r="B11" i="5"/>
  <c r="BK76" i="4" l="1"/>
  <c r="LT76" i="4"/>
  <c r="GQ51" i="4"/>
  <c r="LH30" i="4"/>
  <c r="IE76" i="4"/>
  <c r="BZ30" i="4"/>
  <c r="LH51" i="4"/>
  <c r="BZ51" i="4"/>
  <c r="GQ30" i="4"/>
  <c r="HP76" i="4"/>
  <c r="AV76" i="4"/>
  <c r="KO51" i="4"/>
  <c r="FX51" i="4"/>
  <c r="KO30" i="4"/>
  <c r="LE76" i="4"/>
  <c r="BG51" i="4"/>
  <c r="FX30" i="4"/>
  <c r="BG30" i="4"/>
  <c r="JV30" i="4"/>
  <c r="AN51" i="4"/>
  <c r="HA76" i="4"/>
  <c r="AN30" i="4"/>
  <c r="AG76" i="4"/>
  <c r="JV51" i="4"/>
  <c r="FE51" i="4"/>
  <c r="FE30" i="4"/>
  <c r="KP76" i="4"/>
  <c r="KA76" i="4"/>
  <c r="JC30" i="4"/>
  <c r="GL76" i="4"/>
  <c r="U51" i="4"/>
  <c r="EL30" i="4"/>
  <c r="U30" i="4"/>
  <c r="R76" i="4"/>
  <c r="JC51" i="4"/>
  <c r="EL51" i="4"/>
</calcChain>
</file>

<file path=xl/sharedStrings.xml><?xml version="1.0" encoding="utf-8"?>
<sst xmlns="http://schemas.openxmlformats.org/spreadsheetml/2006/main" count="278" uniqueCount="127">
  <si>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</si>
  <si>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</si>
  <si>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</si>
  <si>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</si>
  <si>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</si>
  <si>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</si>
  <si>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</si>
  <si>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</si>
  <si>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</si>
  <si>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</si>
  <si>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</si>
  <si>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</si>
  <si>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</si>
  <si>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</si>
  <si>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</si>
  <si>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</si>
  <si>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</si>
  <si>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</si>
  <si>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</si>
  <si>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</si>
  <si>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</si>
  <si>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</si>
  <si>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</si>
  <si>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</si>
  <si>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</si>
  <si>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</si>
  <si>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</si>
  <si>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</si>
  <si>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</si>
  <si>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</si>
  <si>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</si>
  <si>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</si>
  <si>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</si>
  <si>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</si>
  <si>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</si>
  <si>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</si>
  <si>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</si>
  <si>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</si>
  <si>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</si>
  <si>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</si>
  <si>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</si>
  <si>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</si>
  <si>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</si>
  <si>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</si>
  <si>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</si>
  <si>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</si>
  <si>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</si>
  <si>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</si>
  <si>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</si>
  <si>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</si>
  <si>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</si>
  <si>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</si>
  <si>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</si>
  <si>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</si>
  <si>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</si>
  <si>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</si>
  <si>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</si>
  <si>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</si>
  <si>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</si>
  <si>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</si>
  <si>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</si>
  <si>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</si>
  <si>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</si>
  <si>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</si>
  <si>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</si>
  <si>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</si>
  <si>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</si>
  <si>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</si>
  <si>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</si>
  <si>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</si>
  <si>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</si>
  <si>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</si>
  <si>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</si>
  <si>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</si>
  <si>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</si>
  <si>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</si>
  <si>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</si>
  <si>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</si>
  <si>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</si>
  <si>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</si>
  <si>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</si>
  <si>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</si>
  <si>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</si>
  <si>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</si>
  <si>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</si>
  <si>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</si>
  <si>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</si>
  <si>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</si>
  <si>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</si>
  <si>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</si>
  <si>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</si>
  <si>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</si>
  <si>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</si>
  <si>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</si>
  <si>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</si>
  <si>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</si>
  <si>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</si>
  <si>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</si>
  <si>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</si>
  <si>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</si>
  <si>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</si>
  <si>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</si>
  <si>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</si>
  <si>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</si>
  <si>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</si>
  <si>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高知県　高知市</t>
  </si>
  <si>
    <t>中央公園地下駐車場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</si>
  <si>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</si>
  <si>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</si>
  <si>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</si>
  <si>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</si>
  <si>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</si>
  <si>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</si>
  <si>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</si>
  <si>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</si>
  <si>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</si>
  <si>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</si>
  <si>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</si>
  <si>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</si>
  <si>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</si>
  <si>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</si>
  <si>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</si>
  <si>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</si>
  <si>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 本駐車場は中心市街地に位置しており，年間を通して類似施設平均値と比べ稼働率は高く，全国平均や類似施設平均値と比較しても高い水準で推移している。
　収益的収支比率は，いずれの年度においても100％を超えており，収支の黒字を保つことができており，類似施設平均値と比べても高い水準である。なお，平成29年1月より基本料金を下げたこと等により,平成29年度は一時悪化したが，平成30年度は料金値下げ効果等により利用台数が増加した。
　売上高ＧＯＰ比率やＥＢＩＴＤＡについては，全国平均や類似施設平均値と比較して高い水準で推移しており，高い収益性を確保している。</t>
    <phoneticPr fontId="5"/>
  </si>
  <si>
    <t xml:space="preserve">  本駐車場は中心市街地に位置しているため，敷地地価は高額である。
　設備投資見込額については，他の駐車場と比較して高くなっているが，これは本駐車場が地下二層式であり，他と比較して多くの設備を有していることが主な要因である。
　企業債については完済しており，対料金収入比率は0.0％である。</t>
    <phoneticPr fontId="5"/>
  </si>
  <si>
    <t xml:space="preserve">  今後も指定管理者と連携し，利用台数・料金収入の確保と経費削減に努め，現在の収益性の確保と健全な経営に努める。</t>
    <phoneticPr fontId="5"/>
  </si>
  <si>
    <t xml:space="preserve">  本駐車場は中心市街地に位置しており，年間を通じ稼働率は高く，全国平均や類似施設平均値と比較しても高い水準で推移している。
　また収益的収支比率も類似施設平均値を上回っており，概ね良好な利用状況にあると考える。
　令和３年度は，令和２年度に比べて新型コロナウイルス感染症の影響が減傾向にあり，収益的収支比率や稼働率は前年度より回復している。</t>
    <rPh sb="115" eb="117">
      <t>レイワ</t>
    </rPh>
    <rPh sb="118" eb="120">
      <t>ネンド</t>
    </rPh>
    <rPh sb="121" eb="122">
      <t>クラ</t>
    </rPh>
    <rPh sb="159" eb="162">
      <t>ゼンネンド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</si>
</sst>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169.5</c:v>
                </c:pt>
                <c:pt idx="1">
                  <c:v>222.3</c:v>
                </c:pt>
                <c:pt idx="2">
                  <c:v>177</c:v>
                </c:pt>
                <c:pt idx="3">
                  <c:v>149.30000000000001</c:v>
                </c:pt>
                <c:pt idx="4">
                  <c:v>211.5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51-4897-AB85-3CD641B6F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566344"/>
        <c:axId val="460566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121.3</c:v>
                </c:pt>
                <c:pt idx="1">
                  <c:v>123.6</c:v>
                </c:pt>
                <c:pt idx="2">
                  <c:v>121.8</c:v>
                </c:pt>
                <c:pt idx="3">
                  <c:v>111.3</c:v>
                </c:pt>
                <c:pt idx="4">
                  <c:v>158.80000000000001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51-4897-AB85-3CD641B6F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566344"/>
        <c:axId val="460566728"/>
      </c:lineChart>
      <c:catAx>
        <c:axId val="46056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0566728"/>
        <c:crosses val="autoZero"/>
        <c:auto val="1"/>
        <c:lblAlgn val="ctr"/>
        <c:lblOffset val="100"/>
        <c:noMultiLvlLbl val="1"/>
      </c:catAx>
      <c:valAx>
        <c:axId val="460566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0566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55-467E-A850-571A26A67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6520"/>
        <c:axId val="460646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224</c:v>
                </c:pt>
                <c:pt idx="1">
                  <c:v>178.3</c:v>
                </c:pt>
                <c:pt idx="2">
                  <c:v>163.69999999999999</c:v>
                </c:pt>
                <c:pt idx="3">
                  <c:v>88</c:v>
                </c:pt>
                <c:pt idx="4">
                  <c:v>77.3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55-467E-A850-571A26A67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646520"/>
        <c:axId val="460646904"/>
      </c:lineChart>
      <c:catAx>
        <c:axId val="460646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0646904"/>
        <c:crosses val="autoZero"/>
        <c:auto val="1"/>
        <c:lblAlgn val="ctr"/>
        <c:lblOffset val="100"/>
        <c:noMultiLvlLbl val="1"/>
      </c:catAx>
      <c:valAx>
        <c:axId val="460646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0646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14-4D69-A19A-EA3C781E4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774024"/>
        <c:axId val="460774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14-4D69-A19A-EA3C781E4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74024"/>
        <c:axId val="460774408"/>
      </c:lineChart>
      <c:catAx>
        <c:axId val="46077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0774408"/>
        <c:crosses val="autoZero"/>
        <c:auto val="1"/>
        <c:lblAlgn val="ctr"/>
        <c:lblOffset val="100"/>
        <c:noMultiLvlLbl val="1"/>
      </c:catAx>
      <c:valAx>
        <c:axId val="460774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0774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0-4475-BB9B-FBC875E60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12808"/>
        <c:axId val="461413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E0-4475-BB9B-FBC875E60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12808"/>
        <c:axId val="461413192"/>
      </c:lineChart>
      <c:catAx>
        <c:axId val="461412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1413192"/>
        <c:crosses val="autoZero"/>
        <c:auto val="1"/>
        <c:lblAlgn val="ctr"/>
        <c:lblOffset val="100"/>
        <c:noMultiLvlLbl val="1"/>
      </c:catAx>
      <c:valAx>
        <c:axId val="461413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1412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E6-4AD9-8A7C-8C2DD627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826520"/>
        <c:axId val="461019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15.8</c:v>
                </c:pt>
                <c:pt idx="1">
                  <c:v>11.2</c:v>
                </c:pt>
                <c:pt idx="2">
                  <c:v>6.5</c:v>
                </c:pt>
                <c:pt idx="3">
                  <c:v>10.1</c:v>
                </c:pt>
                <c:pt idx="4">
                  <c:v>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E6-4AD9-8A7C-8C2DD627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26520"/>
        <c:axId val="461019384"/>
      </c:lineChart>
      <c:catAx>
        <c:axId val="234826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1019384"/>
        <c:crosses val="autoZero"/>
        <c:auto val="1"/>
        <c:lblAlgn val="ctr"/>
        <c:lblOffset val="100"/>
        <c:noMultiLvlLbl val="1"/>
      </c:catAx>
      <c:valAx>
        <c:axId val="461019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4826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56-4005-A992-997B15C3A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015464"/>
        <c:axId val="46101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123</c:v>
                </c:pt>
                <c:pt idx="1">
                  <c:v>103</c:v>
                </c:pt>
                <c:pt idx="2">
                  <c:v>54</c:v>
                </c:pt>
                <c:pt idx="3">
                  <c:v>654</c:v>
                </c:pt>
                <c:pt idx="4">
                  <c:v>2466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56-4005-A992-997B15C3A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15464"/>
        <c:axId val="461015856"/>
      </c:lineChart>
      <c:catAx>
        <c:axId val="461015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1015856"/>
        <c:crosses val="autoZero"/>
        <c:auto val="1"/>
        <c:lblAlgn val="ctr"/>
        <c:lblOffset val="100"/>
        <c:noMultiLvlLbl val="1"/>
      </c:catAx>
      <c:valAx>
        <c:axId val="461015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1015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300</c:v>
                </c:pt>
                <c:pt idx="1">
                  <c:v>316.3</c:v>
                </c:pt>
                <c:pt idx="2">
                  <c:v>299.39999999999998</c:v>
                </c:pt>
                <c:pt idx="3">
                  <c:v>249.5</c:v>
                </c:pt>
                <c:pt idx="4">
                  <c:v>257.2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82-4E0A-987C-AA87D15FF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013112"/>
        <c:axId val="4610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186.8</c:v>
                </c:pt>
                <c:pt idx="1">
                  <c:v>184.2</c:v>
                </c:pt>
                <c:pt idx="2">
                  <c:v>184.2</c:v>
                </c:pt>
                <c:pt idx="3">
                  <c:v>153.80000000000001</c:v>
                </c:pt>
                <c:pt idx="4">
                  <c:v>163.5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82-4E0A-987C-AA87D15FF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13112"/>
        <c:axId val="461019776"/>
      </c:lineChart>
      <c:catAx>
        <c:axId val="4610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1019776"/>
        <c:crosses val="autoZero"/>
        <c:auto val="1"/>
        <c:lblAlgn val="ctr"/>
        <c:lblOffset val="100"/>
        <c:noMultiLvlLbl val="1"/>
      </c:catAx>
      <c:valAx>
        <c:axId val="4610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10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40.1</c:v>
                </c:pt>
                <c:pt idx="1">
                  <c:v>55</c:v>
                </c:pt>
                <c:pt idx="2">
                  <c:v>43.4</c:v>
                </c:pt>
                <c:pt idx="3">
                  <c:v>-4.8</c:v>
                </c:pt>
                <c:pt idx="4">
                  <c:v>50.4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44-4171-8055-3FBE6404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012720"/>
        <c:axId val="461013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12.6</c:v>
                </c:pt>
                <c:pt idx="1">
                  <c:v>8.9</c:v>
                </c:pt>
                <c:pt idx="2">
                  <c:v>2.2000000000000002</c:v>
                </c:pt>
                <c:pt idx="3">
                  <c:v>-81</c:v>
                </c:pt>
                <c:pt idx="4">
                  <c:v>-25.1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44-4171-8055-3FBE6404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12720"/>
        <c:axId val="461013896"/>
      </c:lineChart>
      <c:catAx>
        <c:axId val="461012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1013896"/>
        <c:crosses val="autoZero"/>
        <c:auto val="1"/>
        <c:lblAlgn val="ctr"/>
        <c:lblOffset val="100"/>
        <c:noMultiLvlLbl val="1"/>
      </c:catAx>
      <c:valAx>
        <c:axId val="461013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1012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46319</c:v>
                </c:pt>
                <c:pt idx="1">
                  <c:v>67882</c:v>
                </c:pt>
                <c:pt idx="2">
                  <c:v>50506</c:v>
                </c:pt>
                <c:pt idx="3">
                  <c:v>36169</c:v>
                </c:pt>
                <c:pt idx="4">
                  <c:v>52207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88-4C94-BFD8-1E664D359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012328"/>
        <c:axId val="46101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33330</c:v>
                </c:pt>
                <c:pt idx="1">
                  <c:v>18961</c:v>
                </c:pt>
                <c:pt idx="2">
                  <c:v>16100</c:v>
                </c:pt>
                <c:pt idx="3">
                  <c:v>4836</c:v>
                </c:pt>
                <c:pt idx="4">
                  <c:v>37213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88-4C94-BFD8-1E664D359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12328"/>
        <c:axId val="461014288"/>
      </c:lineChart>
      <c:catAx>
        <c:axId val="461012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1014288"/>
        <c:crosses val="autoZero"/>
        <c:auto val="1"/>
        <c:lblAlgn val="ctr"/>
        <c:lblOffset val="100"/>
        <c:noMultiLvlLbl val="1"/>
      </c:catAx>
      <c:valAx>
        <c:axId val="46101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1012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B28" zoomScaleNormal="100" zoomScaleSheetLayoutView="70" workbookViewId="0">
      <selection activeCell="ND49" sqref="ND49:NR64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高知県高知市　中央公園地下駐車場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11092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33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325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200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169.5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222.3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177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149.30000000000001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211.5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300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316.3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299.39999999999998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249.5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257.2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121.3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123.6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121.8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111.3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158.80000000000001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15.8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11.2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6.5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10.1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8.6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186.8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184.2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184.2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153.80000000000001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163.5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128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40.1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55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43.4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-4.8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50.4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46319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67882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50506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36169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52207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123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103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54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654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2466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12.6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8.9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2.2000000000000002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-81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-25.1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33330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18961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16100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4836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37213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2590877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188400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224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178.3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163.69999999999999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88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77.3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Ij2EzHy3ua8mh2litNz+pvLyVMws5LAC/c+G7aBgmnxkeiz7iPWSQKJXAK8iuNSY/N6N+MUMy8VdtG/WisVaxg==" saltValue="O7eizv3mUqjAlL8ySfmow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100</v>
      </c>
      <c r="B6" s="48">
        <f>B8</f>
        <v>2021</v>
      </c>
      <c r="C6" s="48">
        <f t="shared" ref="C6:X6" si="1">C8</f>
        <v>392014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高知県高知市</v>
      </c>
      <c r="I6" s="48" t="str">
        <f t="shared" si="1"/>
        <v>中央公園地下駐車場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33</v>
      </c>
      <c r="S6" s="50" t="str">
        <f t="shared" si="1"/>
        <v>商業施設</v>
      </c>
      <c r="T6" s="50" t="str">
        <f t="shared" si="1"/>
        <v>無</v>
      </c>
      <c r="U6" s="51">
        <f t="shared" si="1"/>
        <v>11092</v>
      </c>
      <c r="V6" s="51">
        <f t="shared" si="1"/>
        <v>325</v>
      </c>
      <c r="W6" s="51">
        <f t="shared" si="1"/>
        <v>200</v>
      </c>
      <c r="X6" s="50" t="str">
        <f t="shared" si="1"/>
        <v>代行制</v>
      </c>
      <c r="Y6" s="52">
        <f>IF(Y8="-",NA(),Y8)</f>
        <v>169.5</v>
      </c>
      <c r="Z6" s="52">
        <f t="shared" ref="Z6:AH6" si="2">IF(Z8="-",NA(),Z8)</f>
        <v>222.3</v>
      </c>
      <c r="AA6" s="52">
        <f t="shared" si="2"/>
        <v>177</v>
      </c>
      <c r="AB6" s="52">
        <f t="shared" si="2"/>
        <v>149.30000000000001</v>
      </c>
      <c r="AC6" s="52">
        <f t="shared" si="2"/>
        <v>211.5</v>
      </c>
      <c r="AD6" s="52">
        <f t="shared" si="2"/>
        <v>121.3</v>
      </c>
      <c r="AE6" s="52">
        <f t="shared" si="2"/>
        <v>123.6</v>
      </c>
      <c r="AF6" s="52">
        <f t="shared" si="2"/>
        <v>121.8</v>
      </c>
      <c r="AG6" s="52">
        <f t="shared" si="2"/>
        <v>111.3</v>
      </c>
      <c r="AH6" s="52">
        <f t="shared" si="2"/>
        <v>158.80000000000001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15.8</v>
      </c>
      <c r="AP6" s="52">
        <f t="shared" si="3"/>
        <v>11.2</v>
      </c>
      <c r="AQ6" s="52">
        <f t="shared" si="3"/>
        <v>6.5</v>
      </c>
      <c r="AR6" s="52">
        <f t="shared" si="3"/>
        <v>10.1</v>
      </c>
      <c r="AS6" s="52">
        <f t="shared" si="3"/>
        <v>8.6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128</v>
      </c>
      <c r="AZ6" s="53">
        <f t="shared" si="4"/>
        <v>123</v>
      </c>
      <c r="BA6" s="53">
        <f t="shared" si="4"/>
        <v>103</v>
      </c>
      <c r="BB6" s="53">
        <f t="shared" si="4"/>
        <v>54</v>
      </c>
      <c r="BC6" s="53">
        <f t="shared" si="4"/>
        <v>654</v>
      </c>
      <c r="BD6" s="53">
        <f t="shared" si="4"/>
        <v>2466</v>
      </c>
      <c r="BE6" s="51" t="str">
        <f>IF(BE8="-","",IF(BE8="-","【-】","【"&amp;SUBSTITUTE(TEXT(BE8,"#,##0"),"-","△")&amp;"】"))</f>
        <v>【3,111】</v>
      </c>
      <c r="BF6" s="52">
        <f>IF(BF8="-",NA(),BF8)</f>
        <v>40.1</v>
      </c>
      <c r="BG6" s="52">
        <f t="shared" ref="BG6:BO6" si="5">IF(BG8="-",NA(),BG8)</f>
        <v>55</v>
      </c>
      <c r="BH6" s="52">
        <f t="shared" si="5"/>
        <v>43.4</v>
      </c>
      <c r="BI6" s="52">
        <f t="shared" si="5"/>
        <v>-4.8</v>
      </c>
      <c r="BJ6" s="52">
        <f t="shared" si="5"/>
        <v>50.4</v>
      </c>
      <c r="BK6" s="52">
        <f t="shared" si="5"/>
        <v>12.6</v>
      </c>
      <c r="BL6" s="52">
        <f t="shared" si="5"/>
        <v>8.9</v>
      </c>
      <c r="BM6" s="52">
        <f t="shared" si="5"/>
        <v>2.2000000000000002</v>
      </c>
      <c r="BN6" s="52">
        <f t="shared" si="5"/>
        <v>-81</v>
      </c>
      <c r="BO6" s="52">
        <f t="shared" si="5"/>
        <v>-25.1</v>
      </c>
      <c r="BP6" s="49" t="str">
        <f>IF(BP8="-","",IF(BP8="-","【-】","【"&amp;SUBSTITUTE(TEXT(BP8,"#,##0.0"),"-","△")&amp;"】"))</f>
        <v>【0.8】</v>
      </c>
      <c r="BQ6" s="53">
        <f>IF(BQ8="-",NA(),BQ8)</f>
        <v>46319</v>
      </c>
      <c r="BR6" s="53">
        <f t="shared" ref="BR6:BZ6" si="6">IF(BR8="-",NA(),BR8)</f>
        <v>67882</v>
      </c>
      <c r="BS6" s="53">
        <f t="shared" si="6"/>
        <v>50506</v>
      </c>
      <c r="BT6" s="53">
        <f t="shared" si="6"/>
        <v>36169</v>
      </c>
      <c r="BU6" s="53">
        <f t="shared" si="6"/>
        <v>52207</v>
      </c>
      <c r="BV6" s="53">
        <f t="shared" si="6"/>
        <v>33330</v>
      </c>
      <c r="BW6" s="53">
        <f t="shared" si="6"/>
        <v>18961</v>
      </c>
      <c r="BX6" s="53">
        <f t="shared" si="6"/>
        <v>16100</v>
      </c>
      <c r="BY6" s="53">
        <f t="shared" si="6"/>
        <v>4836</v>
      </c>
      <c r="BZ6" s="53">
        <f t="shared" si="6"/>
        <v>37213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2590877</v>
      </c>
      <c r="CN6" s="51">
        <f t="shared" si="7"/>
        <v>188400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224</v>
      </c>
      <c r="DF6" s="52">
        <f t="shared" si="8"/>
        <v>178.3</v>
      </c>
      <c r="DG6" s="52">
        <f t="shared" si="8"/>
        <v>163.69999999999999</v>
      </c>
      <c r="DH6" s="52">
        <f t="shared" si="8"/>
        <v>88</v>
      </c>
      <c r="DI6" s="52">
        <f t="shared" si="8"/>
        <v>77.3</v>
      </c>
      <c r="DJ6" s="49" t="str">
        <f>IF(DJ8="-","",IF(DJ8="-","【-】","【"&amp;SUBSTITUTE(TEXT(DJ8,"#,##0.0"),"-","△")&amp;"】"))</f>
        <v>【99.8】</v>
      </c>
      <c r="DK6" s="52">
        <f>IF(DK8="-",NA(),DK8)</f>
        <v>300</v>
      </c>
      <c r="DL6" s="52">
        <f t="shared" ref="DL6:DT6" si="9">IF(DL8="-",NA(),DL8)</f>
        <v>316.3</v>
      </c>
      <c r="DM6" s="52">
        <f t="shared" si="9"/>
        <v>299.39999999999998</v>
      </c>
      <c r="DN6" s="52">
        <f t="shared" si="9"/>
        <v>249.5</v>
      </c>
      <c r="DO6" s="52">
        <f t="shared" si="9"/>
        <v>257.2</v>
      </c>
      <c r="DP6" s="52">
        <f t="shared" si="9"/>
        <v>186.8</v>
      </c>
      <c r="DQ6" s="52">
        <f t="shared" si="9"/>
        <v>184.2</v>
      </c>
      <c r="DR6" s="52">
        <f t="shared" si="9"/>
        <v>184.2</v>
      </c>
      <c r="DS6" s="52">
        <f t="shared" si="9"/>
        <v>153.80000000000001</v>
      </c>
      <c r="DT6" s="52">
        <f t="shared" si="9"/>
        <v>163.5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2">
      <c r="A7" s="37" t="s">
        <v>103</v>
      </c>
      <c r="B7" s="48">
        <f t="shared" ref="B7:X7" si="10">B8</f>
        <v>2021</v>
      </c>
      <c r="C7" s="48">
        <f t="shared" si="10"/>
        <v>392014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高知県　高知市</v>
      </c>
      <c r="I7" s="48" t="str">
        <f t="shared" si="10"/>
        <v>中央公園地下駐車場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33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11092</v>
      </c>
      <c r="V7" s="51">
        <f t="shared" si="10"/>
        <v>325</v>
      </c>
      <c r="W7" s="51">
        <f t="shared" si="10"/>
        <v>200</v>
      </c>
      <c r="X7" s="50" t="str">
        <f t="shared" si="10"/>
        <v>代行制</v>
      </c>
      <c r="Y7" s="52">
        <f>Y8</f>
        <v>169.5</v>
      </c>
      <c r="Z7" s="52">
        <f t="shared" ref="Z7:AH7" si="11">Z8</f>
        <v>222.3</v>
      </c>
      <c r="AA7" s="52">
        <f t="shared" si="11"/>
        <v>177</v>
      </c>
      <c r="AB7" s="52">
        <f t="shared" si="11"/>
        <v>149.30000000000001</v>
      </c>
      <c r="AC7" s="52">
        <f t="shared" si="11"/>
        <v>211.5</v>
      </c>
      <c r="AD7" s="52">
        <f t="shared" si="11"/>
        <v>121.3</v>
      </c>
      <c r="AE7" s="52">
        <f t="shared" si="11"/>
        <v>123.6</v>
      </c>
      <c r="AF7" s="52">
        <f t="shared" si="11"/>
        <v>121.8</v>
      </c>
      <c r="AG7" s="52">
        <f t="shared" si="11"/>
        <v>111.3</v>
      </c>
      <c r="AH7" s="52">
        <f t="shared" si="11"/>
        <v>158.80000000000001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15.8</v>
      </c>
      <c r="AP7" s="52">
        <f t="shared" si="12"/>
        <v>11.2</v>
      </c>
      <c r="AQ7" s="52">
        <f t="shared" si="12"/>
        <v>6.5</v>
      </c>
      <c r="AR7" s="52">
        <f t="shared" si="12"/>
        <v>10.1</v>
      </c>
      <c r="AS7" s="52">
        <f t="shared" si="12"/>
        <v>8.6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128</v>
      </c>
      <c r="AZ7" s="53">
        <f t="shared" si="13"/>
        <v>123</v>
      </c>
      <c r="BA7" s="53">
        <f t="shared" si="13"/>
        <v>103</v>
      </c>
      <c r="BB7" s="53">
        <f t="shared" si="13"/>
        <v>54</v>
      </c>
      <c r="BC7" s="53">
        <f t="shared" si="13"/>
        <v>654</v>
      </c>
      <c r="BD7" s="53">
        <f t="shared" si="13"/>
        <v>2466</v>
      </c>
      <c r="BE7" s="51"/>
      <c r="BF7" s="52">
        <f>BF8</f>
        <v>40.1</v>
      </c>
      <c r="BG7" s="52">
        <f t="shared" ref="BG7:BO7" si="14">BG8</f>
        <v>55</v>
      </c>
      <c r="BH7" s="52">
        <f t="shared" si="14"/>
        <v>43.4</v>
      </c>
      <c r="BI7" s="52">
        <f t="shared" si="14"/>
        <v>-4.8</v>
      </c>
      <c r="BJ7" s="52">
        <f t="shared" si="14"/>
        <v>50.4</v>
      </c>
      <c r="BK7" s="52">
        <f t="shared" si="14"/>
        <v>12.6</v>
      </c>
      <c r="BL7" s="52">
        <f t="shared" si="14"/>
        <v>8.9</v>
      </c>
      <c r="BM7" s="52">
        <f t="shared" si="14"/>
        <v>2.2000000000000002</v>
      </c>
      <c r="BN7" s="52">
        <f t="shared" si="14"/>
        <v>-81</v>
      </c>
      <c r="BO7" s="52">
        <f t="shared" si="14"/>
        <v>-25.1</v>
      </c>
      <c r="BP7" s="49"/>
      <c r="BQ7" s="53">
        <f>BQ8</f>
        <v>46319</v>
      </c>
      <c r="BR7" s="53">
        <f t="shared" ref="BR7:BZ7" si="15">BR8</f>
        <v>67882</v>
      </c>
      <c r="BS7" s="53">
        <f t="shared" si="15"/>
        <v>50506</v>
      </c>
      <c r="BT7" s="53">
        <f t="shared" si="15"/>
        <v>36169</v>
      </c>
      <c r="BU7" s="53">
        <f t="shared" si="15"/>
        <v>52207</v>
      </c>
      <c r="BV7" s="53">
        <f t="shared" si="15"/>
        <v>33330</v>
      </c>
      <c r="BW7" s="53">
        <f t="shared" si="15"/>
        <v>18961</v>
      </c>
      <c r="BX7" s="53">
        <f t="shared" si="15"/>
        <v>16100</v>
      </c>
      <c r="BY7" s="53">
        <f t="shared" si="15"/>
        <v>4836</v>
      </c>
      <c r="BZ7" s="53">
        <f t="shared" si="15"/>
        <v>37213</v>
      </c>
      <c r="CA7" s="51"/>
      <c r="CB7" s="52" t="s">
        <v>104</v>
      </c>
      <c r="CC7" s="52" t="s">
        <v>104</v>
      </c>
      <c r="CD7" s="52" t="s">
        <v>104</v>
      </c>
      <c r="CE7" s="52" t="s">
        <v>104</v>
      </c>
      <c r="CF7" s="52" t="s">
        <v>104</v>
      </c>
      <c r="CG7" s="52" t="s">
        <v>104</v>
      </c>
      <c r="CH7" s="52" t="s">
        <v>104</v>
      </c>
      <c r="CI7" s="52" t="s">
        <v>104</v>
      </c>
      <c r="CJ7" s="52" t="s">
        <v>104</v>
      </c>
      <c r="CK7" s="52" t="s">
        <v>102</v>
      </c>
      <c r="CL7" s="49"/>
      <c r="CM7" s="51">
        <f>CM8</f>
        <v>2590877</v>
      </c>
      <c r="CN7" s="51">
        <f>CN8</f>
        <v>188400</v>
      </c>
      <c r="CO7" s="52" t="s">
        <v>104</v>
      </c>
      <c r="CP7" s="52" t="s">
        <v>104</v>
      </c>
      <c r="CQ7" s="52" t="s">
        <v>104</v>
      </c>
      <c r="CR7" s="52" t="s">
        <v>104</v>
      </c>
      <c r="CS7" s="52" t="s">
        <v>104</v>
      </c>
      <c r="CT7" s="52" t="s">
        <v>104</v>
      </c>
      <c r="CU7" s="52" t="s">
        <v>104</v>
      </c>
      <c r="CV7" s="52" t="s">
        <v>104</v>
      </c>
      <c r="CW7" s="52" t="s">
        <v>104</v>
      </c>
      <c r="CX7" s="52" t="s">
        <v>102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224</v>
      </c>
      <c r="DF7" s="52">
        <f t="shared" si="16"/>
        <v>178.3</v>
      </c>
      <c r="DG7" s="52">
        <f t="shared" si="16"/>
        <v>163.69999999999999</v>
      </c>
      <c r="DH7" s="52">
        <f t="shared" si="16"/>
        <v>88</v>
      </c>
      <c r="DI7" s="52">
        <f t="shared" si="16"/>
        <v>77.3</v>
      </c>
      <c r="DJ7" s="49"/>
      <c r="DK7" s="52">
        <f>DK8</f>
        <v>300</v>
      </c>
      <c r="DL7" s="52">
        <f t="shared" ref="DL7:DT7" si="17">DL8</f>
        <v>316.3</v>
      </c>
      <c r="DM7" s="52">
        <f t="shared" si="17"/>
        <v>299.39999999999998</v>
      </c>
      <c r="DN7" s="52">
        <f t="shared" si="17"/>
        <v>249.5</v>
      </c>
      <c r="DO7" s="52">
        <f t="shared" si="17"/>
        <v>257.2</v>
      </c>
      <c r="DP7" s="52">
        <f t="shared" si="17"/>
        <v>186.8</v>
      </c>
      <c r="DQ7" s="52">
        <f t="shared" si="17"/>
        <v>184.2</v>
      </c>
      <c r="DR7" s="52">
        <f t="shared" si="17"/>
        <v>184.2</v>
      </c>
      <c r="DS7" s="52">
        <f t="shared" si="17"/>
        <v>153.80000000000001</v>
      </c>
      <c r="DT7" s="52">
        <f t="shared" si="17"/>
        <v>163.5</v>
      </c>
      <c r="DU7" s="49"/>
    </row>
    <row r="8" spans="1:125" s="54" customFormat="1" x14ac:dyDescent="0.2">
      <c r="A8" s="37"/>
      <c r="B8" s="55">
        <v>2021</v>
      </c>
      <c r="C8" s="55">
        <v>392014</v>
      </c>
      <c r="D8" s="55">
        <v>47</v>
      </c>
      <c r="E8" s="55">
        <v>14</v>
      </c>
      <c r="F8" s="55">
        <v>0</v>
      </c>
      <c r="G8" s="55">
        <v>5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 t="s">
        <v>112</v>
      </c>
      <c r="P8" s="57" t="s">
        <v>113</v>
      </c>
      <c r="Q8" s="57" t="s">
        <v>114</v>
      </c>
      <c r="R8" s="58">
        <v>33</v>
      </c>
      <c r="S8" s="57" t="s">
        <v>115</v>
      </c>
      <c r="T8" s="57" t="s">
        <v>116</v>
      </c>
      <c r="U8" s="58">
        <v>11092</v>
      </c>
      <c r="V8" s="58">
        <v>325</v>
      </c>
      <c r="W8" s="58">
        <v>200</v>
      </c>
      <c r="X8" s="57" t="s">
        <v>117</v>
      </c>
      <c r="Y8" s="59">
        <v>169.5</v>
      </c>
      <c r="Z8" s="59">
        <v>222.3</v>
      </c>
      <c r="AA8" s="59">
        <v>177</v>
      </c>
      <c r="AB8" s="59">
        <v>149.30000000000001</v>
      </c>
      <c r="AC8" s="59">
        <v>211.5</v>
      </c>
      <c r="AD8" s="59">
        <v>121.3</v>
      </c>
      <c r="AE8" s="59">
        <v>123.6</v>
      </c>
      <c r="AF8" s="59">
        <v>121.8</v>
      </c>
      <c r="AG8" s="59">
        <v>111.3</v>
      </c>
      <c r="AH8" s="59">
        <v>158.80000000000001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15.8</v>
      </c>
      <c r="AP8" s="59">
        <v>11.2</v>
      </c>
      <c r="AQ8" s="59">
        <v>6.5</v>
      </c>
      <c r="AR8" s="59">
        <v>10.1</v>
      </c>
      <c r="AS8" s="59">
        <v>8.6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128</v>
      </c>
      <c r="AZ8" s="60">
        <v>123</v>
      </c>
      <c r="BA8" s="60">
        <v>103</v>
      </c>
      <c r="BB8" s="60">
        <v>54</v>
      </c>
      <c r="BC8" s="60">
        <v>654</v>
      </c>
      <c r="BD8" s="60">
        <v>2466</v>
      </c>
      <c r="BE8" s="60">
        <v>3111</v>
      </c>
      <c r="BF8" s="59">
        <v>40.1</v>
      </c>
      <c r="BG8" s="59">
        <v>55</v>
      </c>
      <c r="BH8" s="59">
        <v>43.4</v>
      </c>
      <c r="BI8" s="59">
        <v>-4.8</v>
      </c>
      <c r="BJ8" s="59">
        <v>50.4</v>
      </c>
      <c r="BK8" s="59">
        <v>12.6</v>
      </c>
      <c r="BL8" s="59">
        <v>8.9</v>
      </c>
      <c r="BM8" s="59">
        <v>2.2000000000000002</v>
      </c>
      <c r="BN8" s="59">
        <v>-81</v>
      </c>
      <c r="BO8" s="59">
        <v>-25.1</v>
      </c>
      <c r="BP8" s="56">
        <v>0.8</v>
      </c>
      <c r="BQ8" s="60">
        <v>46319</v>
      </c>
      <c r="BR8" s="60">
        <v>67882</v>
      </c>
      <c r="BS8" s="60">
        <v>50506</v>
      </c>
      <c r="BT8" s="61">
        <v>36169</v>
      </c>
      <c r="BU8" s="61">
        <v>52207</v>
      </c>
      <c r="BV8" s="60">
        <v>33330</v>
      </c>
      <c r="BW8" s="60">
        <v>18961</v>
      </c>
      <c r="BX8" s="60">
        <v>16100</v>
      </c>
      <c r="BY8" s="60">
        <v>4836</v>
      </c>
      <c r="BZ8" s="60">
        <v>37213</v>
      </c>
      <c r="CA8" s="58">
        <v>10906</v>
      </c>
      <c r="CB8" s="59" t="s">
        <v>109</v>
      </c>
      <c r="CC8" s="59" t="s">
        <v>109</v>
      </c>
      <c r="CD8" s="59" t="s">
        <v>109</v>
      </c>
      <c r="CE8" s="59" t="s">
        <v>109</v>
      </c>
      <c r="CF8" s="59" t="s">
        <v>109</v>
      </c>
      <c r="CG8" s="59" t="s">
        <v>109</v>
      </c>
      <c r="CH8" s="59" t="s">
        <v>109</v>
      </c>
      <c r="CI8" s="59" t="s">
        <v>109</v>
      </c>
      <c r="CJ8" s="59" t="s">
        <v>109</v>
      </c>
      <c r="CK8" s="59" t="s">
        <v>109</v>
      </c>
      <c r="CL8" s="56" t="s">
        <v>109</v>
      </c>
      <c r="CM8" s="58">
        <v>2590877</v>
      </c>
      <c r="CN8" s="58">
        <v>188400</v>
      </c>
      <c r="CO8" s="59" t="s">
        <v>109</v>
      </c>
      <c r="CP8" s="59" t="s">
        <v>109</v>
      </c>
      <c r="CQ8" s="59" t="s">
        <v>109</v>
      </c>
      <c r="CR8" s="59" t="s">
        <v>109</v>
      </c>
      <c r="CS8" s="59" t="s">
        <v>109</v>
      </c>
      <c r="CT8" s="59" t="s">
        <v>109</v>
      </c>
      <c r="CU8" s="59" t="s">
        <v>109</v>
      </c>
      <c r="CV8" s="59" t="s">
        <v>109</v>
      </c>
      <c r="CW8" s="59" t="s">
        <v>109</v>
      </c>
      <c r="CX8" s="59" t="s">
        <v>109</v>
      </c>
      <c r="CY8" s="56" t="s">
        <v>109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224</v>
      </c>
      <c r="DF8" s="59">
        <v>178.3</v>
      </c>
      <c r="DG8" s="59">
        <v>163.69999999999999</v>
      </c>
      <c r="DH8" s="59">
        <v>88</v>
      </c>
      <c r="DI8" s="59">
        <v>77.3</v>
      </c>
      <c r="DJ8" s="56">
        <v>99.8</v>
      </c>
      <c r="DK8" s="59">
        <v>300</v>
      </c>
      <c r="DL8" s="59">
        <v>316.3</v>
      </c>
      <c r="DM8" s="59">
        <v>299.39999999999998</v>
      </c>
      <c r="DN8" s="59">
        <v>249.5</v>
      </c>
      <c r="DO8" s="59">
        <v>257.2</v>
      </c>
      <c r="DP8" s="59">
        <v>186.8</v>
      </c>
      <c r="DQ8" s="59">
        <v>184.2</v>
      </c>
      <c r="DR8" s="59">
        <v>184.2</v>
      </c>
      <c r="DS8" s="59">
        <v>153.80000000000001</v>
      </c>
      <c r="DT8" s="59">
        <v>163.5</v>
      </c>
      <c r="DU8" s="56">
        <v>178.5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118</v>
      </c>
      <c r="C10" s="64" t="s">
        <v>119</v>
      </c>
      <c r="D10" s="64" t="s">
        <v>120</v>
      </c>
      <c r="E10" s="64" t="s">
        <v>121</v>
      </c>
      <c r="F10" s="64" t="s">
        <v>122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情報政策課</cp:lastModifiedBy>
  <dcterms:created xsi:type="dcterms:W3CDTF">2022-12-09T03:31:45Z</dcterms:created>
  <dcterms:modified xsi:type="dcterms:W3CDTF">2023-01-18T06:52:11Z</dcterms:modified>
  <cp:category/>
</cp:coreProperties>
</file>