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7_宿毛市\"/>
    </mc:Choice>
  </mc:AlternateContent>
  <workbookProtection workbookAlgorithmName="SHA-512" workbookHashValue="KCwAZOFkUQzg6qXPGuQaegEE/yo13jy1m1mWfjneHUTiie0/cN7/n5DD4NmLAH6I0++OiQgPu0QGqYlOBCzO/w==" workbookSaltValue="gleTTt1wtSZ9b8xVOoEIv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<sst xmlns="http://schemas.openxmlformats.org/spreadsheetml/2006/main" count="236" uniqueCount="116">
  <si>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⑦施設利用率(％)</t>
    <rPh sb="1" eb="3">
      <t>シセツ</t>
    </rPh>
    <rPh sb="3" eb="6">
      <t>リヨウリツ</t>
    </rPh>
    <phoneticPr fontId="1"/>
  </si>
  <si>
    <t>人口密度</t>
    <rPh sb="0" eb="2">
      <t>ジンコウ</t>
    </rPh>
    <rPh sb="2" eb="4">
      <t>ミツド</t>
    </rPh>
    <phoneticPr fontId="1"/>
  </si>
  <si>
    <t>経営比較分析表（令和3年度決算）</t>
    <rPh sb="8" eb="10">
      <t>レイワ</t>
    </rPh>
    <rPh sb="11" eb="13">
      <t>ネンド</t>
    </rPh>
    <phoneticPr fontId="1"/>
  </si>
  <si>
    <t>事業名</t>
  </si>
  <si>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</si>
  <si>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</si>
  <si>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</si>
  <si>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</si>
  <si>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</si>
  <si>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</si>
  <si>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</si>
  <si>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</si>
  <si>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</si>
  <si>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</si>
  <si>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</si>
  <si>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</si>
  <si>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</si>
  <si>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</si>
  <si>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</si>
  <si>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</si>
  <si>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</si>
  <si>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</si>
  <si>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</si>
  <si>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</si>
  <si>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</si>
  <si>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</si>
  <si>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</si>
  <si>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</si>
  <si>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</si>
  <si>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</si>
  <si>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</si>
  <si>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</si>
  <si>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</si>
  <si>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</si>
  <si>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</si>
  <si>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</si>
  <si>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</si>
  <si>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</si>
  <si>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</si>
  <si>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</si>
  <si>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</si>
  <si>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t>
  </si>
  <si>
    <t>1. 経営の健全性・効率性について</t>
  </si>
  <si>
    <t>2. 老朽化の状況について</t>
  </si>
  <si>
    <t>1④</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</si>
  <si>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</si>
  <si>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</si>
  <si>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</si>
  <si>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</si>
  <si>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</si>
  <si>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</si>
  <si>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</si>
  <si>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</si>
  <si>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</si>
  <si>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</si>
  <si>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</si>
  <si>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</si>
  <si>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</si>
  <si>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</si>
  <si>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</si>
  <si>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</si>
  <si>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</si>
  <si>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</si>
  <si>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</si>
  <si>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</si>
  <si>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</si>
  <si>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</si>
  <si>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</si>
  <si>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</si>
  <si>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</si>
  <si>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</si>
  <si>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</si>
  <si>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</si>
  <si>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</si>
  <si>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</si>
  <si>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</si>
  <si>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</si>
  <si>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</si>
  <si>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</si>
  <si>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</si>
  <si>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</si>
  <si>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</si>
  <si>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</si>
  <si>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</si>
  <si>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</si>
  <si>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</si>
  <si>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高知県　宿毛市</t>
  </si>
  <si>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</si>
  <si>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</si>
  <si>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</si>
  <si>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</si>
  <si>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</si>
  <si>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</si>
  <si>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</si>
  <si>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</si>
  <si>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</si>
  <si>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</si>
  <si>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法非適用</t>
  </si>
  <si>
    <t>下水道事業</t>
  </si>
  <si>
    <t>公共下水道</t>
  </si>
  <si>
    <t>Cc2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</si>
  <si>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</si>
  <si>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</si>
  <si>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</si>
  <si>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</si>
  <si>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</si>
  <si>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</si>
  <si>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</si>
  <si>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</si>
  <si>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</si>
  <si>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</si>
  <si>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</si>
  <si>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</si>
  <si>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老朽化により修繕が必要な設備が散見されるため、ストックマネジメント計画を策定し長期的な更新需要を把握する中、計画的に設備更新を行うことで、投資の平準化に取り組んでおります。</t>
  </si>
  <si>
    <t xml:space="preserve">収益的収支比率は前年同様に低い値で推移したが、経費回収率は昨年度に引き続き類似団体の平均値レベルを維持しています。これは、単年度における維持修繕経費が減少したことが主な要因と考えられます。また、現在ピークとなっている地方債償還金により、汚水処理原価、施設利用率の低下等の指標が類似団体平均値を下回っています。
経営状況としては、料金体系の見直しの検討に取り組む必要があると考えております。
企業債残高対事業規模比率については、ストックマネジメント計画に基づき現在行っております設備・施設の長寿命化計画により起債残高は一時的に増えるも、単年度決算の起債借入額よりも償還額が上回るため、一定の削減は図れていますが、今後も、引き続き施設利用率の向上や、水洗化率の向上に取り組んでまいります。
</t>
    <rPh sb="173" eb="175">
      <t>ケントウ</t>
    </rPh>
    <rPh sb="176" eb="177">
      <t>ト</t>
    </rPh>
    <rPh sb="178" eb="179">
      <t>ク</t>
    </rPh>
    <rPh sb="180" eb="182">
      <t>ヒツヨウ</t>
    </rPh>
    <rPh sb="186" eb="187">
      <t>カンガ</t>
    </rPh>
    <rPh sb="238" eb="240">
      <t>セツビ</t>
    </rPh>
    <rPh sb="309" eb="310">
      <t>ヒ</t>
    </rPh>
    <rPh sb="311" eb="312">
      <t>ツヅ</t>
    </rPh>
    <rPh sb="331" eb="332">
      <t>ト</t>
    </rPh>
    <rPh sb="333" eb="334">
      <t>ク</t>
    </rPh>
    <phoneticPr fontId="1"/>
  </si>
  <si>
    <r>
      <t>当事業の現状は、施設建設時の多額債務償還に一般会計からの繰入を行う事で経営維持している状況ですが、汚水処理区の見直し（処理施設の広域化・共同化）の実現に向け、現在、検討に着手しております。また、すでに策定しておりますストックマネジメント計画に基づき、計画的に設備更新を行うことで、投資の平準化に取り組むとともに、併せて施設利用率の向上や水洗化率の向上による安定的な収益の確保に向けた新たな取り組みが必要となってます。
※⑧水洗化率　</t>
    </r>
    <r>
      <rPr>
        <u/>
        <sz val="11"/>
        <color theme="1"/>
        <rFont val="ＭＳ ゴシック"/>
        <family val="3"/>
        <charset val="128"/>
      </rPr>
      <t>誤43.20％</t>
    </r>
    <r>
      <rPr>
        <sz val="11"/>
        <color theme="1"/>
        <rFont val="ＭＳ ゴシック"/>
        <family val="3"/>
        <charset val="128"/>
      </rPr>
      <t>→</t>
    </r>
    <r>
      <rPr>
        <u/>
        <sz val="11"/>
        <color theme="1"/>
        <rFont val="ＭＳ ゴシック"/>
        <family val="3"/>
        <charset val="128"/>
      </rPr>
      <t>正58.17％</t>
    </r>
    <rPh sb="211" eb="215">
      <t>スイセン</t>
    </rPh>
    <rPh sb="216" eb="217">
      <t>ゴ</t>
    </rPh>
    <rPh sb="224" eb="225">
      <t>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</si>
</sst>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u/>
      <sz val="11"/>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6" fillId="0" borderId="0" xfId="0" applyFont="1">
      <alignment vertical="center"/>
    </xf>
    <xf numFmtId="181"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0.02</c:v>
                </c:pt>
                <c:pt idx="1">
                  <c:v>0.02</c:v>
                </c:pt>
                <c:pt idx="2">
                  <c:v>0.02</c:v>
                </c:pt>
                <c:pt idx="3">
                  <c:v>0.02</c:v>
                </c:pt>
                <c:pt idx="4" formatCode="#,##0.00;&quot;△&quot;#,##0.00">
                  <c:v>0</c:v>
                </c:pt>
              </c:numCache>
            </c:numRef>
          </c:val>
          <c:extLst>
            <c:ext xmlns:c16="http://schemas.microsoft.com/office/drawing/2014/chart" uri="{C3380CC4-5D6E-409C-BE32-E72D297353CC}">
              <c16:uniqueId val="{00000000-9317-4E27-80BC-F70B7E8026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9317-4E27-80BC-F70B7E8026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42.56</c:v>
                </c:pt>
                <c:pt idx="1">
                  <c:v>44.69</c:v>
                </c:pt>
                <c:pt idx="2">
                  <c:v>44.46</c:v>
                </c:pt>
                <c:pt idx="3">
                  <c:v>42.67</c:v>
                </c:pt>
                <c:pt idx="4">
                  <c:v>45.54</c:v>
                </c:pt>
              </c:numCache>
            </c:numRef>
          </c:val>
          <c:extLst>
            <c:ext xmlns:c16="http://schemas.microsoft.com/office/drawing/2014/chart" uri="{C3380CC4-5D6E-409C-BE32-E72D297353CC}">
              <c16:uniqueId val="{00000000-8777-4E84-9C39-E372E17C310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8777-4E84-9C39-E372E17C310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64.510000000000005</c:v>
                </c:pt>
                <c:pt idx="1">
                  <c:v>65.849999999999994</c:v>
                </c:pt>
                <c:pt idx="2">
                  <c:v>52.74</c:v>
                </c:pt>
                <c:pt idx="3">
                  <c:v>53.4</c:v>
                </c:pt>
                <c:pt idx="4">
                  <c:v>43.2</c:v>
                </c:pt>
              </c:numCache>
            </c:numRef>
          </c:val>
          <c:extLst>
            <c:ext xmlns:c16="http://schemas.microsoft.com/office/drawing/2014/chart" uri="{C3380CC4-5D6E-409C-BE32-E72D297353CC}">
              <c16:uniqueId val="{00000000-29A0-4164-A9D5-96F18761C4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29A0-4164-A9D5-96F18761C4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38.08</c:v>
                </c:pt>
                <c:pt idx="1">
                  <c:v>34.53</c:v>
                </c:pt>
                <c:pt idx="2">
                  <c:v>38.1</c:v>
                </c:pt>
                <c:pt idx="3">
                  <c:v>30.58</c:v>
                </c:pt>
                <c:pt idx="4">
                  <c:v>32.74</c:v>
                </c:pt>
              </c:numCache>
            </c:numRef>
          </c:val>
          <c:extLst>
            <c:ext xmlns:c16="http://schemas.microsoft.com/office/drawing/2014/chart" uri="{C3380CC4-5D6E-409C-BE32-E72D297353CC}">
              <c16:uniqueId val="{00000000-DDF5-4169-BCFC-919E48AE619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5-4169-BCFC-919E48AE619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3A-4297-A969-74396FBE766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3A-4297-A969-74396FBE766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B09-48F0-AF49-DFF32796AF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B09-48F0-AF49-DFF32796AF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C6F-4401-999A-BD4FF1DA0FC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C6F-4401-999A-BD4FF1DA0FC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F7-49E4-9007-79BC13ADE6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F7-49E4-9007-79BC13ADE6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227.93</c:v>
                </c:pt>
                <c:pt idx="1">
                  <c:v>224.67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7E-4DBE-97AB-3A587AF2CF9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737E-4DBE-97AB-3A587AF2CF9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59.04</c:v>
                </c:pt>
                <c:pt idx="1">
                  <c:v>62.47</c:v>
                </c:pt>
                <c:pt idx="2">
                  <c:v>63.29</c:v>
                </c:pt>
                <c:pt idx="3">
                  <c:v>86.35</c:v>
                </c:pt>
                <c:pt idx="4">
                  <c:v>82.98</c:v>
                </c:pt>
              </c:numCache>
            </c:numRef>
          </c:val>
          <c:extLst>
            <c:ext xmlns:c16="http://schemas.microsoft.com/office/drawing/2014/chart" uri="{C3380CC4-5D6E-409C-BE32-E72D297353CC}">
              <c16:uniqueId val="{00000000-68C1-4615-A89F-404BDF8FDE3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68C1-4615-A89F-404BDF8FDE3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226.6</c:v>
                </c:pt>
                <c:pt idx="1">
                  <c:v>214.12</c:v>
                </c:pt>
                <c:pt idx="2">
                  <c:v>214.88</c:v>
                </c:pt>
                <c:pt idx="3">
                  <c:v>157.75</c:v>
                </c:pt>
                <c:pt idx="4">
                  <c:v>168.61</c:v>
                </c:pt>
              </c:numCache>
            </c:numRef>
          </c:val>
          <c:extLst>
            <c:ext xmlns:c16="http://schemas.microsoft.com/office/drawing/2014/chart" uri="{C3380CC4-5D6E-409C-BE32-E72D297353CC}">
              <c16:uniqueId val="{00000000-52D7-415E-9FFA-01ED45973D0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52D7-415E-9FFA-01ED45973D0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【669.11】</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【95.72】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【59.99】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【134.98】</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【99.73】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【0.24】</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33260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8199755" y="3000375"/>
          <a:ext cx="3533775"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4940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5637530" y="10935335"/>
          <a:ext cx="4543425"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37" workbookViewId="0">
      <selection activeCell="AH91" sqref="AH91"/>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1" t="s">
        <v>2</v>
      </c>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row>
    <row r="3" spans="1:78" ht="9.75" customHeight="1" x14ac:dyDescent="0.15">
      <c r="A3" s="2"/>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row>
    <row r="4" spans="1:78" ht="9.75" customHeight="1" x14ac:dyDescent="0.15">
      <c r="A4" s="2"/>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高知県　宿毛市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8</v>
      </c>
      <c r="C7" s="30"/>
      <c r="D7" s="30"/>
      <c r="E7" s="30"/>
      <c r="F7" s="30"/>
      <c r="G7" s="30"/>
      <c r="H7" s="30"/>
      <c r="I7" s="30" t="s">
        <v>13</v>
      </c>
      <c r="J7" s="30"/>
      <c r="K7" s="30"/>
      <c r="L7" s="30"/>
      <c r="M7" s="30"/>
      <c r="N7" s="30"/>
      <c r="O7" s="30"/>
      <c r="P7" s="30" t="s">
        <v>3</v>
      </c>
      <c r="Q7" s="30"/>
      <c r="R7" s="30"/>
      <c r="S7" s="30"/>
      <c r="T7" s="30"/>
      <c r="U7" s="30"/>
      <c r="V7" s="30"/>
      <c r="W7" s="30" t="s">
        <v>15</v>
      </c>
      <c r="X7" s="30"/>
      <c r="Y7" s="30"/>
      <c r="Z7" s="30"/>
      <c r="AA7" s="30"/>
      <c r="AB7" s="30"/>
      <c r="AC7" s="30"/>
      <c r="AD7" s="30" t="s">
        <v>7</v>
      </c>
      <c r="AE7" s="30"/>
      <c r="AF7" s="30"/>
      <c r="AG7" s="30"/>
      <c r="AH7" s="30"/>
      <c r="AI7" s="30"/>
      <c r="AJ7" s="30"/>
      <c r="AK7" s="3"/>
      <c r="AL7" s="30" t="s">
        <v>17</v>
      </c>
      <c r="AM7" s="30"/>
      <c r="AN7" s="30"/>
      <c r="AO7" s="30"/>
      <c r="AP7" s="30"/>
      <c r="AQ7" s="30"/>
      <c r="AR7" s="30"/>
      <c r="AS7" s="30"/>
      <c r="AT7" s="30" t="s">
        <v>9</v>
      </c>
      <c r="AU7" s="30"/>
      <c r="AV7" s="30"/>
      <c r="AW7" s="30"/>
      <c r="AX7" s="30"/>
      <c r="AY7" s="30"/>
      <c r="AZ7" s="30"/>
      <c r="BA7" s="30"/>
      <c r="BB7" s="30" t="s">
        <v>18</v>
      </c>
      <c r="BC7" s="30"/>
      <c r="BD7" s="30"/>
      <c r="BE7" s="30"/>
      <c r="BF7" s="30"/>
      <c r="BG7" s="30"/>
      <c r="BH7" s="30"/>
      <c r="BI7" s="30"/>
      <c r="BJ7" s="3"/>
      <c r="BK7" s="3"/>
      <c r="BL7" s="31" t="s">
        <v>19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Cc2</v>
      </c>
      <c r="X8" s="34"/>
      <c r="Y8" s="34"/>
      <c r="Z8" s="34"/>
      <c r="AA8" s="34"/>
      <c r="AB8" s="34"/>
      <c r="AC8" s="34"/>
      <c r="AD8" s="35" t="str">
        <f>データ!$M$6</f>
        <v>非設置</v>
      </c>
      <c r="AE8" s="35"/>
      <c r="AF8" s="35"/>
      <c r="AG8" s="35"/>
      <c r="AH8" s="35"/>
      <c r="AI8" s="35"/>
      <c r="AJ8" s="35"/>
      <c r="AK8" s="3"/>
      <c r="AL8" s="36">
        <f>データ!S6</f>
        <v>19539</v>
      </c>
      <c r="AM8" s="36"/>
      <c r="AN8" s="36"/>
      <c r="AO8" s="36"/>
      <c r="AP8" s="36"/>
      <c r="AQ8" s="36"/>
      <c r="AR8" s="36"/>
      <c r="AS8" s="36"/>
      <c r="AT8" s="37">
        <f>データ!T6</f>
        <v>286.17</v>
      </c>
      <c r="AU8" s="37"/>
      <c r="AV8" s="37"/>
      <c r="AW8" s="37"/>
      <c r="AX8" s="37"/>
      <c r="AY8" s="37"/>
      <c r="AZ8" s="37"/>
      <c r="BA8" s="37"/>
      <c r="BB8" s="37">
        <f>データ!U6</f>
        <v>68.28</v>
      </c>
      <c r="BC8" s="37"/>
      <c r="BD8" s="37"/>
      <c r="BE8" s="37"/>
      <c r="BF8" s="37"/>
      <c r="BG8" s="37"/>
      <c r="BH8" s="37"/>
      <c r="BI8" s="37"/>
      <c r="BJ8" s="3"/>
      <c r="BK8" s="3"/>
      <c r="BL8" s="38" t="s">
        <v>14</v>
      </c>
      <c r="BM8" s="39"/>
      <c r="BN8" s="40" t="s">
        <v>21</v>
      </c>
      <c r="BO8" s="40"/>
      <c r="BP8" s="40"/>
      <c r="BQ8" s="40"/>
      <c r="BR8" s="40"/>
      <c r="BS8" s="40"/>
      <c r="BT8" s="40"/>
      <c r="BU8" s="40"/>
      <c r="BV8" s="40"/>
      <c r="BW8" s="40"/>
      <c r="BX8" s="40"/>
      <c r="BY8" s="41"/>
    </row>
    <row r="9" spans="1:78" ht="18.75" customHeight="1" x14ac:dyDescent="0.15">
      <c r="A9" s="2"/>
      <c r="B9" s="30" t="s">
        <v>22</v>
      </c>
      <c r="C9" s="30"/>
      <c r="D9" s="30"/>
      <c r="E9" s="30"/>
      <c r="F9" s="30"/>
      <c r="G9" s="30"/>
      <c r="H9" s="30"/>
      <c r="I9" s="30" t="s">
        <v>24</v>
      </c>
      <c r="J9" s="30"/>
      <c r="K9" s="30"/>
      <c r="L9" s="30"/>
      <c r="M9" s="30"/>
      <c r="N9" s="30"/>
      <c r="O9" s="30"/>
      <c r="P9" s="30" t="s">
        <v>26</v>
      </c>
      <c r="Q9" s="30"/>
      <c r="R9" s="30"/>
      <c r="S9" s="30"/>
      <c r="T9" s="30"/>
      <c r="U9" s="30"/>
      <c r="V9" s="30"/>
      <c r="W9" s="30" t="s">
        <v>29</v>
      </c>
      <c r="X9" s="30"/>
      <c r="Y9" s="30"/>
      <c r="Z9" s="30"/>
      <c r="AA9" s="30"/>
      <c r="AB9" s="30"/>
      <c r="AC9" s="30"/>
      <c r="AD9" s="30" t="s">
        <v>23</v>
      </c>
      <c r="AE9" s="30"/>
      <c r="AF9" s="30"/>
      <c r="AG9" s="30"/>
      <c r="AH9" s="30"/>
      <c r="AI9" s="30"/>
      <c r="AJ9" s="30"/>
      <c r="AK9" s="3"/>
      <c r="AL9" s="30" t="s">
        <v>31</v>
      </c>
      <c r="AM9" s="30"/>
      <c r="AN9" s="30"/>
      <c r="AO9" s="30"/>
      <c r="AP9" s="30"/>
      <c r="AQ9" s="30"/>
      <c r="AR9" s="30"/>
      <c r="AS9" s="30"/>
      <c r="AT9" s="30" t="s">
        <v>32</v>
      </c>
      <c r="AU9" s="30"/>
      <c r="AV9" s="30"/>
      <c r="AW9" s="30"/>
      <c r="AX9" s="30"/>
      <c r="AY9" s="30"/>
      <c r="AZ9" s="30"/>
      <c r="BA9" s="30"/>
      <c r="BB9" s="30" t="s">
        <v>33</v>
      </c>
      <c r="BC9" s="30"/>
      <c r="BD9" s="30"/>
      <c r="BE9" s="30"/>
      <c r="BF9" s="30"/>
      <c r="BG9" s="30"/>
      <c r="BH9" s="30"/>
      <c r="BI9" s="30"/>
      <c r="BJ9" s="3"/>
      <c r="BK9" s="3"/>
      <c r="BL9" s="42" t="s">
        <v>36</v>
      </c>
      <c r="BM9" s="43"/>
      <c r="BN9" s="44" t="s">
        <v>37</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21.99</v>
      </c>
      <c r="Q10" s="37"/>
      <c r="R10" s="37"/>
      <c r="S10" s="37"/>
      <c r="T10" s="37"/>
      <c r="U10" s="37"/>
      <c r="V10" s="37"/>
      <c r="W10" s="37">
        <f>データ!Q6</f>
        <v>65.209999999999994</v>
      </c>
      <c r="X10" s="37"/>
      <c r="Y10" s="37"/>
      <c r="Z10" s="37"/>
      <c r="AA10" s="37"/>
      <c r="AB10" s="37"/>
      <c r="AC10" s="37"/>
      <c r="AD10" s="36">
        <f>データ!R6</f>
        <v>2310</v>
      </c>
      <c r="AE10" s="36"/>
      <c r="AF10" s="36"/>
      <c r="AG10" s="36"/>
      <c r="AH10" s="36"/>
      <c r="AI10" s="36"/>
      <c r="AJ10" s="36"/>
      <c r="AK10" s="2"/>
      <c r="AL10" s="36">
        <f>データ!V6</f>
        <v>4264</v>
      </c>
      <c r="AM10" s="36"/>
      <c r="AN10" s="36"/>
      <c r="AO10" s="36"/>
      <c r="AP10" s="36"/>
      <c r="AQ10" s="36"/>
      <c r="AR10" s="36"/>
      <c r="AS10" s="36"/>
      <c r="AT10" s="37">
        <f>データ!W6</f>
        <v>1.6</v>
      </c>
      <c r="AU10" s="37"/>
      <c r="AV10" s="37"/>
      <c r="AW10" s="37"/>
      <c r="AX10" s="37"/>
      <c r="AY10" s="37"/>
      <c r="AZ10" s="37"/>
      <c r="BA10" s="37"/>
      <c r="BB10" s="37">
        <f>データ!X6</f>
        <v>2665</v>
      </c>
      <c r="BC10" s="37"/>
      <c r="BD10" s="37"/>
      <c r="BE10" s="37"/>
      <c r="BF10" s="37"/>
      <c r="BG10" s="37"/>
      <c r="BH10" s="37"/>
      <c r="BI10" s="37"/>
      <c r="BJ10" s="2"/>
      <c r="BK10" s="2"/>
      <c r="BL10" s="46" t="s">
        <v>39</v>
      </c>
      <c r="BM10" s="47"/>
      <c r="BN10" s="48" t="s">
        <v>6</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40</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28</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42</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60" t="s">
        <v>43</v>
      </c>
      <c r="BM45" s="61"/>
      <c r="BN45" s="61"/>
      <c r="BO45" s="61"/>
      <c r="BP45" s="61"/>
      <c r="BQ45" s="61"/>
      <c r="BR45" s="61"/>
      <c r="BS45" s="61"/>
      <c r="BT45" s="61"/>
      <c r="BU45" s="61"/>
      <c r="BV45" s="61"/>
      <c r="BW45" s="61"/>
      <c r="BX45" s="61"/>
      <c r="BY45" s="61"/>
      <c r="BZ45" s="6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63"/>
      <c r="BM46" s="64"/>
      <c r="BN46" s="64"/>
      <c r="BO46" s="64"/>
      <c r="BP46" s="64"/>
      <c r="BQ46" s="64"/>
      <c r="BR46" s="64"/>
      <c r="BS46" s="64"/>
      <c r="BT46" s="64"/>
      <c r="BU46" s="64"/>
      <c r="BV46" s="64"/>
      <c r="BW46" s="64"/>
      <c r="BX46" s="64"/>
      <c r="BY46" s="64"/>
      <c r="BZ46" s="6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6" t="s">
        <v>113</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6"/>
      <c r="BM58" s="67"/>
      <c r="BN58" s="67"/>
      <c r="BO58" s="67"/>
      <c r="BP58" s="67"/>
      <c r="BQ58" s="67"/>
      <c r="BR58" s="67"/>
      <c r="BS58" s="67"/>
      <c r="BT58" s="67"/>
      <c r="BU58" s="67"/>
      <c r="BV58" s="67"/>
      <c r="BW58" s="67"/>
      <c r="BX58" s="67"/>
      <c r="BY58" s="67"/>
      <c r="BZ58" s="68"/>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6"/>
      <c r="BM59" s="67"/>
      <c r="BN59" s="67"/>
      <c r="BO59" s="67"/>
      <c r="BP59" s="67"/>
      <c r="BQ59" s="67"/>
      <c r="BR59" s="67"/>
      <c r="BS59" s="67"/>
      <c r="BT59" s="67"/>
      <c r="BU59" s="67"/>
      <c r="BV59" s="67"/>
      <c r="BW59" s="67"/>
      <c r="BX59" s="67"/>
      <c r="BY59" s="67"/>
      <c r="BZ59" s="68"/>
    </row>
    <row r="60" spans="1:78" ht="13.5" customHeight="1" x14ac:dyDescent="0.15">
      <c r="A60" s="2"/>
      <c r="B60" s="57" t="s">
        <v>10</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60" t="s">
        <v>11</v>
      </c>
      <c r="BM64" s="61"/>
      <c r="BN64" s="61"/>
      <c r="BO64" s="61"/>
      <c r="BP64" s="61"/>
      <c r="BQ64" s="61"/>
      <c r="BR64" s="61"/>
      <c r="BS64" s="61"/>
      <c r="BT64" s="61"/>
      <c r="BU64" s="61"/>
      <c r="BV64" s="61"/>
      <c r="BW64" s="61"/>
      <c r="BX64" s="61"/>
      <c r="BY64" s="61"/>
      <c r="BZ64" s="6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63"/>
      <c r="BM65" s="64"/>
      <c r="BN65" s="64"/>
      <c r="BO65" s="64"/>
      <c r="BP65" s="64"/>
      <c r="BQ65" s="64"/>
      <c r="BR65" s="64"/>
      <c r="BS65" s="64"/>
      <c r="BT65" s="64"/>
      <c r="BU65" s="64"/>
      <c r="BV65" s="64"/>
      <c r="BW65" s="64"/>
      <c r="BX65" s="64"/>
      <c r="BY65" s="64"/>
      <c r="BZ65" s="6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6" t="s">
        <v>115</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6"/>
      <c r="BM80" s="67"/>
      <c r="BN80" s="67"/>
      <c r="BO80" s="67"/>
      <c r="BP80" s="67"/>
      <c r="BQ80" s="67"/>
      <c r="BR80" s="67"/>
      <c r="BS80" s="67"/>
      <c r="BT80" s="67"/>
      <c r="BU80" s="67"/>
      <c r="BV80" s="67"/>
      <c r="BW80" s="67"/>
      <c r="BX80" s="67"/>
      <c r="BY80" s="67"/>
      <c r="BZ80" s="68"/>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6"/>
      <c r="BM81" s="67"/>
      <c r="BN81" s="67"/>
      <c r="BO81" s="67"/>
      <c r="BP81" s="67"/>
      <c r="BQ81" s="67"/>
      <c r="BR81" s="67"/>
      <c r="BS81" s="67"/>
      <c r="BT81" s="67"/>
      <c r="BU81" s="67"/>
      <c r="BV81" s="67"/>
      <c r="BW81" s="67"/>
      <c r="BX81" s="67"/>
      <c r="BY81" s="67"/>
      <c r="BZ81" s="68"/>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9"/>
      <c r="BM82" s="70"/>
      <c r="BN82" s="70"/>
      <c r="BO82" s="70"/>
      <c r="BP82" s="70"/>
      <c r="BQ82" s="70"/>
      <c r="BR82" s="70"/>
      <c r="BS82" s="70"/>
      <c r="BT82" s="70"/>
      <c r="BU82" s="70"/>
      <c r="BV82" s="70"/>
      <c r="BW82" s="70"/>
      <c r="BX82" s="70"/>
      <c r="BY82" s="70"/>
      <c r="BZ82" s="71"/>
    </row>
    <row r="83" spans="1:78" x14ac:dyDescent="0.15">
      <c r="C83" s="50" t="s">
        <v>45</v>
      </c>
      <c r="D83" s="50"/>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row>
    <row r="84" spans="1:78" x14ac:dyDescent="0.15">
      <c r="C84" s="2"/>
    </row>
    <row r="85" spans="1:78" hidden="1" x14ac:dyDescent="0.15">
      <c r="B85" s="6" t="s">
        <v>46</v>
      </c>
      <c r="C85" s="6"/>
      <c r="D85" s="6"/>
      <c r="E85" s="6" t="s">
        <v>47</v>
      </c>
      <c r="F85" s="6" t="s">
        <v>49</v>
      </c>
      <c r="G85" s="6" t="s">
        <v>50</v>
      </c>
      <c r="H85" s="6" t="s">
        <v>44</v>
      </c>
      <c r="I85" s="6" t="s">
        <v>12</v>
      </c>
      <c r="J85" s="6" t="s">
        <v>51</v>
      </c>
      <c r="K85" s="6" t="s">
        <v>52</v>
      </c>
      <c r="L85" s="6" t="s">
        <v>34</v>
      </c>
      <c r="M85" s="6" t="s">
        <v>38</v>
      </c>
      <c r="N85" s="6" t="s">
        <v>53</v>
      </c>
      <c r="O85" s="6" t="s">
        <v>54</v>
      </c>
    </row>
    <row r="86" spans="1:78" hidden="1" x14ac:dyDescent="0.15">
      <c r="B86" s="6"/>
      <c r="C86" s="6"/>
      <c r="D86" s="6"/>
      <c r="E86" s="6" t="str">
        <f>データ!AI6</f>
        <v/>
      </c>
      <c r="F86" s="6" t="s">
        <v>41</v>
      </c>
      <c r="G86" s="6" t="s">
        <v>41</v>
      </c>
      <c r="H86" s="6" t="str">
        <f>データ!BP6</f>
        <v>【669.11】</v>
      </c>
      <c r="I86" s="6" t="str">
        <f>データ!CA6</f>
        <v>【99.73】</v>
      </c>
      <c r="J86" s="6" t="str">
        <f>データ!CL6</f>
        <v>【134.98】</v>
      </c>
      <c r="K86" s="6" t="str">
        <f>データ!CW6</f>
        <v>【59.99】</v>
      </c>
      <c r="L86" s="6" t="str">
        <f>データ!DH6</f>
        <v>【95.72】</v>
      </c>
      <c r="M86" s="6" t="s">
        <v>41</v>
      </c>
      <c r="N86" s="6" t="s">
        <v>41</v>
      </c>
      <c r="O86" s="6" t="str">
        <f>データ!EO6</f>
        <v>【0.24】</v>
      </c>
    </row>
  </sheetData>
  <sheetProtection algorithmName="SHA-512" hashValue="HZ/GzSd26hPutk63HCs4vL2vgeiW43YMyPDS3nTvASd/YK+Mivxm0BXhZBtACSl9brNYpz1KX7Q3cNtLLolqSQ==" saltValue="y3/+6rnL6R2uG7wHohou4Q=="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15">
      <c r="A3" s="14" t="s">
        <v>20</v>
      </c>
      <c r="B3" s="16" t="s">
        <v>35</v>
      </c>
      <c r="C3" s="16" t="s">
        <v>60</v>
      </c>
      <c r="D3" s="16" t="s">
        <v>61</v>
      </c>
      <c r="E3" s="16" t="s">
        <v>5</v>
      </c>
      <c r="F3" s="16" t="s">
        <v>4</v>
      </c>
      <c r="G3" s="16" t="s">
        <v>25</v>
      </c>
      <c r="H3" s="74" t="s">
        <v>57</v>
      </c>
      <c r="I3" s="75"/>
      <c r="J3" s="75"/>
      <c r="K3" s="75"/>
      <c r="L3" s="75"/>
      <c r="M3" s="75"/>
      <c r="N3" s="75"/>
      <c r="O3" s="75"/>
      <c r="P3" s="75"/>
      <c r="Q3" s="75"/>
      <c r="R3" s="75"/>
      <c r="S3" s="75"/>
      <c r="T3" s="75"/>
      <c r="U3" s="75"/>
      <c r="V3" s="75"/>
      <c r="W3" s="75"/>
      <c r="X3" s="76"/>
      <c r="Y3" s="72" t="s">
        <v>55</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10</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5" x14ac:dyDescent="0.15">
      <c r="A4" s="14" t="s">
        <v>62</v>
      </c>
      <c r="B4" s="17"/>
      <c r="C4" s="17"/>
      <c r="D4" s="17"/>
      <c r="E4" s="17"/>
      <c r="F4" s="17"/>
      <c r="G4" s="17"/>
      <c r="H4" s="77"/>
      <c r="I4" s="78"/>
      <c r="J4" s="78"/>
      <c r="K4" s="78"/>
      <c r="L4" s="78"/>
      <c r="M4" s="78"/>
      <c r="N4" s="78"/>
      <c r="O4" s="78"/>
      <c r="P4" s="78"/>
      <c r="Q4" s="78"/>
      <c r="R4" s="78"/>
      <c r="S4" s="78"/>
      <c r="T4" s="78"/>
      <c r="U4" s="78"/>
      <c r="V4" s="78"/>
      <c r="W4" s="78"/>
      <c r="X4" s="79"/>
      <c r="Y4" s="73" t="s">
        <v>27</v>
      </c>
      <c r="Z4" s="73"/>
      <c r="AA4" s="73"/>
      <c r="AB4" s="73"/>
      <c r="AC4" s="73"/>
      <c r="AD4" s="73"/>
      <c r="AE4" s="73"/>
      <c r="AF4" s="73"/>
      <c r="AG4" s="73"/>
      <c r="AH4" s="73"/>
      <c r="AI4" s="73"/>
      <c r="AJ4" s="73" t="s">
        <v>48</v>
      </c>
      <c r="AK4" s="73"/>
      <c r="AL4" s="73"/>
      <c r="AM4" s="73"/>
      <c r="AN4" s="73"/>
      <c r="AO4" s="73"/>
      <c r="AP4" s="73"/>
      <c r="AQ4" s="73"/>
      <c r="AR4" s="73"/>
      <c r="AS4" s="73"/>
      <c r="AT4" s="73"/>
      <c r="AU4" s="73" t="s">
        <v>30</v>
      </c>
      <c r="AV4" s="73"/>
      <c r="AW4" s="73"/>
      <c r="AX4" s="73"/>
      <c r="AY4" s="73"/>
      <c r="AZ4" s="73"/>
      <c r="BA4" s="73"/>
      <c r="BB4" s="73"/>
      <c r="BC4" s="73"/>
      <c r="BD4" s="73"/>
      <c r="BE4" s="73"/>
      <c r="BF4" s="73" t="s">
        <v>64</v>
      </c>
      <c r="BG4" s="73"/>
      <c r="BH4" s="73"/>
      <c r="BI4" s="73"/>
      <c r="BJ4" s="73"/>
      <c r="BK4" s="73"/>
      <c r="BL4" s="73"/>
      <c r="BM4" s="73"/>
      <c r="BN4" s="73"/>
      <c r="BO4" s="73"/>
      <c r="BP4" s="73"/>
      <c r="BQ4" s="73" t="s">
        <v>16</v>
      </c>
      <c r="BR4" s="73"/>
      <c r="BS4" s="73"/>
      <c r="BT4" s="73"/>
      <c r="BU4" s="73"/>
      <c r="BV4" s="73"/>
      <c r="BW4" s="73"/>
      <c r="BX4" s="73"/>
      <c r="BY4" s="73"/>
      <c r="BZ4" s="73"/>
      <c r="CA4" s="73"/>
      <c r="CB4" s="73" t="s">
        <v>63</v>
      </c>
      <c r="CC4" s="73"/>
      <c r="CD4" s="73"/>
      <c r="CE4" s="73"/>
      <c r="CF4" s="73"/>
      <c r="CG4" s="73"/>
      <c r="CH4" s="73"/>
      <c r="CI4" s="73"/>
      <c r="CJ4" s="73"/>
      <c r="CK4" s="73"/>
      <c r="CL4" s="73"/>
      <c r="CM4" s="73" t="s">
        <v>0</v>
      </c>
      <c r="CN4" s="73"/>
      <c r="CO4" s="73"/>
      <c r="CP4" s="73"/>
      <c r="CQ4" s="73"/>
      <c r="CR4" s="73"/>
      <c r="CS4" s="73"/>
      <c r="CT4" s="73"/>
      <c r="CU4" s="73"/>
      <c r="CV4" s="73"/>
      <c r="CW4" s="73"/>
      <c r="CX4" s="73" t="s">
        <v>65</v>
      </c>
      <c r="CY4" s="73"/>
      <c r="CZ4" s="73"/>
      <c r="DA4" s="73"/>
      <c r="DB4" s="73"/>
      <c r="DC4" s="73"/>
      <c r="DD4" s="73"/>
      <c r="DE4" s="73"/>
      <c r="DF4" s="73"/>
      <c r="DG4" s="73"/>
      <c r="DH4" s="73"/>
      <c r="DI4" s="73" t="s">
        <v>66</v>
      </c>
      <c r="DJ4" s="73"/>
      <c r="DK4" s="73"/>
      <c r="DL4" s="73"/>
      <c r="DM4" s="73"/>
      <c r="DN4" s="73"/>
      <c r="DO4" s="73"/>
      <c r="DP4" s="73"/>
      <c r="DQ4" s="73"/>
      <c r="DR4" s="73"/>
      <c r="DS4" s="73"/>
      <c r="DT4" s="73" t="s">
        <v>67</v>
      </c>
      <c r="DU4" s="73"/>
      <c r="DV4" s="73"/>
      <c r="DW4" s="73"/>
      <c r="DX4" s="73"/>
      <c r="DY4" s="73"/>
      <c r="DZ4" s="73"/>
      <c r="EA4" s="73"/>
      <c r="EB4" s="73"/>
      <c r="EC4" s="73"/>
      <c r="ED4" s="73"/>
      <c r="EE4" s="73" t="s">
        <v>68</v>
      </c>
      <c r="EF4" s="73"/>
      <c r="EG4" s="73"/>
      <c r="EH4" s="73"/>
      <c r="EI4" s="73"/>
      <c r="EJ4" s="73"/>
      <c r="EK4" s="73"/>
      <c r="EL4" s="73"/>
      <c r="EM4" s="73"/>
      <c r="EN4" s="73"/>
      <c r="EO4" s="73"/>
    </row>
    <row r="5" spans="1:145" x14ac:dyDescent="0.15">
      <c r="A5" s="14" t="s">
        <v>69</v>
      </c>
      <c r="B5" s="18"/>
      <c r="C5" s="18"/>
      <c r="D5" s="18"/>
      <c r="E5" s="18"/>
      <c r="F5" s="18"/>
      <c r="G5" s="18"/>
      <c r="H5" s="23" t="s">
        <v>59</v>
      </c>
      <c r="I5" s="23" t="s">
        <v>70</v>
      </c>
      <c r="J5" s="23" t="s">
        <v>71</v>
      </c>
      <c r="K5" s="23" t="s">
        <v>72</v>
      </c>
      <c r="L5" s="23" t="s">
        <v>73</v>
      </c>
      <c r="M5" s="23" t="s">
        <v>7</v>
      </c>
      <c r="N5" s="23" t="s">
        <v>74</v>
      </c>
      <c r="O5" s="23" t="s">
        <v>75</v>
      </c>
      <c r="P5" s="23" t="s">
        <v>76</v>
      </c>
      <c r="Q5" s="23" t="s">
        <v>77</v>
      </c>
      <c r="R5" s="23" t="s">
        <v>78</v>
      </c>
      <c r="S5" s="23" t="s">
        <v>79</v>
      </c>
      <c r="T5" s="23" t="s">
        <v>80</v>
      </c>
      <c r="U5" s="23" t="s">
        <v>1</v>
      </c>
      <c r="V5" s="23" t="s">
        <v>81</v>
      </c>
      <c r="W5" s="23" t="s">
        <v>82</v>
      </c>
      <c r="X5" s="23" t="s">
        <v>83</v>
      </c>
      <c r="Y5" s="23" t="s">
        <v>84</v>
      </c>
      <c r="Z5" s="23" t="s">
        <v>85</v>
      </c>
      <c r="AA5" s="23" t="s">
        <v>87</v>
      </c>
      <c r="AB5" s="23" t="s">
        <v>88</v>
      </c>
      <c r="AC5" s="23" t="s">
        <v>89</v>
      </c>
      <c r="AD5" s="23" t="s">
        <v>90</v>
      </c>
      <c r="AE5" s="23" t="s">
        <v>92</v>
      </c>
      <c r="AF5" s="23" t="s">
        <v>93</v>
      </c>
      <c r="AG5" s="23" t="s">
        <v>94</v>
      </c>
      <c r="AH5" s="23" t="s">
        <v>95</v>
      </c>
      <c r="AI5" s="23" t="s">
        <v>46</v>
      </c>
      <c r="AJ5" s="23" t="s">
        <v>84</v>
      </c>
      <c r="AK5" s="23" t="s">
        <v>85</v>
      </c>
      <c r="AL5" s="23" t="s">
        <v>87</v>
      </c>
      <c r="AM5" s="23" t="s">
        <v>88</v>
      </c>
      <c r="AN5" s="23" t="s">
        <v>89</v>
      </c>
      <c r="AO5" s="23" t="s">
        <v>90</v>
      </c>
      <c r="AP5" s="23" t="s">
        <v>92</v>
      </c>
      <c r="AQ5" s="23" t="s">
        <v>93</v>
      </c>
      <c r="AR5" s="23" t="s">
        <v>94</v>
      </c>
      <c r="AS5" s="23" t="s">
        <v>95</v>
      </c>
      <c r="AT5" s="23" t="s">
        <v>91</v>
      </c>
      <c r="AU5" s="23" t="s">
        <v>84</v>
      </c>
      <c r="AV5" s="23" t="s">
        <v>85</v>
      </c>
      <c r="AW5" s="23" t="s">
        <v>87</v>
      </c>
      <c r="AX5" s="23" t="s">
        <v>88</v>
      </c>
      <c r="AY5" s="23" t="s">
        <v>89</v>
      </c>
      <c r="AZ5" s="23" t="s">
        <v>90</v>
      </c>
      <c r="BA5" s="23" t="s">
        <v>92</v>
      </c>
      <c r="BB5" s="23" t="s">
        <v>93</v>
      </c>
      <c r="BC5" s="23" t="s">
        <v>94</v>
      </c>
      <c r="BD5" s="23" t="s">
        <v>95</v>
      </c>
      <c r="BE5" s="23" t="s">
        <v>91</v>
      </c>
      <c r="BF5" s="23" t="s">
        <v>84</v>
      </c>
      <c r="BG5" s="23" t="s">
        <v>85</v>
      </c>
      <c r="BH5" s="23" t="s">
        <v>87</v>
      </c>
      <c r="BI5" s="23" t="s">
        <v>88</v>
      </c>
      <c r="BJ5" s="23" t="s">
        <v>89</v>
      </c>
      <c r="BK5" s="23" t="s">
        <v>90</v>
      </c>
      <c r="BL5" s="23" t="s">
        <v>92</v>
      </c>
      <c r="BM5" s="23" t="s">
        <v>93</v>
      </c>
      <c r="BN5" s="23" t="s">
        <v>94</v>
      </c>
      <c r="BO5" s="23" t="s">
        <v>95</v>
      </c>
      <c r="BP5" s="23" t="s">
        <v>91</v>
      </c>
      <c r="BQ5" s="23" t="s">
        <v>84</v>
      </c>
      <c r="BR5" s="23" t="s">
        <v>85</v>
      </c>
      <c r="BS5" s="23" t="s">
        <v>87</v>
      </c>
      <c r="BT5" s="23" t="s">
        <v>88</v>
      </c>
      <c r="BU5" s="23" t="s">
        <v>89</v>
      </c>
      <c r="BV5" s="23" t="s">
        <v>90</v>
      </c>
      <c r="BW5" s="23" t="s">
        <v>92</v>
      </c>
      <c r="BX5" s="23" t="s">
        <v>93</v>
      </c>
      <c r="BY5" s="23" t="s">
        <v>94</v>
      </c>
      <c r="BZ5" s="23" t="s">
        <v>95</v>
      </c>
      <c r="CA5" s="23" t="s">
        <v>91</v>
      </c>
      <c r="CB5" s="23" t="s">
        <v>84</v>
      </c>
      <c r="CC5" s="23" t="s">
        <v>85</v>
      </c>
      <c r="CD5" s="23" t="s">
        <v>87</v>
      </c>
      <c r="CE5" s="23" t="s">
        <v>88</v>
      </c>
      <c r="CF5" s="23" t="s">
        <v>89</v>
      </c>
      <c r="CG5" s="23" t="s">
        <v>90</v>
      </c>
      <c r="CH5" s="23" t="s">
        <v>92</v>
      </c>
      <c r="CI5" s="23" t="s">
        <v>93</v>
      </c>
      <c r="CJ5" s="23" t="s">
        <v>94</v>
      </c>
      <c r="CK5" s="23" t="s">
        <v>95</v>
      </c>
      <c r="CL5" s="23" t="s">
        <v>91</v>
      </c>
      <c r="CM5" s="23" t="s">
        <v>84</v>
      </c>
      <c r="CN5" s="23" t="s">
        <v>85</v>
      </c>
      <c r="CO5" s="23" t="s">
        <v>87</v>
      </c>
      <c r="CP5" s="23" t="s">
        <v>88</v>
      </c>
      <c r="CQ5" s="23" t="s">
        <v>89</v>
      </c>
      <c r="CR5" s="23" t="s">
        <v>90</v>
      </c>
      <c r="CS5" s="23" t="s">
        <v>92</v>
      </c>
      <c r="CT5" s="23" t="s">
        <v>93</v>
      </c>
      <c r="CU5" s="23" t="s">
        <v>94</v>
      </c>
      <c r="CV5" s="23" t="s">
        <v>95</v>
      </c>
      <c r="CW5" s="23" t="s">
        <v>91</v>
      </c>
      <c r="CX5" s="23" t="s">
        <v>84</v>
      </c>
      <c r="CY5" s="23" t="s">
        <v>85</v>
      </c>
      <c r="CZ5" s="23" t="s">
        <v>87</v>
      </c>
      <c r="DA5" s="23" t="s">
        <v>88</v>
      </c>
      <c r="DB5" s="23" t="s">
        <v>89</v>
      </c>
      <c r="DC5" s="23" t="s">
        <v>90</v>
      </c>
      <c r="DD5" s="23" t="s">
        <v>92</v>
      </c>
      <c r="DE5" s="23" t="s">
        <v>93</v>
      </c>
      <c r="DF5" s="23" t="s">
        <v>94</v>
      </c>
      <c r="DG5" s="23" t="s">
        <v>95</v>
      </c>
      <c r="DH5" s="23" t="s">
        <v>91</v>
      </c>
      <c r="DI5" s="23" t="s">
        <v>84</v>
      </c>
      <c r="DJ5" s="23" t="s">
        <v>85</v>
      </c>
      <c r="DK5" s="23" t="s">
        <v>87</v>
      </c>
      <c r="DL5" s="23" t="s">
        <v>88</v>
      </c>
      <c r="DM5" s="23" t="s">
        <v>89</v>
      </c>
      <c r="DN5" s="23" t="s">
        <v>90</v>
      </c>
      <c r="DO5" s="23" t="s">
        <v>92</v>
      </c>
      <c r="DP5" s="23" t="s">
        <v>93</v>
      </c>
      <c r="DQ5" s="23" t="s">
        <v>94</v>
      </c>
      <c r="DR5" s="23" t="s">
        <v>95</v>
      </c>
      <c r="DS5" s="23" t="s">
        <v>91</v>
      </c>
      <c r="DT5" s="23" t="s">
        <v>84</v>
      </c>
      <c r="DU5" s="23" t="s">
        <v>85</v>
      </c>
      <c r="DV5" s="23" t="s">
        <v>87</v>
      </c>
      <c r="DW5" s="23" t="s">
        <v>88</v>
      </c>
      <c r="DX5" s="23" t="s">
        <v>89</v>
      </c>
      <c r="DY5" s="23" t="s">
        <v>90</v>
      </c>
      <c r="DZ5" s="23" t="s">
        <v>92</v>
      </c>
      <c r="EA5" s="23" t="s">
        <v>93</v>
      </c>
      <c r="EB5" s="23" t="s">
        <v>94</v>
      </c>
      <c r="EC5" s="23" t="s">
        <v>95</v>
      </c>
      <c r="ED5" s="23" t="s">
        <v>91</v>
      </c>
      <c r="EE5" s="23" t="s">
        <v>84</v>
      </c>
      <c r="EF5" s="23" t="s">
        <v>85</v>
      </c>
      <c r="EG5" s="23" t="s">
        <v>87</v>
      </c>
      <c r="EH5" s="23" t="s">
        <v>88</v>
      </c>
      <c r="EI5" s="23" t="s">
        <v>89</v>
      </c>
      <c r="EJ5" s="23" t="s">
        <v>90</v>
      </c>
      <c r="EK5" s="23" t="s">
        <v>92</v>
      </c>
      <c r="EL5" s="23" t="s">
        <v>93</v>
      </c>
      <c r="EM5" s="23" t="s">
        <v>94</v>
      </c>
      <c r="EN5" s="23" t="s">
        <v>95</v>
      </c>
      <c r="EO5" s="23" t="s">
        <v>91</v>
      </c>
    </row>
    <row r="6" spans="1:145" s="13" customFormat="1" x14ac:dyDescent="0.15">
      <c r="A6" s="14" t="s">
        <v>96</v>
      </c>
      <c r="B6" s="19">
        <f t="shared" ref="B6:X6" si="1">B7</f>
        <v>2021</v>
      </c>
      <c r="C6" s="19">
        <f t="shared" si="1"/>
        <v>392081</v>
      </c>
      <c r="D6" s="19">
        <f t="shared" si="1"/>
        <v>47</v>
      </c>
      <c r="E6" s="19">
        <f t="shared" si="1"/>
        <v>17</v>
      </c>
      <c r="F6" s="19">
        <f t="shared" si="1"/>
        <v>1</v>
      </c>
      <c r="G6" s="19">
        <f t="shared" si="1"/>
        <v>0</v>
      </c>
      <c r="H6" s="19" t="str">
        <f t="shared" si="1"/>
        <v>高知県　宿毛市</v>
      </c>
      <c r="I6" s="19" t="str">
        <f t="shared" si="1"/>
        <v>法非適用</v>
      </c>
      <c r="J6" s="19" t="str">
        <f t="shared" si="1"/>
        <v>下水道事業</v>
      </c>
      <c r="K6" s="19" t="str">
        <f t="shared" si="1"/>
        <v>公共下水道</v>
      </c>
      <c r="L6" s="19" t="str">
        <f t="shared" si="1"/>
        <v>Cc2</v>
      </c>
      <c r="M6" s="19" t="str">
        <f t="shared" si="1"/>
        <v>非設置</v>
      </c>
      <c r="N6" s="24" t="str">
        <f t="shared" si="1"/>
        <v>-</v>
      </c>
      <c r="O6" s="24" t="str">
        <f t="shared" si="1"/>
        <v>該当数値なし</v>
      </c>
      <c r="P6" s="24">
        <f t="shared" si="1"/>
        <v>21.99</v>
      </c>
      <c r="Q6" s="24">
        <f t="shared" si="1"/>
        <v>65.209999999999994</v>
      </c>
      <c r="R6" s="24">
        <f t="shared" si="1"/>
        <v>2310</v>
      </c>
      <c r="S6" s="24">
        <f t="shared" si="1"/>
        <v>19539</v>
      </c>
      <c r="T6" s="24">
        <f t="shared" si="1"/>
        <v>286.17</v>
      </c>
      <c r="U6" s="24">
        <f t="shared" si="1"/>
        <v>68.28</v>
      </c>
      <c r="V6" s="24">
        <f t="shared" si="1"/>
        <v>4264</v>
      </c>
      <c r="W6" s="24">
        <f t="shared" si="1"/>
        <v>1.6</v>
      </c>
      <c r="X6" s="24">
        <f t="shared" si="1"/>
        <v>2665</v>
      </c>
      <c r="Y6" s="28">
        <f t="shared" ref="Y6:AH6" si="2">IF(Y7="",NA(),Y7)</f>
        <v>38.08</v>
      </c>
      <c r="Z6" s="28">
        <f t="shared" si="2"/>
        <v>34.53</v>
      </c>
      <c r="AA6" s="28">
        <f t="shared" si="2"/>
        <v>38.1</v>
      </c>
      <c r="AB6" s="28">
        <f t="shared" si="2"/>
        <v>30.58</v>
      </c>
      <c r="AC6" s="28">
        <f t="shared" si="2"/>
        <v>32.74</v>
      </c>
      <c r="AD6" s="24" t="e">
        <f t="shared" si="2"/>
        <v>#N/A</v>
      </c>
      <c r="AE6" s="24" t="e">
        <f t="shared" si="2"/>
        <v>#N/A</v>
      </c>
      <c r="AF6" s="24" t="e">
        <f t="shared" si="2"/>
        <v>#N/A</v>
      </c>
      <c r="AG6" s="24" t="e">
        <f t="shared" si="2"/>
        <v>#N/A</v>
      </c>
      <c r="AH6" s="24" t="e">
        <f t="shared" si="2"/>
        <v>#N/A</v>
      </c>
      <c r="AI6" s="24" t="str">
        <f>IF(AI7="","",IF(AI7="-","【-】","【"&amp;SUBSTITUTE(TEXT(AI7,"#,##0.00"),"-","△")&amp;"】"))</f>
        <v/>
      </c>
      <c r="AJ6" s="24" t="e">
        <f t="shared" ref="AJ6:AS6" si="3">IF(AJ7="",NA(),AJ7)</f>
        <v>#N/A</v>
      </c>
      <c r="AK6" s="24" t="e">
        <f t="shared" si="3"/>
        <v>#N/A</v>
      </c>
      <c r="AL6" s="24" t="e">
        <f t="shared" si="3"/>
        <v>#N/A</v>
      </c>
      <c r="AM6" s="24" t="e">
        <f t="shared" si="3"/>
        <v>#N/A</v>
      </c>
      <c r="AN6" s="24" t="e">
        <f t="shared" si="3"/>
        <v>#N/A</v>
      </c>
      <c r="AO6" s="24" t="e">
        <f t="shared" si="3"/>
        <v>#N/A</v>
      </c>
      <c r="AP6" s="24" t="e">
        <f t="shared" si="3"/>
        <v>#N/A</v>
      </c>
      <c r="AQ6" s="24" t="e">
        <f t="shared" si="3"/>
        <v>#N/A</v>
      </c>
      <c r="AR6" s="24" t="e">
        <f t="shared" si="3"/>
        <v>#N/A</v>
      </c>
      <c r="AS6" s="24" t="e">
        <f t="shared" si="3"/>
        <v>#N/A</v>
      </c>
      <c r="AT6" s="24" t="str">
        <f>IF(AT7="","",IF(AT7="-","【-】","【"&amp;SUBSTITUTE(TEXT(AT7,"#,##0.00"),"-","△")&amp;"】"))</f>
        <v/>
      </c>
      <c r="AU6" s="24" t="e">
        <f t="shared" ref="AU6:BD6" si="4">IF(AU7="",NA(),AU7)</f>
        <v>#N/A</v>
      </c>
      <c r="AV6" s="24" t="e">
        <f t="shared" si="4"/>
        <v>#N/A</v>
      </c>
      <c r="AW6" s="24" t="e">
        <f t="shared" si="4"/>
        <v>#N/A</v>
      </c>
      <c r="AX6" s="24" t="e">
        <f t="shared" si="4"/>
        <v>#N/A</v>
      </c>
      <c r="AY6" s="24" t="e">
        <f t="shared" si="4"/>
        <v>#N/A</v>
      </c>
      <c r="AZ6" s="24" t="e">
        <f t="shared" si="4"/>
        <v>#N/A</v>
      </c>
      <c r="BA6" s="24" t="e">
        <f t="shared" si="4"/>
        <v>#N/A</v>
      </c>
      <c r="BB6" s="24" t="e">
        <f t="shared" si="4"/>
        <v>#N/A</v>
      </c>
      <c r="BC6" s="24" t="e">
        <f t="shared" si="4"/>
        <v>#N/A</v>
      </c>
      <c r="BD6" s="24" t="e">
        <f t="shared" si="4"/>
        <v>#N/A</v>
      </c>
      <c r="BE6" s="24" t="str">
        <f>IF(BE7="","",IF(BE7="-","【-】","【"&amp;SUBSTITUTE(TEXT(BE7,"#,##0.00"),"-","△")&amp;"】"))</f>
        <v/>
      </c>
      <c r="BF6" s="28">
        <f t="shared" ref="BF6:BO6" si="5">IF(BF7="",NA(),BF7)</f>
        <v>227.93</v>
      </c>
      <c r="BG6" s="28">
        <f t="shared" si="5"/>
        <v>224.67</v>
      </c>
      <c r="BH6" s="24">
        <f t="shared" si="5"/>
        <v>0</v>
      </c>
      <c r="BI6" s="24">
        <f t="shared" si="5"/>
        <v>0</v>
      </c>
      <c r="BJ6" s="24">
        <f t="shared" si="5"/>
        <v>0</v>
      </c>
      <c r="BK6" s="28">
        <f t="shared" si="5"/>
        <v>966.33</v>
      </c>
      <c r="BL6" s="28">
        <f t="shared" si="5"/>
        <v>958.81</v>
      </c>
      <c r="BM6" s="28">
        <f t="shared" si="5"/>
        <v>1001.3</v>
      </c>
      <c r="BN6" s="28">
        <f t="shared" si="5"/>
        <v>1050.51</v>
      </c>
      <c r="BO6" s="28">
        <f t="shared" si="5"/>
        <v>1102.01</v>
      </c>
      <c r="BP6" s="24" t="str">
        <f>IF(BP7="","",IF(BP7="-","【-】","【"&amp;SUBSTITUTE(TEXT(BP7,"#,##0.00"),"-","△")&amp;"】"))</f>
        <v>【669.11】</v>
      </c>
      <c r="BQ6" s="28">
        <f t="shared" ref="BQ6:BZ6" si="6">IF(BQ7="",NA(),BQ7)</f>
        <v>59.04</v>
      </c>
      <c r="BR6" s="28">
        <f t="shared" si="6"/>
        <v>62.47</v>
      </c>
      <c r="BS6" s="28">
        <f t="shared" si="6"/>
        <v>63.29</v>
      </c>
      <c r="BT6" s="28">
        <f t="shared" si="6"/>
        <v>86.35</v>
      </c>
      <c r="BU6" s="28">
        <f t="shared" si="6"/>
        <v>82.98</v>
      </c>
      <c r="BV6" s="28">
        <f t="shared" si="6"/>
        <v>81.739999999999995</v>
      </c>
      <c r="BW6" s="28">
        <f t="shared" si="6"/>
        <v>82.88</v>
      </c>
      <c r="BX6" s="28">
        <f t="shared" si="6"/>
        <v>81.88</v>
      </c>
      <c r="BY6" s="28">
        <f t="shared" si="6"/>
        <v>82.65</v>
      </c>
      <c r="BZ6" s="28">
        <f t="shared" si="6"/>
        <v>82.55</v>
      </c>
      <c r="CA6" s="24" t="str">
        <f>IF(CA7="","",IF(CA7="-","【-】","【"&amp;SUBSTITUTE(TEXT(CA7,"#,##0.00"),"-","△")&amp;"】"))</f>
        <v>【99.73】</v>
      </c>
      <c r="CB6" s="28">
        <f t="shared" ref="CB6:CK6" si="7">IF(CB7="",NA(),CB7)</f>
        <v>226.6</v>
      </c>
      <c r="CC6" s="28">
        <f t="shared" si="7"/>
        <v>214.12</v>
      </c>
      <c r="CD6" s="28">
        <f t="shared" si="7"/>
        <v>214.88</v>
      </c>
      <c r="CE6" s="28">
        <f t="shared" si="7"/>
        <v>157.75</v>
      </c>
      <c r="CF6" s="28">
        <f t="shared" si="7"/>
        <v>168.61</v>
      </c>
      <c r="CG6" s="28">
        <f t="shared" si="7"/>
        <v>194.31</v>
      </c>
      <c r="CH6" s="28">
        <f t="shared" si="7"/>
        <v>190.99</v>
      </c>
      <c r="CI6" s="28">
        <f t="shared" si="7"/>
        <v>187.55</v>
      </c>
      <c r="CJ6" s="28">
        <f t="shared" si="7"/>
        <v>186.3</v>
      </c>
      <c r="CK6" s="28">
        <f t="shared" si="7"/>
        <v>188.38</v>
      </c>
      <c r="CL6" s="24" t="str">
        <f>IF(CL7="","",IF(CL7="-","【-】","【"&amp;SUBSTITUTE(TEXT(CL7,"#,##0.00"),"-","△")&amp;"】"))</f>
        <v>【134.98】</v>
      </c>
      <c r="CM6" s="28">
        <f t="shared" ref="CM6:CV6" si="8">IF(CM7="",NA(),CM7)</f>
        <v>42.56</v>
      </c>
      <c r="CN6" s="28">
        <f t="shared" si="8"/>
        <v>44.69</v>
      </c>
      <c r="CO6" s="28">
        <f t="shared" si="8"/>
        <v>44.46</v>
      </c>
      <c r="CP6" s="28">
        <f t="shared" si="8"/>
        <v>42.67</v>
      </c>
      <c r="CQ6" s="28">
        <f t="shared" si="8"/>
        <v>45.54</v>
      </c>
      <c r="CR6" s="28">
        <f t="shared" si="8"/>
        <v>53.5</v>
      </c>
      <c r="CS6" s="28">
        <f t="shared" si="8"/>
        <v>52.58</v>
      </c>
      <c r="CT6" s="28">
        <f t="shared" si="8"/>
        <v>50.94</v>
      </c>
      <c r="CU6" s="28">
        <f t="shared" si="8"/>
        <v>50.53</v>
      </c>
      <c r="CV6" s="28">
        <f t="shared" si="8"/>
        <v>51.42</v>
      </c>
      <c r="CW6" s="24" t="str">
        <f>IF(CW7="","",IF(CW7="-","【-】","【"&amp;SUBSTITUTE(TEXT(CW7,"#,##0.00"),"-","△")&amp;"】"))</f>
        <v>【59.99】</v>
      </c>
      <c r="CX6" s="28">
        <f t="shared" ref="CX6:DG6" si="9">IF(CX7="",NA(),CX7)</f>
        <v>64.510000000000005</v>
      </c>
      <c r="CY6" s="28">
        <f t="shared" si="9"/>
        <v>65.849999999999994</v>
      </c>
      <c r="CZ6" s="28">
        <f t="shared" si="9"/>
        <v>52.74</v>
      </c>
      <c r="DA6" s="28">
        <f t="shared" si="9"/>
        <v>53.4</v>
      </c>
      <c r="DB6" s="28">
        <f t="shared" si="9"/>
        <v>43.2</v>
      </c>
      <c r="DC6" s="28">
        <f t="shared" si="9"/>
        <v>83.51</v>
      </c>
      <c r="DD6" s="28">
        <f t="shared" si="9"/>
        <v>83.02</v>
      </c>
      <c r="DE6" s="28">
        <f t="shared" si="9"/>
        <v>82.55</v>
      </c>
      <c r="DF6" s="28">
        <f t="shared" si="9"/>
        <v>82.08</v>
      </c>
      <c r="DG6" s="28">
        <f t="shared" si="9"/>
        <v>81.34</v>
      </c>
      <c r="DH6" s="24" t="str">
        <f>IF(DH7="","",IF(DH7="-","【-】","【"&amp;SUBSTITUTE(TEXT(DH7,"#,##0.00"),"-","△")&amp;"】"))</f>
        <v>【95.72】</v>
      </c>
      <c r="DI6" s="24" t="e">
        <f t="shared" ref="DI6:DR6" si="10">IF(DI7="",NA(),DI7)</f>
        <v>#N/A</v>
      </c>
      <c r="DJ6" s="24" t="e">
        <f t="shared" si="10"/>
        <v>#N/A</v>
      </c>
      <c r="DK6" s="24" t="e">
        <f t="shared" si="10"/>
        <v>#N/A</v>
      </c>
      <c r="DL6" s="24" t="e">
        <f t="shared" si="10"/>
        <v>#N/A</v>
      </c>
      <c r="DM6" s="24" t="e">
        <f t="shared" si="10"/>
        <v>#N/A</v>
      </c>
      <c r="DN6" s="24" t="e">
        <f t="shared" si="10"/>
        <v>#N/A</v>
      </c>
      <c r="DO6" s="24" t="e">
        <f t="shared" si="10"/>
        <v>#N/A</v>
      </c>
      <c r="DP6" s="24" t="e">
        <f t="shared" si="10"/>
        <v>#N/A</v>
      </c>
      <c r="DQ6" s="24" t="e">
        <f t="shared" si="10"/>
        <v>#N/A</v>
      </c>
      <c r="DR6" s="24" t="e">
        <f t="shared" si="10"/>
        <v>#N/A</v>
      </c>
      <c r="DS6" s="24" t="str">
        <f>IF(DS7="","",IF(DS7="-","【-】","【"&amp;SUBSTITUTE(TEXT(DS7,"#,##0.00"),"-","△")&amp;"】"))</f>
        <v/>
      </c>
      <c r="DT6" s="24" t="e">
        <f t="shared" ref="DT6:EC6" si="11">IF(DT7="",NA(),DT7)</f>
        <v>#N/A</v>
      </c>
      <c r="DU6" s="24" t="e">
        <f t="shared" si="11"/>
        <v>#N/A</v>
      </c>
      <c r="DV6" s="24" t="e">
        <f t="shared" si="11"/>
        <v>#N/A</v>
      </c>
      <c r="DW6" s="24" t="e">
        <f t="shared" si="11"/>
        <v>#N/A</v>
      </c>
      <c r="DX6" s="24" t="e">
        <f t="shared" si="11"/>
        <v>#N/A</v>
      </c>
      <c r="DY6" s="24" t="e">
        <f t="shared" si="11"/>
        <v>#N/A</v>
      </c>
      <c r="DZ6" s="24" t="e">
        <f t="shared" si="11"/>
        <v>#N/A</v>
      </c>
      <c r="EA6" s="24" t="e">
        <f t="shared" si="11"/>
        <v>#N/A</v>
      </c>
      <c r="EB6" s="24" t="e">
        <f t="shared" si="11"/>
        <v>#N/A</v>
      </c>
      <c r="EC6" s="24" t="e">
        <f t="shared" si="11"/>
        <v>#N/A</v>
      </c>
      <c r="ED6" s="24" t="str">
        <f>IF(ED7="","",IF(ED7="-","【-】","【"&amp;SUBSTITUTE(TEXT(ED7,"#,##0.00"),"-","△")&amp;"】"))</f>
        <v/>
      </c>
      <c r="EE6" s="28">
        <f t="shared" ref="EE6:EN6" si="12">IF(EE7="",NA(),EE7)</f>
        <v>0.02</v>
      </c>
      <c r="EF6" s="28">
        <f t="shared" si="12"/>
        <v>0.02</v>
      </c>
      <c r="EG6" s="28">
        <f t="shared" si="12"/>
        <v>0.02</v>
      </c>
      <c r="EH6" s="28">
        <f t="shared" si="12"/>
        <v>0.02</v>
      </c>
      <c r="EI6" s="24">
        <f t="shared" si="12"/>
        <v>0</v>
      </c>
      <c r="EJ6" s="28">
        <f t="shared" si="12"/>
        <v>0.16</v>
      </c>
      <c r="EK6" s="28">
        <f t="shared" si="12"/>
        <v>0.13</v>
      </c>
      <c r="EL6" s="28">
        <f t="shared" si="12"/>
        <v>0.15</v>
      </c>
      <c r="EM6" s="28">
        <f t="shared" si="12"/>
        <v>1.65</v>
      </c>
      <c r="EN6" s="28">
        <f t="shared" si="12"/>
        <v>0.14000000000000001</v>
      </c>
      <c r="EO6" s="24" t="str">
        <f>IF(EO7="","",IF(EO7="-","【-】","【"&amp;SUBSTITUTE(TEXT(EO7,"#,##0.00"),"-","△")&amp;"】"))</f>
        <v>【0.24】</v>
      </c>
    </row>
    <row r="7" spans="1:145" s="13" customFormat="1" x14ac:dyDescent="0.15">
      <c r="A7" s="14"/>
      <c r="B7" s="20">
        <v>2021</v>
      </c>
      <c r="C7" s="20">
        <v>392081</v>
      </c>
      <c r="D7" s="20">
        <v>47</v>
      </c>
      <c r="E7" s="20">
        <v>17</v>
      </c>
      <c r="F7" s="20">
        <v>1</v>
      </c>
      <c r="G7" s="20">
        <v>0</v>
      </c>
      <c r="H7" s="20" t="s">
        <v>86</v>
      </c>
      <c r="I7" s="20" t="s">
        <v>97</v>
      </c>
      <c r="J7" s="20" t="s">
        <v>98</v>
      </c>
      <c r="K7" s="20" t="s">
        <v>99</v>
      </c>
      <c r="L7" s="20" t="s">
        <v>100</v>
      </c>
      <c r="M7" s="20" t="s">
        <v>101</v>
      </c>
      <c r="N7" s="25" t="s">
        <v>41</v>
      </c>
      <c r="O7" s="25" t="s">
        <v>102</v>
      </c>
      <c r="P7" s="25">
        <v>21.99</v>
      </c>
      <c r="Q7" s="25">
        <v>65.209999999999994</v>
      </c>
      <c r="R7" s="25">
        <v>2310</v>
      </c>
      <c r="S7" s="25">
        <v>19539</v>
      </c>
      <c r="T7" s="25">
        <v>286.17</v>
      </c>
      <c r="U7" s="25">
        <v>68.28</v>
      </c>
      <c r="V7" s="25">
        <v>4264</v>
      </c>
      <c r="W7" s="25">
        <v>1.6</v>
      </c>
      <c r="X7" s="25">
        <v>2665</v>
      </c>
      <c r="Y7" s="25">
        <v>38.08</v>
      </c>
      <c r="Z7" s="25">
        <v>34.53</v>
      </c>
      <c r="AA7" s="25">
        <v>38.1</v>
      </c>
      <c r="AB7" s="25">
        <v>30.58</v>
      </c>
      <c r="AC7" s="25">
        <v>32.74</v>
      </c>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v>227.93</v>
      </c>
      <c r="BG7" s="25">
        <v>224.67</v>
      </c>
      <c r="BH7" s="25">
        <v>0</v>
      </c>
      <c r="BI7" s="25">
        <v>0</v>
      </c>
      <c r="BJ7" s="25">
        <v>0</v>
      </c>
      <c r="BK7" s="25">
        <v>966.33</v>
      </c>
      <c r="BL7" s="25">
        <v>958.81</v>
      </c>
      <c r="BM7" s="25">
        <v>1001.3</v>
      </c>
      <c r="BN7" s="25">
        <v>1050.51</v>
      </c>
      <c r="BO7" s="25">
        <v>1102.01</v>
      </c>
      <c r="BP7" s="25">
        <v>669.11</v>
      </c>
      <c r="BQ7" s="25">
        <v>59.04</v>
      </c>
      <c r="BR7" s="25">
        <v>62.47</v>
      </c>
      <c r="BS7" s="25">
        <v>63.29</v>
      </c>
      <c r="BT7" s="25">
        <v>86.35</v>
      </c>
      <c r="BU7" s="25">
        <v>82.98</v>
      </c>
      <c r="BV7" s="25">
        <v>81.739999999999995</v>
      </c>
      <c r="BW7" s="25">
        <v>82.88</v>
      </c>
      <c r="BX7" s="25">
        <v>81.88</v>
      </c>
      <c r="BY7" s="25">
        <v>82.65</v>
      </c>
      <c r="BZ7" s="25">
        <v>82.55</v>
      </c>
      <c r="CA7" s="25">
        <v>99.73</v>
      </c>
      <c r="CB7" s="25">
        <v>226.6</v>
      </c>
      <c r="CC7" s="25">
        <v>214.12</v>
      </c>
      <c r="CD7" s="25">
        <v>214.88</v>
      </c>
      <c r="CE7" s="25">
        <v>157.75</v>
      </c>
      <c r="CF7" s="25">
        <v>168.61</v>
      </c>
      <c r="CG7" s="25">
        <v>194.31</v>
      </c>
      <c r="CH7" s="25">
        <v>190.99</v>
      </c>
      <c r="CI7" s="25">
        <v>187.55</v>
      </c>
      <c r="CJ7" s="25">
        <v>186.3</v>
      </c>
      <c r="CK7" s="25">
        <v>188.38</v>
      </c>
      <c r="CL7" s="25">
        <v>134.97999999999999</v>
      </c>
      <c r="CM7" s="25">
        <v>42.56</v>
      </c>
      <c r="CN7" s="25">
        <v>44.69</v>
      </c>
      <c r="CO7" s="25">
        <v>44.46</v>
      </c>
      <c r="CP7" s="25">
        <v>42.67</v>
      </c>
      <c r="CQ7" s="25">
        <v>45.54</v>
      </c>
      <c r="CR7" s="25">
        <v>53.5</v>
      </c>
      <c r="CS7" s="25">
        <v>52.58</v>
      </c>
      <c r="CT7" s="25">
        <v>50.94</v>
      </c>
      <c r="CU7" s="25">
        <v>50.53</v>
      </c>
      <c r="CV7" s="25">
        <v>51.42</v>
      </c>
      <c r="CW7" s="25">
        <v>59.99</v>
      </c>
      <c r="CX7" s="25">
        <v>64.510000000000005</v>
      </c>
      <c r="CY7" s="25">
        <v>65.849999999999994</v>
      </c>
      <c r="CZ7" s="25">
        <v>52.74</v>
      </c>
      <c r="DA7" s="25">
        <v>53.4</v>
      </c>
      <c r="DB7" s="25">
        <v>43.2</v>
      </c>
      <c r="DC7" s="25">
        <v>83.51</v>
      </c>
      <c r="DD7" s="25">
        <v>83.02</v>
      </c>
      <c r="DE7" s="25">
        <v>82.55</v>
      </c>
      <c r="DF7" s="25">
        <v>82.08</v>
      </c>
      <c r="DG7" s="25">
        <v>81.34</v>
      </c>
      <c r="DH7" s="25">
        <v>95.72</v>
      </c>
      <c r="DI7" s="25"/>
      <c r="DJ7" s="25"/>
      <c r="DK7" s="25"/>
      <c r="DL7" s="25"/>
      <c r="DM7" s="25"/>
      <c r="DN7" s="25"/>
      <c r="DO7" s="25"/>
      <c r="DP7" s="25"/>
      <c r="DQ7" s="25"/>
      <c r="DR7" s="25"/>
      <c r="DS7" s="25"/>
      <c r="DT7" s="25"/>
      <c r="DU7" s="25"/>
      <c r="DV7" s="25"/>
      <c r="DW7" s="25"/>
      <c r="DX7" s="25"/>
      <c r="DY7" s="25"/>
      <c r="DZ7" s="25"/>
      <c r="EA7" s="25"/>
      <c r="EB7" s="25"/>
      <c r="EC7" s="25"/>
      <c r="ED7" s="25"/>
      <c r="EE7" s="25">
        <v>0.02</v>
      </c>
      <c r="EF7" s="25">
        <v>0.02</v>
      </c>
      <c r="EG7" s="25">
        <v>0.02</v>
      </c>
      <c r="EH7" s="25">
        <v>0.02</v>
      </c>
      <c r="EI7" s="25">
        <v>0</v>
      </c>
      <c r="EJ7" s="25">
        <v>0.16</v>
      </c>
      <c r="EK7" s="25">
        <v>0.13</v>
      </c>
      <c r="EL7" s="25">
        <v>0.15</v>
      </c>
      <c r="EM7" s="25">
        <v>1.65</v>
      </c>
      <c r="EN7" s="25">
        <v>0.14000000000000001</v>
      </c>
      <c r="EO7" s="25">
        <v>0.24</v>
      </c>
    </row>
    <row r="8" spans="1:145" x14ac:dyDescent="0.15">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row>
    <row r="9" spans="1:145" x14ac:dyDescent="0.15">
      <c r="A9" s="15"/>
      <c r="B9" s="15" t="s">
        <v>103</v>
      </c>
      <c r="C9" s="15" t="s">
        <v>104</v>
      </c>
      <c r="D9" s="15" t="s">
        <v>105</v>
      </c>
      <c r="E9" s="15" t="s">
        <v>106</v>
      </c>
      <c r="F9" s="15" t="s">
        <v>107</v>
      </c>
      <c r="R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5" x14ac:dyDescent="0.15">
      <c r="A10" s="15" t="s">
        <v>35</v>
      </c>
      <c r="B10" s="21">
        <f>DATEVALUE($B7+12-B11&amp;"/1/"&amp;B12)</f>
        <v>47119</v>
      </c>
      <c r="C10" s="21">
        <f>DATEVALUE($B7+12-C11&amp;"/1/"&amp;C12)</f>
        <v>47484</v>
      </c>
      <c r="D10" s="22">
        <f>DATEVALUE($B7+12-D11&amp;"/1/"&amp;D12)</f>
        <v>47849</v>
      </c>
      <c r="E10" s="22">
        <f>DATEVALUE($B7+12-E11&amp;"/1/"&amp;E12)</f>
        <v>48215</v>
      </c>
      <c r="F10" s="22">
        <f>DATEVALUE($B7+12-F11&amp;"/1/"&amp;F12)</f>
        <v>48582</v>
      </c>
    </row>
    <row r="11" spans="1:145" x14ac:dyDescent="0.15">
      <c r="B11">
        <v>4</v>
      </c>
      <c r="C11">
        <v>3</v>
      </c>
      <c r="D11">
        <v>2</v>
      </c>
      <c r="E11">
        <v>1</v>
      </c>
      <c r="F11">
        <v>0</v>
      </c>
      <c r="G11" t="s">
        <v>108</v>
      </c>
    </row>
    <row r="12" spans="1:145" x14ac:dyDescent="0.15">
      <c r="B12">
        <v>1</v>
      </c>
      <c r="C12">
        <v>1</v>
      </c>
      <c r="D12">
        <v>1</v>
      </c>
      <c r="E12">
        <v>2</v>
      </c>
      <c r="F12">
        <v>3</v>
      </c>
      <c r="G12" t="s">
        <v>109</v>
      </c>
    </row>
    <row r="13" spans="1:145" x14ac:dyDescent="0.15">
      <c r="B13" t="s">
        <v>110</v>
      </c>
      <c r="C13" t="s">
        <v>110</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2023-02-16T06:27:08Z</cp:lastPrinted>
  <dcterms:created xsi:type="dcterms:W3CDTF">2023-01-12T23:54:21Z</dcterms:created>
  <dcterms:modified xsi:type="dcterms:W3CDTF">2023-02-16T06:27:10Z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2023-02-16T06:11:55Z</vt:filetime>
  </property>
</Properties>
</file>