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290\Desktop\【経営比較分析表】2021_392120_47_1718\"/>
    </mc:Choice>
  </mc:AlternateContent>
  <workbookProtection workbookAlgorithmName="SHA-512" workbookHashValue="3ahyHThhmD+BaN152tg9j+mwNYPXvHFWz9cl+/69/TKBicpeY/9LojvfyvIwkE+BAhDLHDvW+QSA61hMq2256Q==" workbookSaltValue="3LT21FLGLMNgcssOG9WiIw==" workbookSpinCount="100000" lockStructure="1"/>
  <bookViews>
    <workbookView xWindow="0" yWindow="0" windowWidth="17010" windowHeight="759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P10" i="4"/>
  <c r="I10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<sst xmlns="http://schemas.openxmlformats.org/spreadsheetml/2006/main" count="236" uniqueCount="119">
  <si>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</si>
  <si>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</si>
  <si>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</si>
  <si>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</si>
  <si>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</si>
  <si>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</si>
  <si>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</si>
  <si>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</si>
  <si>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</si>
  <si>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</si>
  <si>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</si>
  <si>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</si>
  <si>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</si>
  <si>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</si>
  <si>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</si>
  <si>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</si>
  <si>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</si>
  <si>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</si>
  <si>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</si>
  <si>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</si>
  <si>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</si>
  <si>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</si>
  <si>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</si>
  <si>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</si>
  <si>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</si>
  <si>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</si>
  <si>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</si>
  <si>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</si>
  <si>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</si>
  <si>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</si>
  <si>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</si>
  <si>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</si>
  <si>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</si>
  <si>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</si>
  <si>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</si>
  <si>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</si>
  <si>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</si>
  <si>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</si>
  <si>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</si>
  <si>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</si>
  <si>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</si>
  <si>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</si>
  <si>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</si>
  <si>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</si>
  <si>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</si>
  <si>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</si>
  <si>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</si>
  <si>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</si>
  <si>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</si>
  <si>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</si>
  <si>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</si>
  <si>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</si>
  <si>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</si>
  <si>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</si>
  <si>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</si>
  <si>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</si>
  <si>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</si>
  <si>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</si>
  <si>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</si>
  <si>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</si>
  <si>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</si>
  <si>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</si>
  <si>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</si>
  <si>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</si>
  <si>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</si>
  <si>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</si>
  <si>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</si>
  <si>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</si>
  <si>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</si>
  <si>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</si>
  <si>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</si>
  <si>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</si>
  <si>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</si>
  <si>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</si>
  <si>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</si>
  <si>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</si>
  <si>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</si>
  <si>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</si>
  <si>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</si>
  <si>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</si>
  <si>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</si>
  <si>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</si>
  <si>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</si>
  <si>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</si>
  <si>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</si>
  <si>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</si>
  <si>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</si>
  <si>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</si>
  <si>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</si>
  <si>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</si>
  <si>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</si>
  <si>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</si>
  <si>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</si>
  <si>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</si>
  <si>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</si>
  <si>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</si>
  <si>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</si>
  <si>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香美市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</si>
  <si>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</si>
  <si>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</si>
  <si>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</si>
  <si>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</si>
  <si>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</si>
  <si>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</si>
  <si>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</si>
  <si>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</si>
  <si>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</si>
  <si>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</si>
  <si>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</si>
  <si>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</si>
  <si>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</si>
  <si>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</si>
  <si>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</si>
  <si>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</si>
  <si>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</si>
  <si>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</si>
  <si>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7年事業開始、平成15年供用開始した比較的新しい施設です。平成25年度に管路や施設の整備は完了しています。また近年、伏流水が原因と推察される洗掘による管渠やマンホール周辺の陥没等が増加していることに加え、不明水の流入によってマンホールポンプや処理施設に負荷が掛かり、機械類の故障や摩耗も増加しています。これらの原因によって維持管理費が増加しているほか、有収率が低調となり、有収水量の適正確保にも支障をきたしております。不明水の対応としては、調査を行い、発見された破損箇所の管渠取替を行っています。また、管路や施設の老朽化対策として、ストックマネジメント計画（維持管理計画）に基づき、計画的に施設の更新・維持管理を行っていく予定です。</t>
    <phoneticPr fontId="4"/>
  </si>
  <si>
    <t>　平成25年度に面整備は終了していることから、企業債債務残高が年々減少する傾向にあります。しかしながら、下水道使用料収入の大幅な増加は見込めず、今後の経営は、大変厳しい状況となっており、今後も不明水の発生区域を特定し、対策へ取り組むとともに、接続勧奨による有収水量の適正確保に努めます。
 また、令和3年度から料金改定を実施し、使用水量1㎥あたり税込33円を増額しました。（ただし、経過措置として、令和3年4月検針分から令和4年3月検針分までは現行の料金で据え置き、令和4年4月検針分から令和9年4月検針分までは使用水量1㎥あたり税込16.5円の増額となります。）今後は、適切な料金収入の確保を図りながら、経営状況の改善に努めていきます。</t>
    <phoneticPr fontId="4"/>
  </si>
  <si>
    <t>⑤経費回収率については、使用料収入で維持管理費を賄えていない為、一般会計からの繰入金に依存しており、健全経営とは言えない状況となっています。
⑥汚水処理原価は、処理場維持管理費の増減により、増減しています。
⑧水洗化率の算出方法を変更したため、水洗化率は下がっています。施設等の整備も完了していることから、今後の飛躍的な上昇は見込めない状況です。</t>
    <rPh sb="105" eb="108">
      <t>スイセンカ</t>
    </rPh>
    <rPh sb="108" eb="109">
      <t>リツ</t>
    </rPh>
    <rPh sb="110" eb="112">
      <t>サンシュツ</t>
    </rPh>
    <rPh sb="112" eb="114">
      <t>ホウホウ</t>
    </rPh>
    <rPh sb="115" eb="117">
      <t>ヘンコウ</t>
    </rPh>
    <rPh sb="127" eb="128">
      <t>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</si>
</sst>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0.21</c:v>
                </c:pt>
                <c:pt idx="2">
                  <c:v>0.03</c:v>
                </c:pt>
                <c:pt idx="3">
                  <c:v>0.03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9-4ACF-8ECC-15D964D8B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0.13</c:v>
                </c:pt>
                <c:pt idx="2">
                  <c:v>0.36</c:v>
                </c:pt>
                <c:pt idx="3">
                  <c:v>0.39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9-4ACF-8ECC-15D964D8B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62.08</c:v>
                </c:pt>
                <c:pt idx="1">
                  <c:v>67.92</c:v>
                </c:pt>
                <c:pt idx="2">
                  <c:v>64.25</c:v>
                </c:pt>
                <c:pt idx="3">
                  <c:v>50.75</c:v>
                </c:pt>
                <c:pt idx="4">
                  <c:v>47.58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0-4B57-ACC1-FF1913E5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43.36</c:v>
                </c:pt>
                <c:pt idx="1">
                  <c:v>42.56</c:v>
                </c:pt>
                <c:pt idx="2">
                  <c:v>42.47</c:v>
                </c:pt>
                <c:pt idx="3">
                  <c:v>42.4</c:v>
                </c:pt>
                <c:pt idx="4">
                  <c:v>42.28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0-4B57-ACC1-FF1913E5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83.58</c:v>
                </c:pt>
                <c:pt idx="1">
                  <c:v>81.14</c:v>
                </c:pt>
                <c:pt idx="2">
                  <c:v>83.57</c:v>
                </c:pt>
                <c:pt idx="3">
                  <c:v>85.57</c:v>
                </c:pt>
                <c:pt idx="4">
                  <c:v>68.73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E-46CD-B9BC-8A9EF7E7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83.06</c:v>
                </c:pt>
                <c:pt idx="1">
                  <c:v>83.32</c:v>
                </c:pt>
                <c:pt idx="2">
                  <c:v>83.75</c:v>
                </c:pt>
                <c:pt idx="3">
                  <c:v>84.19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E-46CD-B9BC-8A9EF7E7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101.48</c:v>
                </c:pt>
                <c:pt idx="1">
                  <c:v>99.85</c:v>
                </c:pt>
                <c:pt idx="2">
                  <c:v>99.17</c:v>
                </c:pt>
                <c:pt idx="3">
                  <c:v>91.89</c:v>
                </c:pt>
                <c:pt idx="4">
                  <c:v>159.97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B-49AD-A817-373E0545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B-49AD-A817-373E0545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9-4FF5-8D25-D93F3D590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9-4FF5-8D25-D93F3D590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5-4018-8939-1D8FCAEA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5-4018-8939-1D8FCAEA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2-447C-9FF9-BDB63590C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2-447C-9FF9-BDB63590C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1-4B08-9154-5CD7F303A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1-4B08-9154-5CD7F303A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0-4A3B-B117-72DFE090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1243.71</c:v>
                </c:pt>
                <c:pt idx="1">
                  <c:v>1194.1500000000001</c:v>
                </c:pt>
                <c:pt idx="2">
                  <c:v>1206.79</c:v>
                </c:pt>
                <c:pt idx="3">
                  <c:v>1258.43</c:v>
                </c:pt>
                <c:pt idx="4">
                  <c:v>1163.75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0-4A3B-B117-72DFE090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49.39</c:v>
                </c:pt>
                <c:pt idx="1">
                  <c:v>28.36</c:v>
                </c:pt>
                <c:pt idx="2">
                  <c:v>46.51</c:v>
                </c:pt>
                <c:pt idx="3">
                  <c:v>60.63</c:v>
                </c:pt>
                <c:pt idx="4">
                  <c:v>74.489999999999995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8-4F99-8FF6-F16D296CE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74.3</c:v>
                </c:pt>
                <c:pt idx="1">
                  <c:v>72.260000000000005</c:v>
                </c:pt>
                <c:pt idx="2">
                  <c:v>71.84</c:v>
                </c:pt>
                <c:pt idx="3">
                  <c:v>73.36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8-4F99-8FF6-F16D296CE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296.89</c:v>
                </c:pt>
                <c:pt idx="1">
                  <c:v>518.78</c:v>
                </c:pt>
                <c:pt idx="2">
                  <c:v>317.66000000000003</c:v>
                </c:pt>
                <c:pt idx="3">
                  <c:v>243.21</c:v>
                </c:pt>
                <c:pt idx="4">
                  <c:v>164.27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A-477F-A084-1097671AA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221.81</c:v>
                </c:pt>
                <c:pt idx="1">
                  <c:v>230.02</c:v>
                </c:pt>
                <c:pt idx="2">
                  <c:v>228.47</c:v>
                </c:pt>
                <c:pt idx="3">
                  <c:v>224.88</c:v>
                </c:pt>
                <c:pt idx="4">
                  <c:v>228.64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A-477F-A084-1097671AA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【1,201.79】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O62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高知県　香美市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特定環境保全公共下水道</v>
      </c>
      <c r="Q8" s="65"/>
      <c r="R8" s="65"/>
      <c r="S8" s="65"/>
      <c r="T8" s="65"/>
      <c r="U8" s="65"/>
      <c r="V8" s="65"/>
      <c r="W8" s="65" t="str">
        <f>データ!L6</f>
        <v>D2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25676</v>
      </c>
      <c r="AM8" s="46"/>
      <c r="AN8" s="46"/>
      <c r="AO8" s="46"/>
      <c r="AP8" s="46"/>
      <c r="AQ8" s="46"/>
      <c r="AR8" s="46"/>
      <c r="AS8" s="46"/>
      <c r="AT8" s="45">
        <f>データ!T6</f>
        <v>537.86</v>
      </c>
      <c r="AU8" s="45"/>
      <c r="AV8" s="45"/>
      <c r="AW8" s="45"/>
      <c r="AX8" s="45"/>
      <c r="AY8" s="45"/>
      <c r="AZ8" s="45"/>
      <c r="BA8" s="45"/>
      <c r="BB8" s="45">
        <f>データ!U6</f>
        <v>47.74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8.8800000000000008</v>
      </c>
      <c r="Q10" s="45"/>
      <c r="R10" s="45"/>
      <c r="S10" s="45"/>
      <c r="T10" s="45"/>
      <c r="U10" s="45"/>
      <c r="V10" s="45"/>
      <c r="W10" s="45">
        <f>データ!Q6</f>
        <v>87.62</v>
      </c>
      <c r="X10" s="45"/>
      <c r="Y10" s="45"/>
      <c r="Z10" s="45"/>
      <c r="AA10" s="45"/>
      <c r="AB10" s="45"/>
      <c r="AC10" s="45"/>
      <c r="AD10" s="46">
        <f>データ!R6</f>
        <v>2420</v>
      </c>
      <c r="AE10" s="46"/>
      <c r="AF10" s="46"/>
      <c r="AG10" s="46"/>
      <c r="AH10" s="46"/>
      <c r="AI10" s="46"/>
      <c r="AJ10" s="46"/>
      <c r="AK10" s="2"/>
      <c r="AL10" s="46">
        <f>データ!V6</f>
        <v>2264</v>
      </c>
      <c r="AM10" s="46"/>
      <c r="AN10" s="46"/>
      <c r="AO10" s="46"/>
      <c r="AP10" s="46"/>
      <c r="AQ10" s="46"/>
      <c r="AR10" s="46"/>
      <c r="AS10" s="46"/>
      <c r="AT10" s="45">
        <f>データ!W6</f>
        <v>1.02</v>
      </c>
      <c r="AU10" s="45"/>
      <c r="AV10" s="45"/>
      <c r="AW10" s="45"/>
      <c r="AX10" s="45"/>
      <c r="AY10" s="45"/>
      <c r="AZ10" s="45"/>
      <c r="BA10" s="45"/>
      <c r="BB10" s="45">
        <f>データ!X6</f>
        <v>2219.61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118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【1,201.79】</v>
      </c>
      <c r="I86" s="12" t="str">
        <f>データ!CA6</f>
        <v>【75.31】</v>
      </c>
      <c r="J86" s="12" t="str">
        <f>データ!CL6</f>
        <v>【216.39】</v>
      </c>
      <c r="K86" s="12" t="str">
        <f>データ!CW6</f>
        <v>【42.57】</v>
      </c>
      <c r="L86" s="12" t="str">
        <f>データ!DH6</f>
        <v>【85.24】</v>
      </c>
      <c r="M86" s="12" t="s">
        <v>43</v>
      </c>
      <c r="N86" s="12" t="s">
        <v>43</v>
      </c>
      <c r="O86" s="12" t="str">
        <f>データ!EO6</f>
        <v>【0.15】</v>
      </c>
    </row>
  </sheetData>
  <sheetProtection algorithmName="SHA-512" hashValue="jIr/oD5hL8cTZ9eA8VNyTG/6l5Hs9R5bt0YfJ7c+lclGahcAObLmjYE8rgwanJO2i5uoU1qd9RtAkzcECaq33g==" saltValue="Sp+mk5oeL1yXNqPV8Fqy1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2021</v>
      </c>
      <c r="C6" s="19">
        <f t="shared" ref="C6:X6" si="3">C7</f>
        <v>392120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高知県　香美市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8.8800000000000008</v>
      </c>
      <c r="Q6" s="20">
        <f t="shared" si="3"/>
        <v>87.62</v>
      </c>
      <c r="R6" s="20">
        <f t="shared" si="3"/>
        <v>2420</v>
      </c>
      <c r="S6" s="20">
        <f t="shared" si="3"/>
        <v>25676</v>
      </c>
      <c r="T6" s="20">
        <f t="shared" si="3"/>
        <v>537.86</v>
      </c>
      <c r="U6" s="20">
        <f t="shared" si="3"/>
        <v>47.74</v>
      </c>
      <c r="V6" s="20">
        <f t="shared" si="3"/>
        <v>2264</v>
      </c>
      <c r="W6" s="20">
        <f t="shared" si="3"/>
        <v>1.02</v>
      </c>
      <c r="X6" s="20">
        <f t="shared" si="3"/>
        <v>2219.61</v>
      </c>
      <c r="Y6" s="21">
        <f>IF(Y7="",NA(),Y7)</f>
        <v>101.48</v>
      </c>
      <c r="Z6" s="21">
        <f t="shared" ref="Z6:AH6" si="4">IF(Z7="",NA(),Z7)</f>
        <v>99.85</v>
      </c>
      <c r="AA6" s="21">
        <f t="shared" si="4"/>
        <v>99.17</v>
      </c>
      <c r="AB6" s="21">
        <f t="shared" si="4"/>
        <v>91.89</v>
      </c>
      <c r="AC6" s="21">
        <f t="shared" si="4"/>
        <v>159.97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1243.71</v>
      </c>
      <c r="BL6" s="21">
        <f t="shared" si="7"/>
        <v>1194.1500000000001</v>
      </c>
      <c r="BM6" s="21">
        <f t="shared" si="7"/>
        <v>1206.79</v>
      </c>
      <c r="BN6" s="21">
        <f t="shared" si="7"/>
        <v>1258.43</v>
      </c>
      <c r="BO6" s="21">
        <f t="shared" si="7"/>
        <v>1163.75</v>
      </c>
      <c r="BP6" s="20" t="str">
        <f>IF(BP7="","",IF(BP7="-","【-】","【"&amp;SUBSTITUTE(TEXT(BP7,"#,##0.00"),"-","△")&amp;"】"))</f>
        <v>【1,201.79】</v>
      </c>
      <c r="BQ6" s="21">
        <f>IF(BQ7="",NA(),BQ7)</f>
        <v>49.39</v>
      </c>
      <c r="BR6" s="21">
        <f t="shared" ref="BR6:BZ6" si="8">IF(BR7="",NA(),BR7)</f>
        <v>28.36</v>
      </c>
      <c r="BS6" s="21">
        <f t="shared" si="8"/>
        <v>46.51</v>
      </c>
      <c r="BT6" s="21">
        <f t="shared" si="8"/>
        <v>60.63</v>
      </c>
      <c r="BU6" s="21">
        <f t="shared" si="8"/>
        <v>74.489999999999995</v>
      </c>
      <c r="BV6" s="21">
        <f t="shared" si="8"/>
        <v>74.3</v>
      </c>
      <c r="BW6" s="21">
        <f t="shared" si="8"/>
        <v>72.260000000000005</v>
      </c>
      <c r="BX6" s="21">
        <f t="shared" si="8"/>
        <v>71.84</v>
      </c>
      <c r="BY6" s="21">
        <f t="shared" si="8"/>
        <v>73.36</v>
      </c>
      <c r="BZ6" s="21">
        <f t="shared" si="8"/>
        <v>72.599999999999994</v>
      </c>
      <c r="CA6" s="20" t="str">
        <f>IF(CA7="","",IF(CA7="-","【-】","【"&amp;SUBSTITUTE(TEXT(CA7,"#,##0.00"),"-","△")&amp;"】"))</f>
        <v>【75.31】</v>
      </c>
      <c r="CB6" s="21">
        <f>IF(CB7="",NA(),CB7)</f>
        <v>296.89</v>
      </c>
      <c r="CC6" s="21">
        <f t="shared" ref="CC6:CK6" si="9">IF(CC7="",NA(),CC7)</f>
        <v>518.78</v>
      </c>
      <c r="CD6" s="21">
        <f t="shared" si="9"/>
        <v>317.66000000000003</v>
      </c>
      <c r="CE6" s="21">
        <f t="shared" si="9"/>
        <v>243.21</v>
      </c>
      <c r="CF6" s="21">
        <f t="shared" si="9"/>
        <v>164.27</v>
      </c>
      <c r="CG6" s="21">
        <f t="shared" si="9"/>
        <v>221.81</v>
      </c>
      <c r="CH6" s="21">
        <f t="shared" si="9"/>
        <v>230.02</v>
      </c>
      <c r="CI6" s="21">
        <f t="shared" si="9"/>
        <v>228.47</v>
      </c>
      <c r="CJ6" s="21">
        <f t="shared" si="9"/>
        <v>224.88</v>
      </c>
      <c r="CK6" s="21">
        <f t="shared" si="9"/>
        <v>228.64</v>
      </c>
      <c r="CL6" s="20" t="str">
        <f>IF(CL7="","",IF(CL7="-","【-】","【"&amp;SUBSTITUTE(TEXT(CL7,"#,##0.00"),"-","△")&amp;"】"))</f>
        <v>【216.39】</v>
      </c>
      <c r="CM6" s="21">
        <f>IF(CM7="",NA(),CM7)</f>
        <v>62.08</v>
      </c>
      <c r="CN6" s="21">
        <f t="shared" ref="CN6:CV6" si="10">IF(CN7="",NA(),CN7)</f>
        <v>67.92</v>
      </c>
      <c r="CO6" s="21">
        <f t="shared" si="10"/>
        <v>64.25</v>
      </c>
      <c r="CP6" s="21">
        <f t="shared" si="10"/>
        <v>50.75</v>
      </c>
      <c r="CQ6" s="21">
        <f t="shared" si="10"/>
        <v>47.58</v>
      </c>
      <c r="CR6" s="21">
        <f t="shared" si="10"/>
        <v>43.36</v>
      </c>
      <c r="CS6" s="21">
        <f t="shared" si="10"/>
        <v>42.56</v>
      </c>
      <c r="CT6" s="21">
        <f t="shared" si="10"/>
        <v>42.47</v>
      </c>
      <c r="CU6" s="21">
        <f t="shared" si="10"/>
        <v>42.4</v>
      </c>
      <c r="CV6" s="21">
        <f t="shared" si="10"/>
        <v>42.28</v>
      </c>
      <c r="CW6" s="20" t="str">
        <f>IF(CW7="","",IF(CW7="-","【-】","【"&amp;SUBSTITUTE(TEXT(CW7,"#,##0.00"),"-","△")&amp;"】"))</f>
        <v>【42.57】</v>
      </c>
      <c r="CX6" s="21">
        <f>IF(CX7="",NA(),CX7)</f>
        <v>83.58</v>
      </c>
      <c r="CY6" s="21">
        <f t="shared" ref="CY6:DG6" si="11">IF(CY7="",NA(),CY7)</f>
        <v>81.14</v>
      </c>
      <c r="CZ6" s="21">
        <f t="shared" si="11"/>
        <v>83.57</v>
      </c>
      <c r="DA6" s="21">
        <f t="shared" si="11"/>
        <v>85.57</v>
      </c>
      <c r="DB6" s="21">
        <f t="shared" si="11"/>
        <v>68.73</v>
      </c>
      <c r="DC6" s="21">
        <f t="shared" si="11"/>
        <v>83.06</v>
      </c>
      <c r="DD6" s="21">
        <f t="shared" si="11"/>
        <v>83.32</v>
      </c>
      <c r="DE6" s="21">
        <f t="shared" si="11"/>
        <v>83.75</v>
      </c>
      <c r="DF6" s="21">
        <f t="shared" si="11"/>
        <v>84.19</v>
      </c>
      <c r="DG6" s="21">
        <f t="shared" si="11"/>
        <v>84.34</v>
      </c>
      <c r="DH6" s="20" t="str">
        <f>IF(DH7="","",IF(DH7="-","【-】","【"&amp;SUBSTITUTE(TEXT(DH7,"#,##0.00"),"-","△")&amp;"】"))</f>
        <v>【85.24】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1">
        <f t="shared" ref="EF6:EN6" si="14">IF(EF7="",NA(),EF7)</f>
        <v>0.21</v>
      </c>
      <c r="EG6" s="21">
        <f t="shared" si="14"/>
        <v>0.03</v>
      </c>
      <c r="EH6" s="21">
        <f t="shared" si="14"/>
        <v>0.03</v>
      </c>
      <c r="EI6" s="20">
        <f t="shared" si="14"/>
        <v>0</v>
      </c>
      <c r="EJ6" s="21">
        <f t="shared" si="14"/>
        <v>0.09</v>
      </c>
      <c r="EK6" s="21">
        <f t="shared" si="14"/>
        <v>0.13</v>
      </c>
      <c r="EL6" s="21">
        <f t="shared" si="14"/>
        <v>0.36</v>
      </c>
      <c r="EM6" s="21">
        <f t="shared" si="14"/>
        <v>0.39</v>
      </c>
      <c r="EN6" s="21">
        <f t="shared" si="14"/>
        <v>0.1</v>
      </c>
      <c r="EO6" s="20" t="str">
        <f>IF(EO7="","",IF(EO7="-","【-】","【"&amp;SUBSTITUTE(TEXT(EO7,"#,##0.00"),"-","△")&amp;"】"))</f>
        <v>【0.15】</v>
      </c>
    </row>
    <row r="7" spans="1:145" s="22" customFormat="1" x14ac:dyDescent="0.15">
      <c r="A7" s="14"/>
      <c r="B7" s="23">
        <v>2021</v>
      </c>
      <c r="C7" s="23">
        <v>392120</v>
      </c>
      <c r="D7" s="23">
        <v>47</v>
      </c>
      <c r="E7" s="23">
        <v>17</v>
      </c>
      <c r="F7" s="23">
        <v>4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8.8800000000000008</v>
      </c>
      <c r="Q7" s="24">
        <v>87.62</v>
      </c>
      <c r="R7" s="24">
        <v>2420</v>
      </c>
      <c r="S7" s="24">
        <v>25676</v>
      </c>
      <c r="T7" s="24">
        <v>537.86</v>
      </c>
      <c r="U7" s="24">
        <v>47.74</v>
      </c>
      <c r="V7" s="24">
        <v>2264</v>
      </c>
      <c r="W7" s="24">
        <v>1.02</v>
      </c>
      <c r="X7" s="24">
        <v>2219.61</v>
      </c>
      <c r="Y7" s="24">
        <v>101.48</v>
      </c>
      <c r="Z7" s="24">
        <v>99.85</v>
      </c>
      <c r="AA7" s="24">
        <v>99.17</v>
      </c>
      <c r="AB7" s="24">
        <v>91.89</v>
      </c>
      <c r="AC7" s="24">
        <v>159.97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1243.71</v>
      </c>
      <c r="BL7" s="24">
        <v>1194.1500000000001</v>
      </c>
      <c r="BM7" s="24">
        <v>1206.79</v>
      </c>
      <c r="BN7" s="24">
        <v>1258.43</v>
      </c>
      <c r="BO7" s="24">
        <v>1163.75</v>
      </c>
      <c r="BP7" s="24">
        <v>1201.79</v>
      </c>
      <c r="BQ7" s="24">
        <v>49.39</v>
      </c>
      <c r="BR7" s="24">
        <v>28.36</v>
      </c>
      <c r="BS7" s="24">
        <v>46.51</v>
      </c>
      <c r="BT7" s="24">
        <v>60.63</v>
      </c>
      <c r="BU7" s="24">
        <v>74.489999999999995</v>
      </c>
      <c r="BV7" s="24">
        <v>74.3</v>
      </c>
      <c r="BW7" s="24">
        <v>72.260000000000005</v>
      </c>
      <c r="BX7" s="24">
        <v>71.84</v>
      </c>
      <c r="BY7" s="24">
        <v>73.36</v>
      </c>
      <c r="BZ7" s="24">
        <v>72.599999999999994</v>
      </c>
      <c r="CA7" s="24">
        <v>75.31</v>
      </c>
      <c r="CB7" s="24">
        <v>296.89</v>
      </c>
      <c r="CC7" s="24">
        <v>518.78</v>
      </c>
      <c r="CD7" s="24">
        <v>317.66000000000003</v>
      </c>
      <c r="CE7" s="24">
        <v>243.21</v>
      </c>
      <c r="CF7" s="24">
        <v>164.27</v>
      </c>
      <c r="CG7" s="24">
        <v>221.81</v>
      </c>
      <c r="CH7" s="24">
        <v>230.02</v>
      </c>
      <c r="CI7" s="24">
        <v>228.47</v>
      </c>
      <c r="CJ7" s="24">
        <v>224.88</v>
      </c>
      <c r="CK7" s="24">
        <v>228.64</v>
      </c>
      <c r="CL7" s="24">
        <v>216.39</v>
      </c>
      <c r="CM7" s="24">
        <v>62.08</v>
      </c>
      <c r="CN7" s="24">
        <v>67.92</v>
      </c>
      <c r="CO7" s="24">
        <v>64.25</v>
      </c>
      <c r="CP7" s="24">
        <v>50.75</v>
      </c>
      <c r="CQ7" s="24">
        <v>47.58</v>
      </c>
      <c r="CR7" s="24">
        <v>43.36</v>
      </c>
      <c r="CS7" s="24">
        <v>42.56</v>
      </c>
      <c r="CT7" s="24">
        <v>42.47</v>
      </c>
      <c r="CU7" s="24">
        <v>42.4</v>
      </c>
      <c r="CV7" s="24">
        <v>42.28</v>
      </c>
      <c r="CW7" s="24">
        <v>42.57</v>
      </c>
      <c r="CX7" s="24">
        <v>83.58</v>
      </c>
      <c r="CY7" s="24">
        <v>81.14</v>
      </c>
      <c r="CZ7" s="24">
        <v>83.57</v>
      </c>
      <c r="DA7" s="24">
        <v>85.57</v>
      </c>
      <c r="DB7" s="24">
        <v>68.73</v>
      </c>
      <c r="DC7" s="24">
        <v>83.06</v>
      </c>
      <c r="DD7" s="24">
        <v>83.32</v>
      </c>
      <c r="DE7" s="24">
        <v>83.75</v>
      </c>
      <c r="DF7" s="24">
        <v>84.19</v>
      </c>
      <c r="DG7" s="24">
        <v>84.34</v>
      </c>
      <c r="DH7" s="24">
        <v>85.24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0.21</v>
      </c>
      <c r="EG7" s="24">
        <v>0.03</v>
      </c>
      <c r="EH7" s="24">
        <v>0.03</v>
      </c>
      <c r="EI7" s="24">
        <v>0</v>
      </c>
      <c r="EJ7" s="24">
        <v>0.09</v>
      </c>
      <c r="EK7" s="24">
        <v>0.13</v>
      </c>
      <c r="EL7" s="24">
        <v>0.36</v>
      </c>
      <c r="EM7" s="24">
        <v>0.39</v>
      </c>
      <c r="EN7" s="24">
        <v>0.1</v>
      </c>
      <c r="EO7" s="24">
        <v>0.15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113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2023-01-12T06:19:20Z</cp:lastPrinted>
  <dcterms:created xsi:type="dcterms:W3CDTF">2022-12-01T01:52:46Z</dcterms:created>
  <dcterms:modified xsi:type="dcterms:W3CDTF">2023-01-12T06:19:23Z</dcterms:modified>
  <cp:category/>
</cp:coreProperties>
</file>