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産業建設課補佐\Desktop\提出済\下水道\市町村振興課\R4\R5.1.7 公営企業に係る経営比較分析表等について\"/>
    </mc:Choice>
  </mc:AlternateContent>
  <xr:revisionPtr revIDLastSave="0" documentId="13_ncr:1_{9D9674E2-DF15-4DC9-9FD1-CC6559F32FBC}" xr6:coauthVersionLast="47" xr6:coauthVersionMax="47" xr10:uidLastSave="{00000000-0000-0000-0000-000000000000}"/>
  <workbookProtection workbookAlgorithmName="SHA-512" workbookHashValue="Zgz3gbKX0OYuqTcEJtivL9BtVix0lAJDgu7hYrg1DHtGaE30aQLuWdvoOrqIk87YCMhDkF+ymSSTdxuXwzqFVA==" workbookSaltValue="H/cj0BSieW101S6z0qdMcg=="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AD10" i="4"/>
  <c r="I10" i="4"/>
  <c r="P8"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<sst xmlns="http://schemas.openxmlformats.org/spreadsheetml/2006/main" count="236" uniqueCount="117">
  <si>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</si>
  <si>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</si>
  <si>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</si>
  <si>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</si>
  <si>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</si>
  <si>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</si>
  <si>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</si>
  <si>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</si>
  <si>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</si>
  <si>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</si>
  <si>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</si>
  <si>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</si>
  <si>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</si>
  <si>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</si>
  <si>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</si>
  <si>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</si>
  <si>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</si>
  <si>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</si>
  <si>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</si>
  <si>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</si>
  <si>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</si>
  <si>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</si>
  <si>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</si>
  <si>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</si>
  <si>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</si>
  <si>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</si>
  <si>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</si>
  <si>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</si>
  <si>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</si>
  <si>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</si>
  <si>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</si>
  <si>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</si>
  <si>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</si>
  <si>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</si>
  <si>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</si>
  <si>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</si>
  <si>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</si>
  <si>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</si>
  <si>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</si>
  <si>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</si>
  <si>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</si>
  <si>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</si>
  <si>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</si>
  <si>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</si>
  <si>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</si>
  <si>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</si>
  <si>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</si>
  <si>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</si>
  <si>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</si>
  <si>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</si>
  <si>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</si>
  <si>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</si>
  <si>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</si>
  <si>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</si>
  <si>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</si>
  <si>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</si>
  <si>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</si>
  <si>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</si>
  <si>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</si>
  <si>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</si>
  <si>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</si>
  <si>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</si>
  <si>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</si>
  <si>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</si>
  <si>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</si>
  <si>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</si>
  <si>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</si>
  <si>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</si>
  <si>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</si>
  <si>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</si>
  <si>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</si>
  <si>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</si>
  <si>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</si>
  <si>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</si>
  <si>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</si>
  <si>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</si>
  <si>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</si>
  <si>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</si>
  <si>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</si>
  <si>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</si>
  <si>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</si>
  <si>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</si>
  <si>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</si>
  <si>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</si>
  <si>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</si>
  <si>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</si>
  <si>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</si>
  <si>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</si>
  <si>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</si>
  <si>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</si>
  <si>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</si>
  <si>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</si>
  <si>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</si>
  <si>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</si>
  <si>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</si>
  <si>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</si>
  <si>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東洋町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</si>
  <si>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</si>
  <si>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</si>
  <si>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</si>
  <si>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</si>
  <si>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</si>
  <si>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</si>
  <si>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</si>
  <si>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</si>
  <si>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</si>
  <si>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</si>
  <si>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</si>
  <si>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</si>
  <si>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</si>
  <si>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</si>
  <si>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</si>
  <si>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</si>
  <si>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</si>
  <si>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施設利用率及び水洗化率について、今までは、排水設備申請者数を積み上げて把握していましたが、令和２年度からは３月末の利用者数を調査したことにより、大幅な率の変動が起こりました。このことにより、水洗化率、収益的収支比率や経費回収率を上げるため、引き続き広報等での下水道加入の呼びかけの実施や経費の削減を実施しながら、経営の健全化を目指す。</t>
    <rPh sb="16" eb="17">
      <t>イマ</t>
    </rPh>
    <rPh sb="21" eb="23">
      <t>ハイスイ</t>
    </rPh>
    <rPh sb="23" eb="25">
      <t>セツビ</t>
    </rPh>
    <rPh sb="25" eb="28">
      <t>シンセイシャ</t>
    </rPh>
    <rPh sb="28" eb="29">
      <t>スウ</t>
    </rPh>
    <rPh sb="30" eb="31">
      <t>ツ</t>
    </rPh>
    <rPh sb="32" eb="33">
      <t>ア</t>
    </rPh>
    <rPh sb="35" eb="37">
      <t>ハアク</t>
    </rPh>
    <rPh sb="45" eb="47">
      <t>レイワ</t>
    </rPh>
    <rPh sb="48" eb="50">
      <t>ネンド</t>
    </rPh>
    <rPh sb="54" eb="55">
      <t>ガツ</t>
    </rPh>
    <rPh sb="62" eb="64">
      <t>チョウサ</t>
    </rPh>
    <rPh sb="72" eb="74">
      <t>オオハバ</t>
    </rPh>
    <rPh sb="75" eb="76">
      <t>リツ</t>
    </rPh>
    <rPh sb="77" eb="79">
      <t>ヘンドウ</t>
    </rPh>
    <rPh sb="80" eb="81">
      <t>オ</t>
    </rPh>
    <rPh sb="95" eb="98">
      <t>スイセンカ</t>
    </rPh>
    <rPh sb="98" eb="99">
      <t>リツ</t>
    </rPh>
    <rPh sb="114" eb="115">
      <t>ア</t>
    </rPh>
    <phoneticPr fontId="4"/>
  </si>
  <si>
    <t xml:space="preserve">・収益的収支比率及び経費回収率
数値が100％未満であり、使用料等収益以外の収入で事業運営ができている状況である。経営の健全化に向けて、引き続き広報等で下水道加入の呼びかけの実施や維持管理委託の維持管理費と水質試験業務を一括設計し、令和３年度から新たに複数年契約(３ヶ年)を実施している。
・汚水処理原価
汚水処理原価については、平均数値より高い状態であり、今後も原価が上昇傾向であるため、維持管理委託の維持管理費と水質試験業務を一括設計し、令和３年度から新たに複数年契約(３ヶ年)を実施している。
・施設利用率及び水洗化率
広報等の下水道加入の呼びかけや水洗便所改造資金(上限50万以内)の貸付利子に対して100％の利子補給を引き続き実施して利用率向上を目指す。
                                                   　　　　　　　　　　　　　　　　　　　　・企業債残高対事業規模比率　　　　　　　　　　　　　　　　　　　決算状況調査の24表01行16列に記入漏れがあった影響で、企業債残高から一般会計負担額を差し引いていない数値がＨ29及びR2の比率に適用されたため、異常値になっている。正しくは、企業債残高については一般会計で全額負担しているため０になる。　　　　　　　　　　　　　　　　　　　　　　　　　　　　　　　　　　　　　　　　　　　　　　　　　　　　　　　　　　　　　　　　　　　　　　　　
</t>
    <rPh sb="116" eb="118">
      <t>レイワ</t>
    </rPh>
    <rPh sb="119" eb="121">
      <t>ネンド</t>
    </rPh>
    <rPh sb="123" eb="124">
      <t>アラ</t>
    </rPh>
    <rPh sb="129" eb="131">
      <t>ケイヤク</t>
    </rPh>
    <rPh sb="137" eb="139">
      <t>ジッシ</t>
    </rPh>
    <rPh sb="172" eb="173">
      <t>タカ</t>
    </rPh>
    <rPh sb="180" eb="182">
      <t>コンゴ</t>
    </rPh>
    <rPh sb="496" eb="497">
      <t>オヨ</t>
    </rPh>
    <phoneticPr fontId="16"/>
  </si>
  <si>
    <t>老朽化の状況については、施設の長寿命化に向けた調査をH27～H28年度に実施しました。平成29年度に実施設計をして、施設の更新を令和2年度にかけて実施しあいました。　　　　　　　　　　　　　　　　また、新規事業として令和3年度からストックマネジメントに向けた調査を実施している。</t>
    <rPh sb="0" eb="3">
      <t>ロウキュウカ</t>
    </rPh>
    <rPh sb="4" eb="6">
      <t>ジョウキョウ</t>
    </rPh>
    <rPh sb="12" eb="14">
      <t>シセツ</t>
    </rPh>
    <rPh sb="33" eb="35">
      <t>ネンド</t>
    </rPh>
    <rPh sb="36" eb="38">
      <t>ジッシ</t>
    </rPh>
    <rPh sb="43" eb="45">
      <t>ヘイセイ</t>
    </rPh>
    <rPh sb="47" eb="49">
      <t>ネンド</t>
    </rPh>
    <rPh sb="50" eb="52">
      <t>ジッシ</t>
    </rPh>
    <rPh sb="52" eb="54">
      <t>セッケイ</t>
    </rPh>
    <rPh sb="64" eb="66">
      <t>レイワ</t>
    </rPh>
    <rPh sb="110" eb="112">
      <t>ネンド</t>
    </rPh>
    <rPh sb="125" eb="126">
      <t>ム</t>
    </rPh>
    <rPh sb="128" eb="130">
      <t>チョウサ</t>
    </rPh>
    <rPh sb="131" eb="133">
      <t>ジッシ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</si>
</sst>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3"/>
      <charset val="128"/>
    </font>
    <font>
      <sz val="6"/>
      <name val="游ゴシック"/>
      <family val="3"/>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C785F744-01A3-4D28-BDBD-852D9CAF93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EA-4228-8C08-83903279248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18EA-4228-8C08-83903279248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50.4</c:v>
                </c:pt>
                <c:pt idx="1">
                  <c:v>50.4</c:v>
                </c:pt>
                <c:pt idx="2">
                  <c:v>50.4</c:v>
                </c:pt>
                <c:pt idx="3">
                  <c:v>43.2</c:v>
                </c:pt>
                <c:pt idx="4">
                  <c:v>43.6</c:v>
                </c:pt>
              </c:numCache>
            </c:numRef>
          </c:val>
          <c:extLst>
            <c:ext xmlns:c16="http://schemas.microsoft.com/office/drawing/2014/chart" uri="{C3380CC4-5D6E-409C-BE32-E72D297353CC}">
              <c16:uniqueId val="{00000000-E800-4322-BCC6-AF81324EDA6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E800-4322-BCC6-AF81324EDA6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91.4</c:v>
                </c:pt>
                <c:pt idx="1">
                  <c:v>95.69</c:v>
                </c:pt>
                <c:pt idx="2">
                  <c:v>92.27</c:v>
                </c:pt>
                <c:pt idx="3">
                  <c:v>60.59</c:v>
                </c:pt>
                <c:pt idx="4">
                  <c:v>65.540000000000006</c:v>
                </c:pt>
              </c:numCache>
            </c:numRef>
          </c:val>
          <c:extLst>
            <c:ext xmlns:c16="http://schemas.microsoft.com/office/drawing/2014/chart" uri="{C3380CC4-5D6E-409C-BE32-E72D297353CC}">
              <c16:uniqueId val="{00000000-EF7E-407B-B81D-B2E06E9FA75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EF7E-407B-B81D-B2E06E9FA75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78.73</c:v>
                </c:pt>
                <c:pt idx="1">
                  <c:v>82.7</c:v>
                </c:pt>
                <c:pt idx="2">
                  <c:v>84.15</c:v>
                </c:pt>
                <c:pt idx="3">
                  <c:v>84.35</c:v>
                </c:pt>
                <c:pt idx="4">
                  <c:v>78.95</c:v>
                </c:pt>
              </c:numCache>
            </c:numRef>
          </c:val>
          <c:extLst>
            <c:ext xmlns:c16="http://schemas.microsoft.com/office/drawing/2014/chart" uri="{C3380CC4-5D6E-409C-BE32-E72D297353CC}">
              <c16:uniqueId val="{00000000-DCFF-41DC-BE06-FE2D923EBE1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FF-41DC-BE06-FE2D923EBE1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F3-4D46-9FA2-97A6324B15E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F3-4D46-9FA2-97A6324B15E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D3-4AEE-9D38-BBCB05E231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D3-4AEE-9D38-BBCB05E231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C3-4082-A5C8-68BEC69481C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C3-4082-A5C8-68BEC69481C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98-4267-B403-A5F51D4E438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98-4267-B403-A5F51D4E438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quot;-&quot;">
                  <c:v>5402.61</c:v>
                </c:pt>
                <c:pt idx="1">
                  <c:v>0</c:v>
                </c:pt>
                <c:pt idx="2">
                  <c:v>0</c:v>
                </c:pt>
                <c:pt idx="3" formatCode="#,##0.00;&quot;△&quot;#,##0.00;&quot;-&quot;">
                  <c:v>4995.58</c:v>
                </c:pt>
                <c:pt idx="4">
                  <c:v>0</c:v>
                </c:pt>
              </c:numCache>
            </c:numRef>
          </c:val>
          <c:extLst>
            <c:ext xmlns:c16="http://schemas.microsoft.com/office/drawing/2014/chart" uri="{C3380CC4-5D6E-409C-BE32-E72D297353CC}">
              <c16:uniqueId val="{00000000-3BF7-4B69-8AF0-5195BF0225C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3BF7-4B69-8AF0-5195BF0225C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44.6</c:v>
                </c:pt>
                <c:pt idx="1">
                  <c:v>49.52</c:v>
                </c:pt>
                <c:pt idx="2">
                  <c:v>52.27</c:v>
                </c:pt>
                <c:pt idx="3">
                  <c:v>52.67</c:v>
                </c:pt>
                <c:pt idx="4">
                  <c:v>35.36</c:v>
                </c:pt>
              </c:numCache>
            </c:numRef>
          </c:val>
          <c:extLst>
            <c:ext xmlns:c16="http://schemas.microsoft.com/office/drawing/2014/chart" uri="{C3380CC4-5D6E-409C-BE32-E72D297353CC}">
              <c16:uniqueId val="{00000000-F94D-4977-B0A2-5554AA431EF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F94D-4977-B0A2-5554AA431EF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281.74</c:v>
                </c:pt>
                <c:pt idx="1">
                  <c:v>254.9</c:v>
                </c:pt>
                <c:pt idx="2">
                  <c:v>242.75</c:v>
                </c:pt>
                <c:pt idx="3">
                  <c:v>247.89</c:v>
                </c:pt>
                <c:pt idx="4">
                  <c:v>367.49</c:v>
                </c:pt>
              </c:numCache>
            </c:numRef>
          </c:val>
          <c:extLst>
            <c:ext xmlns:c16="http://schemas.microsoft.com/office/drawing/2014/chart" uri="{C3380CC4-5D6E-409C-BE32-E72D297353CC}">
              <c16:uniqueId val="{00000000-78FE-419B-AAC3-D1473AEB09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78FE-419B-AAC3-D1473AEB09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R1" zoomScaleNormal="10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高知県　東洋町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2239</v>
      </c>
      <c r="AM8" s="46"/>
      <c r="AN8" s="46"/>
      <c r="AO8" s="46"/>
      <c r="AP8" s="46"/>
      <c r="AQ8" s="46"/>
      <c r="AR8" s="46"/>
      <c r="AS8" s="46"/>
      <c r="AT8" s="45">
        <f>データ!T6</f>
        <v>74.02</v>
      </c>
      <c r="AU8" s="45"/>
      <c r="AV8" s="45"/>
      <c r="AW8" s="45"/>
      <c r="AX8" s="45"/>
      <c r="AY8" s="45"/>
      <c r="AZ8" s="45"/>
      <c r="BA8" s="45"/>
      <c r="BB8" s="45">
        <f>データ!U6</f>
        <v>30.25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56.6</v>
      </c>
      <c r="Q10" s="45"/>
      <c r="R10" s="45"/>
      <c r="S10" s="45"/>
      <c r="T10" s="45"/>
      <c r="U10" s="45"/>
      <c r="V10" s="45"/>
      <c r="W10" s="45">
        <f>データ!Q6</f>
        <v>100</v>
      </c>
      <c r="X10" s="45"/>
      <c r="Y10" s="45"/>
      <c r="Z10" s="45"/>
      <c r="AA10" s="45"/>
      <c r="AB10" s="45"/>
      <c r="AC10" s="45"/>
      <c r="AD10" s="46">
        <f>データ!R6</f>
        <v>2200</v>
      </c>
      <c r="AE10" s="46"/>
      <c r="AF10" s="46"/>
      <c r="AG10" s="46"/>
      <c r="AH10" s="46"/>
      <c r="AI10" s="46"/>
      <c r="AJ10" s="46"/>
      <c r="AK10" s="2"/>
      <c r="AL10" s="46">
        <f>データ!V6</f>
        <v>1248</v>
      </c>
      <c r="AM10" s="46"/>
      <c r="AN10" s="46"/>
      <c r="AO10" s="46"/>
      <c r="AP10" s="46"/>
      <c r="AQ10" s="46"/>
      <c r="AR10" s="46"/>
      <c r="AS10" s="46"/>
      <c r="AT10" s="45">
        <f>データ!W6</f>
        <v>0.56000000000000005</v>
      </c>
      <c r="AU10" s="45"/>
      <c r="AV10" s="45"/>
      <c r="AW10" s="45"/>
      <c r="AX10" s="45"/>
      <c r="AY10" s="45"/>
      <c r="AZ10" s="45"/>
      <c r="BA10" s="45"/>
      <c r="BB10" s="45">
        <f>データ!X6</f>
        <v>2228.5700000000002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OCHy6Gmp48nCZISHtfiQltAAAwK1L47Zso5Jlf+z/ivWukRATSHqQ/yvoq3+kpV0+v/PkNtTtMckzWQxM5Wq6A==" saltValue="awfSbTXopXZgQBxNuUE2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2021</v>
      </c>
      <c r="C6" s="19">
        <f t="shared" ref="C6:X6" si="3">C7</f>
        <v>393011</v>
      </c>
      <c r="D6" s="19">
        <f t="shared" si="3"/>
        <v>47</v>
      </c>
      <c r="E6" s="19">
        <f t="shared" si="3"/>
        <v>17</v>
      </c>
      <c r="F6" s="19">
        <f t="shared" si="3"/>
        <v>4</v>
      </c>
      <c r="G6" s="19">
        <f t="shared" si="3"/>
        <v>0</v>
      </c>
      <c r="H6" s="19" t="str">
        <f t="shared" si="3"/>
        <v>高知県　東洋町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56.6</v>
      </c>
      <c r="Q6" s="20">
        <f t="shared" si="3"/>
        <v>100</v>
      </c>
      <c r="R6" s="20">
        <f t="shared" si="3"/>
        <v>2200</v>
      </c>
      <c r="S6" s="20">
        <f t="shared" si="3"/>
        <v>2239</v>
      </c>
      <c r="T6" s="20">
        <f t="shared" si="3"/>
        <v>74.02</v>
      </c>
      <c r="U6" s="20">
        <f t="shared" si="3"/>
        <v>30.25</v>
      </c>
      <c r="V6" s="20">
        <f t="shared" si="3"/>
        <v>1248</v>
      </c>
      <c r="W6" s="20">
        <f t="shared" si="3"/>
        <v>0.56000000000000005</v>
      </c>
      <c r="X6" s="20">
        <f t="shared" si="3"/>
        <v>2228.5700000000002</v>
      </c>
      <c r="Y6" s="21">
        <f>IF(Y7="",NA(),Y7)</f>
        <v>78.73</v>
      </c>
      <c r="Z6" s="21">
        <f t="shared" ref="Z6:AH6" si="4">IF(Z7="",NA(),Z7)</f>
        <v>82.7</v>
      </c>
      <c r="AA6" s="21">
        <f t="shared" si="4"/>
        <v>84.15</v>
      </c>
      <c r="AB6" s="21">
        <f t="shared" si="4"/>
        <v>84.35</v>
      </c>
      <c r="AC6" s="21">
        <f t="shared" si="4"/>
        <v>78.95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5402.61</v>
      </c>
      <c r="BG6" s="20">
        <f t="shared" ref="BG6:BO6" si="7">IF(BG7="",NA(),BG7)</f>
        <v>0</v>
      </c>
      <c r="BH6" s="20">
        <f t="shared" si="7"/>
        <v>0</v>
      </c>
      <c r="BI6" s="21">
        <f t="shared" si="7"/>
        <v>4995.58</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44.6</v>
      </c>
      <c r="BR6" s="21">
        <f t="shared" ref="BR6:BZ6" si="8">IF(BR7="",NA(),BR7)</f>
        <v>49.52</v>
      </c>
      <c r="BS6" s="21">
        <f t="shared" si="8"/>
        <v>52.27</v>
      </c>
      <c r="BT6" s="21">
        <f t="shared" si="8"/>
        <v>52.67</v>
      </c>
      <c r="BU6" s="21">
        <f t="shared" si="8"/>
        <v>35.36</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281.74</v>
      </c>
      <c r="CC6" s="21">
        <f t="shared" ref="CC6:CK6" si="9">IF(CC7="",NA(),CC7)</f>
        <v>254.9</v>
      </c>
      <c r="CD6" s="21">
        <f t="shared" si="9"/>
        <v>242.75</v>
      </c>
      <c r="CE6" s="21">
        <f t="shared" si="9"/>
        <v>247.89</v>
      </c>
      <c r="CF6" s="21">
        <f t="shared" si="9"/>
        <v>367.49</v>
      </c>
      <c r="CG6" s="21">
        <f t="shared" si="9"/>
        <v>221.81</v>
      </c>
      <c r="CH6" s="21">
        <f t="shared" si="9"/>
        <v>230.02</v>
      </c>
      <c r="CI6" s="21">
        <f t="shared" si="9"/>
        <v>228.47</v>
      </c>
      <c r="CJ6" s="21">
        <f t="shared" si="9"/>
        <v>224.88</v>
      </c>
      <c r="CK6" s="21">
        <f t="shared" si="9"/>
        <v>228.64</v>
      </c>
      <c r="CL6" s="20" t="str">
        <f>IF(CL7="","",IF(CL7="-","【-】","【"&amp;SUBSTITUTE(TEXT(CL7,"#,##0.00"),"-","△")&amp;"】"))</f>
        <v>【216.39】</v>
      </c>
      <c r="CM6" s="21">
        <f>IF(CM7="",NA(),CM7)</f>
        <v>50.4</v>
      </c>
      <c r="CN6" s="21">
        <f t="shared" ref="CN6:CV6" si="10">IF(CN7="",NA(),CN7)</f>
        <v>50.4</v>
      </c>
      <c r="CO6" s="21">
        <f t="shared" si="10"/>
        <v>50.4</v>
      </c>
      <c r="CP6" s="21">
        <f t="shared" si="10"/>
        <v>43.2</v>
      </c>
      <c r="CQ6" s="21">
        <f t="shared" si="10"/>
        <v>43.6</v>
      </c>
      <c r="CR6" s="21">
        <f t="shared" si="10"/>
        <v>43.36</v>
      </c>
      <c r="CS6" s="21">
        <f t="shared" si="10"/>
        <v>42.56</v>
      </c>
      <c r="CT6" s="21">
        <f t="shared" si="10"/>
        <v>42.47</v>
      </c>
      <c r="CU6" s="21">
        <f t="shared" si="10"/>
        <v>42.4</v>
      </c>
      <c r="CV6" s="21">
        <f t="shared" si="10"/>
        <v>42.28</v>
      </c>
      <c r="CW6" s="20" t="str">
        <f>IF(CW7="","",IF(CW7="-","【-】","【"&amp;SUBSTITUTE(TEXT(CW7,"#,##0.00"),"-","△")&amp;"】"))</f>
        <v>【42.57】</v>
      </c>
      <c r="CX6" s="21">
        <f>IF(CX7="",NA(),CX7)</f>
        <v>91.4</v>
      </c>
      <c r="CY6" s="21">
        <f t="shared" ref="CY6:DG6" si="11">IF(CY7="",NA(),CY7)</f>
        <v>95.69</v>
      </c>
      <c r="CZ6" s="21">
        <f t="shared" si="11"/>
        <v>92.27</v>
      </c>
      <c r="DA6" s="21">
        <f t="shared" si="11"/>
        <v>60.59</v>
      </c>
      <c r="DB6" s="21">
        <f t="shared" si="11"/>
        <v>65.540000000000006</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2">
      <c r="A7" s="14"/>
      <c r="B7" s="23">
        <v>2021</v>
      </c>
      <c r="C7" s="23">
        <v>393011</v>
      </c>
      <c r="D7" s="23">
        <v>47</v>
      </c>
      <c r="E7" s="23">
        <v>17</v>
      </c>
      <c r="F7" s="23">
        <v>4</v>
      </c>
      <c r="G7" s="23">
        <v>0</v>
      </c>
      <c r="H7" s="23" t="s">
        <v>96</v>
      </c>
      <c r="I7" s="23" t="s">
        <v>97</v>
      </c>
      <c r="J7" s="23" t="s">
        <v>98</v>
      </c>
      <c r="K7" s="23" t="s">
        <v>99</v>
      </c>
      <c r="L7" s="23" t="s">
        <v>100</v>
      </c>
      <c r="M7" s="23" t="s">
        <v>101</v>
      </c>
      <c r="N7" s="24" t="s">
        <v>102</v>
      </c>
      <c r="O7" s="24" t="s">
        <v>103</v>
      </c>
      <c r="P7" s="24">
        <v>56.6</v>
      </c>
      <c r="Q7" s="24">
        <v>100</v>
      </c>
      <c r="R7" s="24">
        <v>2200</v>
      </c>
      <c r="S7" s="24">
        <v>2239</v>
      </c>
      <c r="T7" s="24">
        <v>74.02</v>
      </c>
      <c r="U7" s="24">
        <v>30.25</v>
      </c>
      <c r="V7" s="24">
        <v>1248</v>
      </c>
      <c r="W7" s="24">
        <v>0.56000000000000005</v>
      </c>
      <c r="X7" s="24">
        <v>2228.5700000000002</v>
      </c>
      <c r="Y7" s="24">
        <v>78.73</v>
      </c>
      <c r="Z7" s="24">
        <v>82.7</v>
      </c>
      <c r="AA7" s="24">
        <v>84.15</v>
      </c>
      <c r="AB7" s="24">
        <v>84.35</v>
      </c>
      <c r="AC7" s="24">
        <v>78.95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5402.61</v>
      </c>
      <c r="BG7" s="24">
        <v>0</v>
      </c>
      <c r="BH7" s="24">
        <v>0</v>
      </c>
      <c r="BI7" s="24">
        <v>4995.58</v>
      </c>
      <c r="BJ7" s="24">
        <v>0</v>
      </c>
      <c r="BK7" s="24">
        <v>1243.71</v>
      </c>
      <c r="BL7" s="24">
        <v>1194.1500000000001</v>
      </c>
      <c r="BM7" s="24">
        <v>1206.79</v>
      </c>
      <c r="BN7" s="24">
        <v>1258.43</v>
      </c>
      <c r="BO7" s="24">
        <v>1163.75</v>
      </c>
      <c r="BP7" s="24">
        <v>1201.79</v>
      </c>
      <c r="BQ7" s="24">
        <v>44.6</v>
      </c>
      <c r="BR7" s="24">
        <v>49.52</v>
      </c>
      <c r="BS7" s="24">
        <v>52.27</v>
      </c>
      <c r="BT7" s="24">
        <v>52.67</v>
      </c>
      <c r="BU7" s="24">
        <v>35.36</v>
      </c>
      <c r="BV7" s="24">
        <v>74.3</v>
      </c>
      <c r="BW7" s="24">
        <v>72.260000000000005</v>
      </c>
      <c r="BX7" s="24">
        <v>71.84</v>
      </c>
      <c r="BY7" s="24">
        <v>73.36</v>
      </c>
      <c r="BZ7" s="24">
        <v>72.599999999999994</v>
      </c>
      <c r="CA7" s="24">
        <v>75.31</v>
      </c>
      <c r="CB7" s="24">
        <v>281.74</v>
      </c>
      <c r="CC7" s="24">
        <v>254.9</v>
      </c>
      <c r="CD7" s="24">
        <v>242.75</v>
      </c>
      <c r="CE7" s="24">
        <v>247.89</v>
      </c>
      <c r="CF7" s="24">
        <v>367.49</v>
      </c>
      <c r="CG7" s="24">
        <v>221.81</v>
      </c>
      <c r="CH7" s="24">
        <v>230.02</v>
      </c>
      <c r="CI7" s="24">
        <v>228.47</v>
      </c>
      <c r="CJ7" s="24">
        <v>224.88</v>
      </c>
      <c r="CK7" s="24">
        <v>228.64</v>
      </c>
      <c r="CL7" s="24">
        <v>216.39</v>
      </c>
      <c r="CM7" s="24">
        <v>50.4</v>
      </c>
      <c r="CN7" s="24">
        <v>50.4</v>
      </c>
      <c r="CO7" s="24">
        <v>50.4</v>
      </c>
      <c r="CP7" s="24">
        <v>43.2</v>
      </c>
      <c r="CQ7" s="24">
        <v>43.6</v>
      </c>
      <c r="CR7" s="24">
        <v>43.36</v>
      </c>
      <c r="CS7" s="24">
        <v>42.56</v>
      </c>
      <c r="CT7" s="24">
        <v>42.47</v>
      </c>
      <c r="CU7" s="24">
        <v>42.4</v>
      </c>
      <c r="CV7" s="24">
        <v>42.28</v>
      </c>
      <c r="CW7" s="24">
        <v>42.57</v>
      </c>
      <c r="CX7" s="24">
        <v>91.4</v>
      </c>
      <c r="CY7" s="24">
        <v>95.69</v>
      </c>
      <c r="CZ7" s="24">
        <v>92.27</v>
      </c>
      <c r="DA7" s="24">
        <v>60.59</v>
      </c>
      <c r="DB7" s="24">
        <v>65.540000000000006</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109</v>
      </c>
    </row>
    <row r="12" spans="1:145" x14ac:dyDescent="0.2">
      <c r="B12">
        <v>1</v>
      </c>
      <c r="C12">
        <v>1</v>
      </c>
      <c r="D12">
        <v>1</v>
      </c>
      <c r="E12">
        <v>2</v>
      </c>
      <c r="F12">
        <v>3</v>
      </c>
      <c r="G12" t="s">
        <v>110</v>
      </c>
    </row>
    <row r="13" spans="1:145" x14ac:dyDescent="0.2">
      <c r="B13" t="s">
        <v>111</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産業建設課補佐</cp:lastModifiedBy>
  <dcterms:created xsi:type="dcterms:W3CDTF">2023-01-12T23:58:12Z</dcterms:created>
  <dcterms:modified xsi:type="dcterms:W3CDTF">2023-01-18T02:30:40Z</dcterms:modified>
  <cp:category/>
</cp:coreProperties>
</file>