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11\share_0110$\NTKOCHIZA\ext\財政事情\11.4月以降\調査もの\令和４年度\050106_【再送】【照会：1月17日（火）正午〆】公営企業に係る経営比較分析表（令和３年度決算）の分析等について\02_各課提出\春野地域振興課\"/>
    </mc:Choice>
  </mc:AlternateContent>
  <workbookProtection workbookAlgorithmName="SHA-512" workbookHashValue="/aPmEebIGUt8IW6HD1x+HbgxY9jxvvwh6xNGyB+09nl4WuD2v5VUF1rsZXat2Rk/jHZAg5ccUwYKQayAYbnppA==" workbookSaltValue="sgUKfO8LJ2lOSBgwM2Nsew=="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<sst xmlns="http://schemas.openxmlformats.org/spreadsheetml/2006/main" count="236" uniqueCount="118">
  <si>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</si>
  <si>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</si>
  <si>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</si>
  <si>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</si>
  <si>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</si>
  <si>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</si>
  <si>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</si>
  <si>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</si>
  <si>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</si>
  <si>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</si>
  <si>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</si>
  <si>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</si>
  <si>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</si>
  <si>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</si>
  <si>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</si>
  <si>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</si>
  <si>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</si>
  <si>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</si>
  <si>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</si>
  <si>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</si>
  <si>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</si>
  <si>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</si>
  <si>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</si>
  <si>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</si>
  <si>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</si>
  <si>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</si>
  <si>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</si>
  <si>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</si>
  <si>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</si>
  <si>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</si>
  <si>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</si>
  <si>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</si>
  <si>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</si>
  <si>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</si>
  <si>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</si>
  <si>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</si>
  <si>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</si>
  <si>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</si>
  <si>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</si>
  <si>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</si>
  <si>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</si>
  <si>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</si>
  <si>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</si>
  <si>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</si>
  <si>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</si>
  <si>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</si>
  <si>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</si>
  <si>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</si>
  <si>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</si>
  <si>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</si>
  <si>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</si>
  <si>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</si>
  <si>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</si>
  <si>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</si>
  <si>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</si>
  <si>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</si>
  <si>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</si>
  <si>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</si>
  <si>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</si>
  <si>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</si>
  <si>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</si>
  <si>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</si>
  <si>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</si>
  <si>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</si>
  <si>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</si>
  <si>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</si>
  <si>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</si>
  <si>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</si>
  <si>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</si>
  <si>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</si>
  <si>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</si>
  <si>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</si>
  <si>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</si>
  <si>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</si>
  <si>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</si>
  <si>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</si>
  <si>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</si>
  <si>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</si>
  <si>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</si>
  <si>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</si>
  <si>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</si>
  <si>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</si>
  <si>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</si>
  <si>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</si>
  <si>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</si>
  <si>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</si>
  <si>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</si>
  <si>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</si>
  <si>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</si>
  <si>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</si>
  <si>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</si>
  <si>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</si>
  <si>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</si>
  <si>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</si>
  <si>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</si>
  <si>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</si>
  <si>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高知市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</si>
  <si>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</si>
  <si>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</si>
  <si>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</si>
  <si>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</si>
  <si>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</si>
  <si>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</si>
  <si>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</si>
  <si>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</si>
  <si>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</si>
  <si>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</si>
  <si>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</si>
  <si>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</si>
  <si>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</si>
  <si>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</si>
  <si>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</si>
  <si>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</si>
  <si>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</si>
  <si>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</si>
  <si>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r>
      <t>　使用料改定以前に比べれば，令和４年度以降も一定の収益改善が見込まれるものの，人口減少や節水意識の定着等による有収水量の減少に伴う収益の減少・圧縮が見込まれるなど，農業集落排水事業の厳しい経営環境が継続することに変わりはなく，実際に令和３年度の使用料収入は令和２年度に比べて3.3％減少している。
こうしたなかではあるが，令和４年度も長期的に安定した公共サービス</t>
    </r>
    <r>
      <rPr>
        <sz val="11"/>
        <color theme="1"/>
        <rFont val="ＭＳ ゴシック"/>
        <family val="3"/>
        <charset val="128"/>
      </rPr>
      <t>を提供し続けるために，老朽化した農業集落排水施設の機能維持を図るための機能強化工事を全５処理区で実施している。
また，令和３年度同様に維持管理コストの節減と普及促進活動の継続・強化による水洗化率の向上等の収益向上の取組み並びに公営企業会計への令和６年度当初からの移行に向けた取組みも平行して行っていく。</t>
    </r>
    <rPh sb="14" eb="15">
      <t>レイ</t>
    </rPh>
    <rPh sb="15" eb="16">
      <t>ワ</t>
    </rPh>
    <rPh sb="17" eb="19">
      <t>ネンド</t>
    </rPh>
    <rPh sb="19" eb="21">
      <t>イコウ</t>
    </rPh>
    <rPh sb="71" eb="73">
      <t>アッシュク</t>
    </rPh>
    <rPh sb="82" eb="90">
      <t>ジギョウ</t>
    </rPh>
    <rPh sb="94" eb="96">
      <t>ケイエイ</t>
    </rPh>
    <rPh sb="96" eb="98">
      <t>カンキョウ</t>
    </rPh>
    <rPh sb="99" eb="101">
      <t>ケイゾク</t>
    </rPh>
    <rPh sb="106" eb="107">
      <t>カ</t>
    </rPh>
    <rPh sb="113" eb="115">
      <t>ジッサイ</t>
    </rPh>
    <rPh sb="116" eb="118">
      <t>レイワ</t>
    </rPh>
    <rPh sb="119" eb="121">
      <t>ネンド</t>
    </rPh>
    <rPh sb="122" eb="127">
      <t>シヨウリョウシュウニュウ</t>
    </rPh>
    <rPh sb="128" eb="130">
      <t>レイワ</t>
    </rPh>
    <rPh sb="131" eb="133">
      <t>ネンド</t>
    </rPh>
    <rPh sb="134" eb="135">
      <t>クラ</t>
    </rPh>
    <rPh sb="141" eb="143">
      <t>ゲンショウ</t>
    </rPh>
    <rPh sb="162" eb="164">
      <t>レイワ</t>
    </rPh>
    <rPh sb="165" eb="167">
      <t>ネンド</t>
    </rPh>
    <rPh sb="176" eb="178">
      <t>コウキョウ</t>
    </rPh>
    <rPh sb="186" eb="187">
      <t>ツヅ</t>
    </rPh>
    <rPh sb="241" eb="243">
      <t>レイワ</t>
    </rPh>
    <rPh sb="244" eb="246">
      <t>ネンド</t>
    </rPh>
    <rPh sb="246" eb="248">
      <t>ドウヨウ</t>
    </rPh>
    <rPh sb="249" eb="251">
      <t>イジ</t>
    </rPh>
    <rPh sb="251" eb="253">
      <t>カンリ</t>
    </rPh>
    <rPh sb="257" eb="259">
      <t>セツゲン</t>
    </rPh>
    <rPh sb="267" eb="269">
      <t>ケイゾク</t>
    </rPh>
    <rPh sb="282" eb="283">
      <t>ナド</t>
    </rPh>
    <rPh sb="292" eb="293">
      <t>ナラ</t>
    </rPh>
    <rPh sb="295" eb="301">
      <t>コウエイキギョウカイケイ</t>
    </rPh>
    <rPh sb="303" eb="305">
      <t>レイワ</t>
    </rPh>
    <rPh sb="306" eb="308">
      <t>ネンド</t>
    </rPh>
    <rPh sb="308" eb="310">
      <t>トウショ</t>
    </rPh>
    <rPh sb="313" eb="315">
      <t>イコウ</t>
    </rPh>
    <rPh sb="316" eb="317">
      <t>ム</t>
    </rPh>
    <rPh sb="319" eb="321">
      <t>トリクミ</t>
    </rPh>
    <rPh sb="323" eb="325">
      <t>ヘイコウ</t>
    </rPh>
    <rPh sb="327" eb="328">
      <t>オコナ</t>
    </rPh>
    <phoneticPr fontId="4"/>
  </si>
  <si>
    <t>　平成27年度から28年度にかけて実施した農業集落排水施設の機能診断結果などを踏まえ，機械設備や各処理施設の更新時期等を示した，最適整備構想を平成29年度に作成したところである。
　また，老朽化した設備の更新等を進め，農業集落排水施設の機能維持を図る目的で，最適整備構想に基づく機能強化工事を，諸木，内ノ谷，西分（秋山を含む）の３処理区については令和２年度に，また，西畑，芳原の２処理区については，令和３年度に着手している。</t>
    <rPh sb="1" eb="3">
      <t>ヘイセイ</t>
    </rPh>
    <rPh sb="5" eb="7">
      <t>ネンド</t>
    </rPh>
    <rPh sb="43" eb="45">
      <t>キカイ</t>
    </rPh>
    <rPh sb="45" eb="47">
      <t>セツビ</t>
    </rPh>
    <rPh sb="48" eb="49">
      <t>カク</t>
    </rPh>
    <rPh sb="54" eb="56">
      <t>コウシン</t>
    </rPh>
    <rPh sb="56" eb="59">
      <t>ジキトウ</t>
    </rPh>
    <rPh sb="60" eb="61">
      <t>シメ</t>
    </rPh>
    <rPh sb="64" eb="70">
      <t>コウソウ</t>
    </rPh>
    <rPh sb="71" eb="73">
      <t>ヘイセイ</t>
    </rPh>
    <rPh sb="75" eb="77">
      <t>ネンド</t>
    </rPh>
    <rPh sb="78" eb="80">
      <t>サクセイ</t>
    </rPh>
    <rPh sb="126" eb="128">
      <t>モクテキ</t>
    </rPh>
    <rPh sb="130" eb="136">
      <t>コウソウ</t>
    </rPh>
    <rPh sb="140" eb="142">
      <t>キノウ</t>
    </rPh>
    <rPh sb="142" eb="144">
      <t>キョウカ</t>
    </rPh>
    <rPh sb="144" eb="146">
      <t>コウジ</t>
    </rPh>
    <rPh sb="148" eb="150">
      <t>モロ</t>
    </rPh>
    <rPh sb="151" eb="154">
      <t>ウチ</t>
    </rPh>
    <rPh sb="155" eb="157">
      <t>ニシ</t>
    </rPh>
    <rPh sb="158" eb="160">
      <t>アキ</t>
    </rPh>
    <rPh sb="161" eb="162">
      <t>フク</t>
    </rPh>
    <rPh sb="166" eb="168">
      <t>ショリ</t>
    </rPh>
    <rPh sb="168" eb="169">
      <t>ク</t>
    </rPh>
    <rPh sb="174" eb="175">
      <t>レイ</t>
    </rPh>
    <rPh sb="175" eb="176">
      <t>ワ</t>
    </rPh>
    <rPh sb="177" eb="179">
      <t>ネンド</t>
    </rPh>
    <rPh sb="184" eb="186">
      <t>ハタ</t>
    </rPh>
    <rPh sb="187" eb="189">
      <t>ヨシ</t>
    </rPh>
    <rPh sb="191" eb="193">
      <t>ショリ</t>
    </rPh>
    <rPh sb="193" eb="194">
      <t>ク</t>
    </rPh>
    <rPh sb="200" eb="202">
      <t>レイワ</t>
    </rPh>
    <rPh sb="203" eb="205">
      <t>ネンド</t>
    </rPh>
    <rPh sb="206" eb="208">
      <t>チャクシュ</t>
    </rPh>
    <phoneticPr fontId="4"/>
  </si>
  <si>
    <t>　令和３年度の経費回収率については，引き続き，類似団体の平均値より良好な水準となった。
しかしながら，施設の老朽化等に伴い維持管理に要する経費が増加した一方，使用料収入が減少したことにより，令和２年度に比べて約７%下降した。
使用料で賄うべき経費のすべてを賄うには至らず，経営収支の均衡は一般会計からの繰入れにより保たれている。
　施設利用率は令和２年度に引き続き，前年度比で２％以上上昇したものの，同じく10％以上上昇した類似団体平均値との差は前年度以上に拡大する結果となった。
水洗化率については引き続き上昇傾向ではあるものの，依然として類似団体平均を下回っている。
　令和４年度については，これまでのところ使用料収入の減及び維持管理費の増加が減少が見込まれ，経費回収率は令和３年度の水準を下回ることが見込まれている。
　今後も施設の老朽化に伴う経費増や処理区の人口減少などによる使用料収入の減少が想定されることから，経営基盤の安定に直結する水洗化率の向上にむけた普及促進と更なる経費節減の取組みを継続・強化していく。</t>
    <rPh sb="1" eb="3">
      <t>レイワ</t>
    </rPh>
    <rPh sb="4" eb="6">
      <t>ネンド</t>
    </rPh>
    <rPh sb="7" eb="9">
      <t>ケイヒ</t>
    </rPh>
    <rPh sb="9" eb="11">
      <t>カイシュウ</t>
    </rPh>
    <rPh sb="11" eb="12">
      <t>リツ</t>
    </rPh>
    <rPh sb="18" eb="19">
      <t>ヒ</t>
    </rPh>
    <rPh sb="20" eb="21">
      <t>ツヅ</t>
    </rPh>
    <rPh sb="51" eb="53">
      <t>シセツ</t>
    </rPh>
    <rPh sb="54" eb="57">
      <t>ロウキュウカ</t>
    </rPh>
    <rPh sb="57" eb="58">
      <t>トウ</t>
    </rPh>
    <rPh sb="59" eb="60">
      <t>トモナ</t>
    </rPh>
    <rPh sb="61" eb="65">
      <t>イジカンリ</t>
    </rPh>
    <rPh sb="66" eb="67">
      <t>ヨウ</t>
    </rPh>
    <rPh sb="69" eb="71">
      <t>ケイヒ</t>
    </rPh>
    <rPh sb="72" eb="74">
      <t>ゾウカ</t>
    </rPh>
    <rPh sb="76" eb="78">
      <t>イッポウ</t>
    </rPh>
    <rPh sb="85" eb="87">
      <t>ゲンショウ</t>
    </rPh>
    <rPh sb="101" eb="102">
      <t>クラ</t>
    </rPh>
    <rPh sb="104" eb="105">
      <t>ヤク</t>
    </rPh>
    <rPh sb="107" eb="109">
      <t>カコウ</t>
    </rPh>
    <rPh sb="113" eb="116">
      <t>シヨウリョウ</t>
    </rPh>
    <rPh sb="117" eb="118">
      <t>マカナ</t>
    </rPh>
    <rPh sb="121" eb="123">
      <t>ケイヒ</t>
    </rPh>
    <rPh sb="128" eb="129">
      <t>マカナ</t>
    </rPh>
    <rPh sb="132" eb="133">
      <t>イタ</t>
    </rPh>
    <rPh sb="136" eb="138">
      <t>ケイエイ</t>
    </rPh>
    <rPh sb="138" eb="140">
      <t>シュウシ</t>
    </rPh>
    <rPh sb="141" eb="143">
      <t>キンコウ</t>
    </rPh>
    <rPh sb="144" eb="146">
      <t>イッパン</t>
    </rPh>
    <rPh sb="146" eb="148">
      <t>カイケイ</t>
    </rPh>
    <rPh sb="151" eb="153">
      <t>クリイレ</t>
    </rPh>
    <rPh sb="157" eb="158">
      <t>タモ</t>
    </rPh>
    <rPh sb="201" eb="202">
      <t>オナ</t>
    </rPh>
    <rPh sb="227" eb="229">
      <t>イジョウ</t>
    </rPh>
    <rPh sb="252" eb="253">
      <t>ヒ</t>
    </rPh>
    <rPh sb="254" eb="255">
      <t>ツヅ</t>
    </rPh>
    <rPh sb="256" eb="258">
      <t>ジョウショウ</t>
    </rPh>
    <rPh sb="258" eb="260">
      <t>ケイコウ</t>
    </rPh>
    <rPh sb="280" eb="282">
      <t>シタマワ</t>
    </rPh>
    <rPh sb="293" eb="295">
      <t>ネンド</t>
    </rPh>
    <rPh sb="309" eb="314">
      <t>シヨウリョウシュウニュウ</t>
    </rPh>
    <rPh sb="315" eb="316">
      <t>ゲン</t>
    </rPh>
    <rPh sb="316" eb="317">
      <t>オヨ</t>
    </rPh>
    <rPh sb="318" eb="322">
      <t>イジカンリ</t>
    </rPh>
    <rPh sb="322" eb="323">
      <t>ヒ</t>
    </rPh>
    <rPh sb="324" eb="326">
      <t>ゾウカ</t>
    </rPh>
    <rPh sb="327" eb="329">
      <t>ゲンショウ</t>
    </rPh>
    <rPh sb="330" eb="332">
      <t>ミコ</t>
    </rPh>
    <rPh sb="335" eb="337">
      <t>ケイヒ</t>
    </rPh>
    <rPh sb="337" eb="339">
      <t>カイシュウ</t>
    </rPh>
    <rPh sb="339" eb="340">
      <t>リツ</t>
    </rPh>
    <rPh sb="341" eb="343">
      <t>レイワ</t>
    </rPh>
    <rPh sb="344" eb="346">
      <t>ネンド</t>
    </rPh>
    <rPh sb="347" eb="349">
      <t>スイジュン</t>
    </rPh>
    <rPh sb="350" eb="352">
      <t>シタマワ</t>
    </rPh>
    <rPh sb="356" eb="358">
      <t>ミコ</t>
    </rPh>
    <rPh sb="369" eb="371">
      <t>シセツ</t>
    </rPh>
    <rPh sb="372" eb="375">
      <t>ロウキュウカ</t>
    </rPh>
    <rPh sb="376" eb="377">
      <t>トモナ</t>
    </rPh>
    <rPh sb="378" eb="380">
      <t>ケイヒ</t>
    </rPh>
    <rPh sb="382" eb="384">
      <t>ショリ</t>
    </rPh>
    <rPh sb="384" eb="385">
      <t>ク</t>
    </rPh>
    <rPh sb="386" eb="388">
      <t>ジンコウ</t>
    </rPh>
    <rPh sb="388" eb="390">
      <t>ゲンショウ</t>
    </rPh>
    <rPh sb="395" eb="400">
      <t>シヨウリョウシュウニュウ</t>
    </rPh>
    <rPh sb="401" eb="403">
      <t>ゲンショウ</t>
    </rPh>
    <rPh sb="404" eb="406">
      <t>ソウテイ</t>
    </rPh>
    <rPh sb="414" eb="416">
      <t>ケイエイ</t>
    </rPh>
    <rPh sb="416" eb="418">
      <t>キバン</t>
    </rPh>
    <rPh sb="419" eb="421">
      <t>アンテイ</t>
    </rPh>
    <rPh sb="422" eb="424">
      <t>チョッケツ</t>
    </rPh>
    <rPh sb="442" eb="443">
      <t>サラ</t>
    </rPh>
    <rPh sb="445" eb="447">
      <t>ケイヒ</t>
    </rPh>
    <rPh sb="447" eb="449">
      <t>セツゲン</t>
    </rPh>
    <rPh sb="450" eb="452">
      <t>トリク</t>
    </rPh>
    <rPh sb="454" eb="456">
      <t>ケイゾク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</si>
</sst>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Fill="1" applyBorder="1" applyAlignment="1" applyProtection="1">
      <alignment horizontal="left" vertical="top" wrapText="1"/>
      <protection locked="0"/>
    </xf>
    <xf numFmtId="0" fontId="15" fillId="0" borderId="0" xfId="0" applyFont="1" applyFill="1" applyBorder="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53D-47BF-9D2A-AF8C9D87A262}"/>
            </c:ext>
          </c:extLst>
        </c:ser>
        <c:dLbls>
          <c:showLegendKey val="0"/>
          <c:showVal val="0"/>
          <c:showCatName val="0"/>
          <c:showSerName val="0"/>
          <c:showPercent val="0"/>
          <c:showBubbleSize val="0"/>
        </c:dLbls>
        <c:gapWidth val="150"/>
        <c:axId val="384992408"/>
        <c:axId val="384992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xmlns:c16r2="http://schemas.microsoft.com/office/drawing/2015/06/chart">
            <c:ext xmlns:c16="http://schemas.microsoft.com/office/drawing/2014/chart" uri="{C3380CC4-5D6E-409C-BE32-E72D297353CC}">
              <c16:uniqueId val="{00000001-853D-47BF-9D2A-AF8C9D87A262}"/>
            </c:ext>
          </c:extLst>
        </c:ser>
        <c:dLbls>
          <c:showLegendKey val="0"/>
          <c:showVal val="0"/>
          <c:showCatName val="0"/>
          <c:showSerName val="0"/>
          <c:showPercent val="0"/>
          <c:showBubbleSize val="0"/>
        </c:dLbls>
        <c:marker val="1"/>
        <c:smooth val="0"/>
        <c:axId val="384992408"/>
        <c:axId val="384992792"/>
      </c:lineChart>
      <c:dateAx>
        <c:axId val="384992408"/>
        <c:scaling>
          <c:orientation val="minMax"/>
        </c:scaling>
        <c:delete val="1"/>
        <c:axPos val="b"/>
        <c:numFmt formatCode="&quot;H&quot;yy" sourceLinked="1"/>
        <c:majorTickMark val="none"/>
        <c:minorTickMark val="none"/>
        <c:tickLblPos val="none"/>
        <c:crossAx val="384992792"/>
        <c:crosses val="autoZero"/>
        <c:auto val="1"/>
        <c:lblOffset val="100"/>
        <c:baseTimeUnit val="years"/>
      </c:dateAx>
      <c:valAx>
        <c:axId val="384992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4992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56.37</c:v>
                </c:pt>
                <c:pt idx="1">
                  <c:v>51.57</c:v>
                </c:pt>
                <c:pt idx="2">
                  <c:v>47.82</c:v>
                </c:pt>
                <c:pt idx="3">
                  <c:v>50.14</c:v>
                </c:pt>
                <c:pt idx="4">
                  <c:v>52.51</c:v>
                </c:pt>
              </c:numCache>
            </c:numRef>
          </c:val>
          <c:extLst xmlns:c16r2="http://schemas.microsoft.com/office/drawing/2015/06/chart">
            <c:ext xmlns:c16="http://schemas.microsoft.com/office/drawing/2014/chart" uri="{C3380CC4-5D6E-409C-BE32-E72D297353CC}">
              <c16:uniqueId val="{00000000-1C14-4384-8F11-A0D81A6F0A97}"/>
            </c:ext>
          </c:extLst>
        </c:ser>
        <c:dLbls>
          <c:showLegendKey val="0"/>
          <c:showVal val="0"/>
          <c:showCatName val="0"/>
          <c:showSerName val="0"/>
          <c:showPercent val="0"/>
          <c:showBubbleSize val="0"/>
        </c:dLbls>
        <c:gapWidth val="150"/>
        <c:axId val="385813424"/>
        <c:axId val="385815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xmlns:c16r2="http://schemas.microsoft.com/office/drawing/2015/06/chart">
            <c:ext xmlns:c16="http://schemas.microsoft.com/office/drawing/2014/chart" uri="{C3380CC4-5D6E-409C-BE32-E72D297353CC}">
              <c16:uniqueId val="{00000001-1C14-4384-8F11-A0D81A6F0A97}"/>
            </c:ext>
          </c:extLst>
        </c:ser>
        <c:dLbls>
          <c:showLegendKey val="0"/>
          <c:showVal val="0"/>
          <c:showCatName val="0"/>
          <c:showSerName val="0"/>
          <c:showPercent val="0"/>
          <c:showBubbleSize val="0"/>
        </c:dLbls>
        <c:marker val="1"/>
        <c:smooth val="0"/>
        <c:axId val="385813424"/>
        <c:axId val="385815384"/>
      </c:lineChart>
      <c:dateAx>
        <c:axId val="385813424"/>
        <c:scaling>
          <c:orientation val="minMax"/>
        </c:scaling>
        <c:delete val="1"/>
        <c:axPos val="b"/>
        <c:numFmt formatCode="&quot;H&quot;yy" sourceLinked="1"/>
        <c:majorTickMark val="none"/>
        <c:minorTickMark val="none"/>
        <c:tickLblPos val="none"/>
        <c:crossAx val="385815384"/>
        <c:crosses val="autoZero"/>
        <c:auto val="1"/>
        <c:lblOffset val="100"/>
        <c:baseTimeUnit val="years"/>
      </c:dateAx>
      <c:valAx>
        <c:axId val="385815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581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65.53</c:v>
                </c:pt>
                <c:pt idx="1">
                  <c:v>66.150000000000006</c:v>
                </c:pt>
                <c:pt idx="2">
                  <c:v>68.94</c:v>
                </c:pt>
                <c:pt idx="3">
                  <c:v>70.11</c:v>
                </c:pt>
                <c:pt idx="4">
                  <c:v>70.94</c:v>
                </c:pt>
              </c:numCache>
            </c:numRef>
          </c:val>
          <c:extLst xmlns:c16r2="http://schemas.microsoft.com/office/drawing/2015/06/chart">
            <c:ext xmlns:c16="http://schemas.microsoft.com/office/drawing/2014/chart" uri="{C3380CC4-5D6E-409C-BE32-E72D297353CC}">
              <c16:uniqueId val="{00000000-F60D-4874-B40B-994B8843F0A2}"/>
            </c:ext>
          </c:extLst>
        </c:ser>
        <c:dLbls>
          <c:showLegendKey val="0"/>
          <c:showVal val="0"/>
          <c:showCatName val="0"/>
          <c:showSerName val="0"/>
          <c:showPercent val="0"/>
          <c:showBubbleSize val="0"/>
        </c:dLbls>
        <c:gapWidth val="150"/>
        <c:axId val="385815776"/>
        <c:axId val="385818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xmlns:c16r2="http://schemas.microsoft.com/office/drawing/2015/06/chart">
            <c:ext xmlns:c16="http://schemas.microsoft.com/office/drawing/2014/chart" uri="{C3380CC4-5D6E-409C-BE32-E72D297353CC}">
              <c16:uniqueId val="{00000001-F60D-4874-B40B-994B8843F0A2}"/>
            </c:ext>
          </c:extLst>
        </c:ser>
        <c:dLbls>
          <c:showLegendKey val="0"/>
          <c:showVal val="0"/>
          <c:showCatName val="0"/>
          <c:showSerName val="0"/>
          <c:showPercent val="0"/>
          <c:showBubbleSize val="0"/>
        </c:dLbls>
        <c:marker val="1"/>
        <c:smooth val="0"/>
        <c:axId val="385815776"/>
        <c:axId val="385818128"/>
      </c:lineChart>
      <c:dateAx>
        <c:axId val="385815776"/>
        <c:scaling>
          <c:orientation val="minMax"/>
        </c:scaling>
        <c:delete val="1"/>
        <c:axPos val="b"/>
        <c:numFmt formatCode="&quot;H&quot;yy" sourceLinked="1"/>
        <c:majorTickMark val="none"/>
        <c:minorTickMark val="none"/>
        <c:tickLblPos val="none"/>
        <c:crossAx val="385818128"/>
        <c:crosses val="autoZero"/>
        <c:auto val="1"/>
        <c:lblOffset val="100"/>
        <c:baseTimeUnit val="years"/>
      </c:dateAx>
      <c:valAx>
        <c:axId val="38581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5815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75.819999999999993</c:v>
                </c:pt>
                <c:pt idx="1">
                  <c:v>75.08</c:v>
                </c:pt>
                <c:pt idx="2">
                  <c:v>74.959999999999994</c:v>
                </c:pt>
                <c:pt idx="3">
                  <c:v>74.97</c:v>
                </c:pt>
                <c:pt idx="4">
                  <c:v>73.98</c:v>
                </c:pt>
              </c:numCache>
            </c:numRef>
          </c:val>
          <c:extLst xmlns:c16r2="http://schemas.microsoft.com/office/drawing/2015/06/chart">
            <c:ext xmlns:c16="http://schemas.microsoft.com/office/drawing/2014/chart" uri="{C3380CC4-5D6E-409C-BE32-E72D297353CC}">
              <c16:uniqueId val="{00000000-9F42-415D-9F47-EBF5AA605DBF}"/>
            </c:ext>
          </c:extLst>
        </c:ser>
        <c:dLbls>
          <c:showLegendKey val="0"/>
          <c:showVal val="0"/>
          <c:showCatName val="0"/>
          <c:showSerName val="0"/>
          <c:showPercent val="0"/>
          <c:showBubbleSize val="0"/>
        </c:dLbls>
        <c:gapWidth val="150"/>
        <c:axId val="385346920"/>
        <c:axId val="385347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F42-415D-9F47-EBF5AA605DBF}"/>
            </c:ext>
          </c:extLst>
        </c:ser>
        <c:dLbls>
          <c:showLegendKey val="0"/>
          <c:showVal val="0"/>
          <c:showCatName val="0"/>
          <c:showSerName val="0"/>
          <c:showPercent val="0"/>
          <c:showBubbleSize val="0"/>
        </c:dLbls>
        <c:marker val="1"/>
        <c:smooth val="0"/>
        <c:axId val="385346920"/>
        <c:axId val="385347304"/>
      </c:lineChart>
      <c:dateAx>
        <c:axId val="385346920"/>
        <c:scaling>
          <c:orientation val="minMax"/>
        </c:scaling>
        <c:delete val="1"/>
        <c:axPos val="b"/>
        <c:numFmt formatCode="&quot;H&quot;yy" sourceLinked="1"/>
        <c:majorTickMark val="none"/>
        <c:minorTickMark val="none"/>
        <c:tickLblPos val="none"/>
        <c:crossAx val="385347304"/>
        <c:crosses val="autoZero"/>
        <c:auto val="1"/>
        <c:lblOffset val="100"/>
        <c:baseTimeUnit val="years"/>
      </c:dateAx>
      <c:valAx>
        <c:axId val="385347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5346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766-4C06-82AC-43735BB0D1BB}"/>
            </c:ext>
          </c:extLst>
        </c:ser>
        <c:dLbls>
          <c:showLegendKey val="0"/>
          <c:showVal val="0"/>
          <c:showCatName val="0"/>
          <c:showSerName val="0"/>
          <c:showPercent val="0"/>
          <c:showBubbleSize val="0"/>
        </c:dLbls>
        <c:gapWidth val="150"/>
        <c:axId val="384365016"/>
        <c:axId val="38436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766-4C06-82AC-43735BB0D1BB}"/>
            </c:ext>
          </c:extLst>
        </c:ser>
        <c:dLbls>
          <c:showLegendKey val="0"/>
          <c:showVal val="0"/>
          <c:showCatName val="0"/>
          <c:showSerName val="0"/>
          <c:showPercent val="0"/>
          <c:showBubbleSize val="0"/>
        </c:dLbls>
        <c:marker val="1"/>
        <c:smooth val="0"/>
        <c:axId val="384365016"/>
        <c:axId val="384369328"/>
      </c:lineChart>
      <c:dateAx>
        <c:axId val="384365016"/>
        <c:scaling>
          <c:orientation val="minMax"/>
        </c:scaling>
        <c:delete val="1"/>
        <c:axPos val="b"/>
        <c:numFmt formatCode="&quot;H&quot;yy" sourceLinked="1"/>
        <c:majorTickMark val="none"/>
        <c:minorTickMark val="none"/>
        <c:tickLblPos val="none"/>
        <c:crossAx val="384369328"/>
        <c:crosses val="autoZero"/>
        <c:auto val="1"/>
        <c:lblOffset val="100"/>
        <c:baseTimeUnit val="years"/>
      </c:dateAx>
      <c:valAx>
        <c:axId val="38436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4365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816-4FE8-8E45-4E3AA8A548C4}"/>
            </c:ext>
          </c:extLst>
        </c:ser>
        <c:dLbls>
          <c:showLegendKey val="0"/>
          <c:showVal val="0"/>
          <c:showCatName val="0"/>
          <c:showSerName val="0"/>
          <c:showPercent val="0"/>
          <c:showBubbleSize val="0"/>
        </c:dLbls>
        <c:gapWidth val="150"/>
        <c:axId val="384364624"/>
        <c:axId val="384368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816-4FE8-8E45-4E3AA8A548C4}"/>
            </c:ext>
          </c:extLst>
        </c:ser>
        <c:dLbls>
          <c:showLegendKey val="0"/>
          <c:showVal val="0"/>
          <c:showCatName val="0"/>
          <c:showSerName val="0"/>
          <c:showPercent val="0"/>
          <c:showBubbleSize val="0"/>
        </c:dLbls>
        <c:marker val="1"/>
        <c:smooth val="0"/>
        <c:axId val="384364624"/>
        <c:axId val="384368936"/>
      </c:lineChart>
      <c:dateAx>
        <c:axId val="384364624"/>
        <c:scaling>
          <c:orientation val="minMax"/>
        </c:scaling>
        <c:delete val="1"/>
        <c:axPos val="b"/>
        <c:numFmt formatCode="&quot;H&quot;yy" sourceLinked="1"/>
        <c:majorTickMark val="none"/>
        <c:minorTickMark val="none"/>
        <c:tickLblPos val="none"/>
        <c:crossAx val="384368936"/>
        <c:crosses val="autoZero"/>
        <c:auto val="1"/>
        <c:lblOffset val="100"/>
        <c:baseTimeUnit val="years"/>
      </c:dateAx>
      <c:valAx>
        <c:axId val="384368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436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9A0-482B-8D10-B63B35419C34}"/>
            </c:ext>
          </c:extLst>
        </c:ser>
        <c:dLbls>
          <c:showLegendKey val="0"/>
          <c:showVal val="0"/>
          <c:showCatName val="0"/>
          <c:showSerName val="0"/>
          <c:showPercent val="0"/>
          <c:showBubbleSize val="0"/>
        </c:dLbls>
        <c:gapWidth val="150"/>
        <c:axId val="384365800"/>
        <c:axId val="384366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9A0-482B-8D10-B63B35419C34}"/>
            </c:ext>
          </c:extLst>
        </c:ser>
        <c:dLbls>
          <c:showLegendKey val="0"/>
          <c:showVal val="0"/>
          <c:showCatName val="0"/>
          <c:showSerName val="0"/>
          <c:showPercent val="0"/>
          <c:showBubbleSize val="0"/>
        </c:dLbls>
        <c:marker val="1"/>
        <c:smooth val="0"/>
        <c:axId val="384365800"/>
        <c:axId val="384366976"/>
      </c:lineChart>
      <c:dateAx>
        <c:axId val="384365800"/>
        <c:scaling>
          <c:orientation val="minMax"/>
        </c:scaling>
        <c:delete val="1"/>
        <c:axPos val="b"/>
        <c:numFmt formatCode="&quot;H&quot;yy" sourceLinked="1"/>
        <c:majorTickMark val="none"/>
        <c:minorTickMark val="none"/>
        <c:tickLblPos val="none"/>
        <c:crossAx val="384366976"/>
        <c:crosses val="autoZero"/>
        <c:auto val="1"/>
        <c:lblOffset val="100"/>
        <c:baseTimeUnit val="years"/>
      </c:dateAx>
      <c:valAx>
        <c:axId val="38436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4365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081-41E7-A9F6-95E6BCF4D2FF}"/>
            </c:ext>
          </c:extLst>
        </c:ser>
        <c:dLbls>
          <c:showLegendKey val="0"/>
          <c:showVal val="0"/>
          <c:showCatName val="0"/>
          <c:showSerName val="0"/>
          <c:showPercent val="0"/>
          <c:showBubbleSize val="0"/>
        </c:dLbls>
        <c:gapWidth val="150"/>
        <c:axId val="385547952"/>
        <c:axId val="385545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081-41E7-A9F6-95E6BCF4D2FF}"/>
            </c:ext>
          </c:extLst>
        </c:ser>
        <c:dLbls>
          <c:showLegendKey val="0"/>
          <c:showVal val="0"/>
          <c:showCatName val="0"/>
          <c:showSerName val="0"/>
          <c:showPercent val="0"/>
          <c:showBubbleSize val="0"/>
        </c:dLbls>
        <c:marker val="1"/>
        <c:smooth val="0"/>
        <c:axId val="385547952"/>
        <c:axId val="385545208"/>
      </c:lineChart>
      <c:dateAx>
        <c:axId val="385547952"/>
        <c:scaling>
          <c:orientation val="minMax"/>
        </c:scaling>
        <c:delete val="1"/>
        <c:axPos val="b"/>
        <c:numFmt formatCode="&quot;H&quot;yy" sourceLinked="1"/>
        <c:majorTickMark val="none"/>
        <c:minorTickMark val="none"/>
        <c:tickLblPos val="none"/>
        <c:crossAx val="385545208"/>
        <c:crosses val="autoZero"/>
        <c:auto val="1"/>
        <c:lblOffset val="100"/>
        <c:baseTimeUnit val="years"/>
      </c:dateAx>
      <c:valAx>
        <c:axId val="385545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554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55.69</c:v>
                </c:pt>
                <c:pt idx="1">
                  <c:v>88.4</c:v>
                </c:pt>
                <c:pt idx="2">
                  <c:v>48</c:v>
                </c:pt>
                <c:pt idx="3">
                  <c:v>23.78</c:v>
                </c:pt>
                <c:pt idx="4">
                  <c:v>36.630000000000003</c:v>
                </c:pt>
              </c:numCache>
            </c:numRef>
          </c:val>
          <c:extLst xmlns:c16r2="http://schemas.microsoft.com/office/drawing/2015/06/chart">
            <c:ext xmlns:c16="http://schemas.microsoft.com/office/drawing/2014/chart" uri="{C3380CC4-5D6E-409C-BE32-E72D297353CC}">
              <c16:uniqueId val="{00000000-C70E-487A-B601-D3EF53F5B5F7}"/>
            </c:ext>
          </c:extLst>
        </c:ser>
        <c:dLbls>
          <c:showLegendKey val="0"/>
          <c:showVal val="0"/>
          <c:showCatName val="0"/>
          <c:showSerName val="0"/>
          <c:showPercent val="0"/>
          <c:showBubbleSize val="0"/>
        </c:dLbls>
        <c:gapWidth val="150"/>
        <c:axId val="385545600"/>
        <c:axId val="385546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xmlns:c16r2="http://schemas.microsoft.com/office/drawing/2015/06/chart">
            <c:ext xmlns:c16="http://schemas.microsoft.com/office/drawing/2014/chart" uri="{C3380CC4-5D6E-409C-BE32-E72D297353CC}">
              <c16:uniqueId val="{00000001-C70E-487A-B601-D3EF53F5B5F7}"/>
            </c:ext>
          </c:extLst>
        </c:ser>
        <c:dLbls>
          <c:showLegendKey val="0"/>
          <c:showVal val="0"/>
          <c:showCatName val="0"/>
          <c:showSerName val="0"/>
          <c:showPercent val="0"/>
          <c:showBubbleSize val="0"/>
        </c:dLbls>
        <c:marker val="1"/>
        <c:smooth val="0"/>
        <c:axId val="385545600"/>
        <c:axId val="385546776"/>
      </c:lineChart>
      <c:dateAx>
        <c:axId val="385545600"/>
        <c:scaling>
          <c:orientation val="minMax"/>
        </c:scaling>
        <c:delete val="1"/>
        <c:axPos val="b"/>
        <c:numFmt formatCode="&quot;H&quot;yy" sourceLinked="1"/>
        <c:majorTickMark val="none"/>
        <c:minorTickMark val="none"/>
        <c:tickLblPos val="none"/>
        <c:crossAx val="385546776"/>
        <c:crosses val="autoZero"/>
        <c:auto val="1"/>
        <c:lblOffset val="100"/>
        <c:baseTimeUnit val="years"/>
      </c:dateAx>
      <c:valAx>
        <c:axId val="385546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5545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81.349999999999994</c:v>
                </c:pt>
                <c:pt idx="1">
                  <c:v>74.3</c:v>
                </c:pt>
                <c:pt idx="2">
                  <c:v>85.02</c:v>
                </c:pt>
                <c:pt idx="3">
                  <c:v>99.18</c:v>
                </c:pt>
                <c:pt idx="4">
                  <c:v>91.56</c:v>
                </c:pt>
              </c:numCache>
            </c:numRef>
          </c:val>
          <c:extLst xmlns:c16r2="http://schemas.microsoft.com/office/drawing/2015/06/chart">
            <c:ext xmlns:c16="http://schemas.microsoft.com/office/drawing/2014/chart" uri="{C3380CC4-5D6E-409C-BE32-E72D297353CC}">
              <c16:uniqueId val="{00000000-FA93-40B4-8C7F-0F0F119CECE3}"/>
            </c:ext>
          </c:extLst>
        </c:ser>
        <c:dLbls>
          <c:showLegendKey val="0"/>
          <c:showVal val="0"/>
          <c:showCatName val="0"/>
          <c:showSerName val="0"/>
          <c:showPercent val="0"/>
          <c:showBubbleSize val="0"/>
        </c:dLbls>
        <c:gapWidth val="150"/>
        <c:axId val="385546384"/>
        <c:axId val="38436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xmlns:c16r2="http://schemas.microsoft.com/office/drawing/2015/06/chart">
            <c:ext xmlns:c16="http://schemas.microsoft.com/office/drawing/2014/chart" uri="{C3380CC4-5D6E-409C-BE32-E72D297353CC}">
              <c16:uniqueId val="{00000001-FA93-40B4-8C7F-0F0F119CECE3}"/>
            </c:ext>
          </c:extLst>
        </c:ser>
        <c:dLbls>
          <c:showLegendKey val="0"/>
          <c:showVal val="0"/>
          <c:showCatName val="0"/>
          <c:showSerName val="0"/>
          <c:showPercent val="0"/>
          <c:showBubbleSize val="0"/>
        </c:dLbls>
        <c:marker val="1"/>
        <c:smooth val="0"/>
        <c:axId val="385546384"/>
        <c:axId val="384366192"/>
      </c:lineChart>
      <c:dateAx>
        <c:axId val="385546384"/>
        <c:scaling>
          <c:orientation val="minMax"/>
        </c:scaling>
        <c:delete val="1"/>
        <c:axPos val="b"/>
        <c:numFmt formatCode="&quot;H&quot;yy" sourceLinked="1"/>
        <c:majorTickMark val="none"/>
        <c:minorTickMark val="none"/>
        <c:tickLblPos val="none"/>
        <c:crossAx val="384366192"/>
        <c:crosses val="autoZero"/>
        <c:auto val="1"/>
        <c:lblOffset val="100"/>
        <c:baseTimeUnit val="years"/>
      </c:dateAx>
      <c:valAx>
        <c:axId val="38436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5546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218.22</c:v>
                </c:pt>
                <c:pt idx="1">
                  <c:v>234.69</c:v>
                </c:pt>
                <c:pt idx="2">
                  <c:v>233.02</c:v>
                </c:pt>
                <c:pt idx="3">
                  <c:v>205</c:v>
                </c:pt>
                <c:pt idx="4">
                  <c:v>219.95</c:v>
                </c:pt>
              </c:numCache>
            </c:numRef>
          </c:val>
          <c:extLst xmlns:c16r2="http://schemas.microsoft.com/office/drawing/2015/06/chart">
            <c:ext xmlns:c16="http://schemas.microsoft.com/office/drawing/2014/chart" uri="{C3380CC4-5D6E-409C-BE32-E72D297353CC}">
              <c16:uniqueId val="{00000000-3040-49D9-B221-155EE3A2730B}"/>
            </c:ext>
          </c:extLst>
        </c:ser>
        <c:dLbls>
          <c:showLegendKey val="0"/>
          <c:showVal val="0"/>
          <c:showCatName val="0"/>
          <c:showSerName val="0"/>
          <c:showPercent val="0"/>
          <c:showBubbleSize val="0"/>
        </c:dLbls>
        <c:gapWidth val="150"/>
        <c:axId val="384367760"/>
        <c:axId val="385814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xmlns:c16r2="http://schemas.microsoft.com/office/drawing/2015/06/chart">
            <c:ext xmlns:c16="http://schemas.microsoft.com/office/drawing/2014/chart" uri="{C3380CC4-5D6E-409C-BE32-E72D297353CC}">
              <c16:uniqueId val="{00000001-3040-49D9-B221-155EE3A2730B}"/>
            </c:ext>
          </c:extLst>
        </c:ser>
        <c:dLbls>
          <c:showLegendKey val="0"/>
          <c:showVal val="0"/>
          <c:showCatName val="0"/>
          <c:showSerName val="0"/>
          <c:showPercent val="0"/>
          <c:showBubbleSize val="0"/>
        </c:dLbls>
        <c:marker val="1"/>
        <c:smooth val="0"/>
        <c:axId val="384367760"/>
        <c:axId val="385814600"/>
      </c:lineChart>
      <c:dateAx>
        <c:axId val="384367760"/>
        <c:scaling>
          <c:orientation val="minMax"/>
        </c:scaling>
        <c:delete val="1"/>
        <c:axPos val="b"/>
        <c:numFmt formatCode="&quot;H&quot;yy" sourceLinked="1"/>
        <c:majorTickMark val="none"/>
        <c:minorTickMark val="none"/>
        <c:tickLblPos val="none"/>
        <c:crossAx val="385814600"/>
        <c:crosses val="autoZero"/>
        <c:auto val="1"/>
        <c:lblOffset val="100"/>
        <c:baseTimeUnit val="years"/>
      </c:dateAx>
      <c:valAx>
        <c:axId val="385814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436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BD13" zoomScaleNormal="100" workbookViewId="0">
      <selection activeCell="CH20" sqref="CH2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高知県　高知市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5">
        <f>データ!S6</f>
        <v>322526</v>
      </c>
      <c r="AM8" s="45"/>
      <c r="AN8" s="45"/>
      <c r="AO8" s="45"/>
      <c r="AP8" s="45"/>
      <c r="AQ8" s="45"/>
      <c r="AR8" s="45"/>
      <c r="AS8" s="45"/>
      <c r="AT8" s="46">
        <f>データ!T6</f>
        <v>309</v>
      </c>
      <c r="AU8" s="46"/>
      <c r="AV8" s="46"/>
      <c r="AW8" s="46"/>
      <c r="AX8" s="46"/>
      <c r="AY8" s="46"/>
      <c r="AZ8" s="46"/>
      <c r="BA8" s="46"/>
      <c r="BB8" s="46">
        <f>データ!U6</f>
        <v>1043.77</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1.1499999999999999</v>
      </c>
      <c r="Q10" s="46"/>
      <c r="R10" s="46"/>
      <c r="S10" s="46"/>
      <c r="T10" s="46"/>
      <c r="U10" s="46"/>
      <c r="V10" s="46"/>
      <c r="W10" s="46">
        <f>データ!Q6</f>
        <v>86.52</v>
      </c>
      <c r="X10" s="46"/>
      <c r="Y10" s="46"/>
      <c r="Z10" s="46"/>
      <c r="AA10" s="46"/>
      <c r="AB10" s="46"/>
      <c r="AC10" s="46"/>
      <c r="AD10" s="45">
        <f>データ!R6</f>
        <v>2948</v>
      </c>
      <c r="AE10" s="45"/>
      <c r="AF10" s="45"/>
      <c r="AG10" s="45"/>
      <c r="AH10" s="45"/>
      <c r="AI10" s="45"/>
      <c r="AJ10" s="45"/>
      <c r="AK10" s="2"/>
      <c r="AL10" s="45">
        <f>データ!V6</f>
        <v>3675</v>
      </c>
      <c r="AM10" s="45"/>
      <c r="AN10" s="45"/>
      <c r="AO10" s="45"/>
      <c r="AP10" s="45"/>
      <c r="AQ10" s="45"/>
      <c r="AR10" s="45"/>
      <c r="AS10" s="45"/>
      <c r="AT10" s="46">
        <f>データ!W6</f>
        <v>6.3</v>
      </c>
      <c r="AU10" s="46"/>
      <c r="AV10" s="46"/>
      <c r="AW10" s="46"/>
      <c r="AX10" s="46"/>
      <c r="AY10" s="46"/>
      <c r="AZ10" s="46"/>
      <c r="BA10" s="46"/>
      <c r="BB10" s="46">
        <f>データ!X6</f>
        <v>583.33000000000004</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43</v>
      </c>
      <c r="N86" s="12" t="s">
        <v>43</v>
      </c>
      <c r="O86" s="12" t="str">
        <f>データ!EO6</f>
        <v>【0.03】</v>
      </c>
    </row>
  </sheetData>
  <sheetProtection algorithmName="SHA-512" hashValue="w3RFZImzJ2s78Vf6PXn6WTuY7+y6quiQ8BTv4qXUPt7diQR8u/2EZnQC+4r9XXoKSmZK+4XnR0wPT58SLBpbgA==" saltValue="D5Kc28oL2IV+plPRibGn+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5"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5" s="22" customFormat="1" x14ac:dyDescent="0.15">
      <c r="A6" s="14" t="s">
        <v>95</v>
      </c>
      <c r="B6" s="19">
        <f>B7</f>
        <v>2021</v>
      </c>
      <c r="C6" s="19">
        <f t="shared" ref="C6:X6" si="3">C7</f>
        <v>392014</v>
      </c>
      <c r="D6" s="19">
        <f t="shared" si="3"/>
        <v>47</v>
      </c>
      <c r="E6" s="19">
        <f t="shared" si="3"/>
        <v>17</v>
      </c>
      <c r="F6" s="19">
        <f t="shared" si="3"/>
        <v>5</v>
      </c>
      <c r="G6" s="19">
        <f t="shared" si="3"/>
        <v>0</v>
      </c>
      <c r="H6" s="19" t="str">
        <f t="shared" si="3"/>
        <v>高知県　高知市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1.1499999999999999</v>
      </c>
      <c r="Q6" s="20">
        <f t="shared" si="3"/>
        <v>86.52</v>
      </c>
      <c r="R6" s="20">
        <f t="shared" si="3"/>
        <v>2948</v>
      </c>
      <c r="S6" s="20">
        <f t="shared" si="3"/>
        <v>322526</v>
      </c>
      <c r="T6" s="20">
        <f t="shared" si="3"/>
        <v>309</v>
      </c>
      <c r="U6" s="20">
        <f t="shared" si="3"/>
        <v>1043.77</v>
      </c>
      <c r="V6" s="20">
        <f t="shared" si="3"/>
        <v>3675</v>
      </c>
      <c r="W6" s="20">
        <f t="shared" si="3"/>
        <v>6.3</v>
      </c>
      <c r="X6" s="20">
        <f t="shared" si="3"/>
        <v>583.33000000000004</v>
      </c>
      <c r="Y6" s="21">
        <f>IF(Y7="",NA(),Y7)</f>
        <v>75.819999999999993</v>
      </c>
      <c r="Z6" s="21">
        <f t="shared" ref="Z6:AH6" si="4">IF(Z7="",NA(),Z7)</f>
        <v>75.08</v>
      </c>
      <c r="AA6" s="21">
        <f t="shared" si="4"/>
        <v>74.959999999999994</v>
      </c>
      <c r="AB6" s="21">
        <f t="shared" si="4"/>
        <v>74.97</v>
      </c>
      <c r="AC6" s="21">
        <f t="shared" si="4"/>
        <v>73.98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55.69</v>
      </c>
      <c r="BG6" s="21">
        <f t="shared" ref="BG6:BO6" si="7">IF(BG7="",NA(),BG7)</f>
        <v>88.4</v>
      </c>
      <c r="BH6" s="21">
        <f t="shared" si="7"/>
        <v>48</v>
      </c>
      <c r="BI6" s="21">
        <f t="shared" si="7"/>
        <v>23.78</v>
      </c>
      <c r="BJ6" s="21">
        <f t="shared" si="7"/>
        <v>36.630000000000003</v>
      </c>
      <c r="BK6" s="21">
        <f t="shared" si="7"/>
        <v>855.8</v>
      </c>
      <c r="BL6" s="21">
        <f t="shared" si="7"/>
        <v>789.46</v>
      </c>
      <c r="BM6" s="21">
        <f t="shared" si="7"/>
        <v>826.83</v>
      </c>
      <c r="BN6" s="21">
        <f t="shared" si="7"/>
        <v>867.83</v>
      </c>
      <c r="BO6" s="21">
        <f t="shared" si="7"/>
        <v>791.76</v>
      </c>
      <c r="BP6" s="20" t="str">
        <f>IF(BP7="","",IF(BP7="-","【-】","【"&amp;SUBSTITUTE(TEXT(BP7,"#,##0.00"),"-","△")&amp;"】"))</f>
        <v>【786.37】</v>
      </c>
      <c r="BQ6" s="21">
        <f>IF(BQ7="",NA(),BQ7)</f>
        <v>81.349999999999994</v>
      </c>
      <c r="BR6" s="21">
        <f t="shared" ref="BR6:BZ6" si="8">IF(BR7="",NA(),BR7)</f>
        <v>74.3</v>
      </c>
      <c r="BS6" s="21">
        <f t="shared" si="8"/>
        <v>85.02</v>
      </c>
      <c r="BT6" s="21">
        <f t="shared" si="8"/>
        <v>99.18</v>
      </c>
      <c r="BU6" s="21">
        <f t="shared" si="8"/>
        <v>91.56</v>
      </c>
      <c r="BV6" s="21">
        <f t="shared" si="8"/>
        <v>59.8</v>
      </c>
      <c r="BW6" s="21">
        <f t="shared" si="8"/>
        <v>57.77</v>
      </c>
      <c r="BX6" s="21">
        <f t="shared" si="8"/>
        <v>57.31</v>
      </c>
      <c r="BY6" s="21">
        <f t="shared" si="8"/>
        <v>57.08</v>
      </c>
      <c r="BZ6" s="21">
        <f t="shared" si="8"/>
        <v>56.26</v>
      </c>
      <c r="CA6" s="20" t="str">
        <f>IF(CA7="","",IF(CA7="-","【-】","【"&amp;SUBSTITUTE(TEXT(CA7,"#,##0.00"),"-","△")&amp;"】"))</f>
        <v>【60.65】</v>
      </c>
      <c r="CB6" s="21">
        <f>IF(CB7="",NA(),CB7)</f>
        <v>218.22</v>
      </c>
      <c r="CC6" s="21">
        <f t="shared" ref="CC6:CK6" si="9">IF(CC7="",NA(),CC7)</f>
        <v>234.69</v>
      </c>
      <c r="CD6" s="21">
        <f t="shared" si="9"/>
        <v>233.02</v>
      </c>
      <c r="CE6" s="21">
        <f t="shared" si="9"/>
        <v>205</v>
      </c>
      <c r="CF6" s="21">
        <f t="shared" si="9"/>
        <v>219.95</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56.37</v>
      </c>
      <c r="CN6" s="21">
        <f t="shared" ref="CN6:CV6" si="10">IF(CN7="",NA(),CN7)</f>
        <v>51.57</v>
      </c>
      <c r="CO6" s="21">
        <f t="shared" si="10"/>
        <v>47.82</v>
      </c>
      <c r="CP6" s="21">
        <f t="shared" si="10"/>
        <v>50.14</v>
      </c>
      <c r="CQ6" s="21">
        <f t="shared" si="10"/>
        <v>52.51</v>
      </c>
      <c r="CR6" s="21">
        <f t="shared" si="10"/>
        <v>51.75</v>
      </c>
      <c r="CS6" s="21">
        <f t="shared" si="10"/>
        <v>50.68</v>
      </c>
      <c r="CT6" s="21">
        <f t="shared" si="10"/>
        <v>50.14</v>
      </c>
      <c r="CU6" s="21">
        <f t="shared" si="10"/>
        <v>54.83</v>
      </c>
      <c r="CV6" s="21">
        <f t="shared" si="10"/>
        <v>66.53</v>
      </c>
      <c r="CW6" s="20" t="str">
        <f>IF(CW7="","",IF(CW7="-","【-】","【"&amp;SUBSTITUTE(TEXT(CW7,"#,##0.00"),"-","△")&amp;"】"))</f>
        <v>【61.14】</v>
      </c>
      <c r="CX6" s="21">
        <f>IF(CX7="",NA(),CX7)</f>
        <v>65.53</v>
      </c>
      <c r="CY6" s="21">
        <f t="shared" ref="CY6:DG6" si="11">IF(CY7="",NA(),CY7)</f>
        <v>66.150000000000006</v>
      </c>
      <c r="CZ6" s="21">
        <f t="shared" si="11"/>
        <v>68.94</v>
      </c>
      <c r="DA6" s="21">
        <f t="shared" si="11"/>
        <v>70.11</v>
      </c>
      <c r="DB6" s="21">
        <f t="shared" si="11"/>
        <v>70.94</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392014</v>
      </c>
      <c r="D7" s="23">
        <v>47</v>
      </c>
      <c r="E7" s="23">
        <v>17</v>
      </c>
      <c r="F7" s="23">
        <v>5</v>
      </c>
      <c r="G7" s="23">
        <v>0</v>
      </c>
      <c r="H7" s="23" t="s">
        <v>96</v>
      </c>
      <c r="I7" s="23" t="s">
        <v>97</v>
      </c>
      <c r="J7" s="23" t="s">
        <v>98</v>
      </c>
      <c r="K7" s="23" t="s">
        <v>99</v>
      </c>
      <c r="L7" s="23" t="s">
        <v>100</v>
      </c>
      <c r="M7" s="23" t="s">
        <v>101</v>
      </c>
      <c r="N7" s="24" t="s">
        <v>102</v>
      </c>
      <c r="O7" s="24" t="s">
        <v>103</v>
      </c>
      <c r="P7" s="24">
        <v>1.1499999999999999</v>
      </c>
      <c r="Q7" s="24">
        <v>86.52</v>
      </c>
      <c r="R7" s="24">
        <v>2948</v>
      </c>
      <c r="S7" s="24">
        <v>322526</v>
      </c>
      <c r="T7" s="24">
        <v>309</v>
      </c>
      <c r="U7" s="24">
        <v>1043.77</v>
      </c>
      <c r="V7" s="24">
        <v>3675</v>
      </c>
      <c r="W7" s="24">
        <v>6.3</v>
      </c>
      <c r="X7" s="24">
        <v>583.33000000000004</v>
      </c>
      <c r="Y7" s="24">
        <v>75.819999999999993</v>
      </c>
      <c r="Z7" s="24">
        <v>75.08</v>
      </c>
      <c r="AA7" s="24">
        <v>74.959999999999994</v>
      </c>
      <c r="AB7" s="24">
        <v>74.97</v>
      </c>
      <c r="AC7" s="24">
        <v>73.98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55.69</v>
      </c>
      <c r="BG7" s="24">
        <v>88.4</v>
      </c>
      <c r="BH7" s="24">
        <v>48</v>
      </c>
      <c r="BI7" s="24">
        <v>23.78</v>
      </c>
      <c r="BJ7" s="24">
        <v>36.630000000000003</v>
      </c>
      <c r="BK7" s="24">
        <v>855.8</v>
      </c>
      <c r="BL7" s="24">
        <v>789.46</v>
      </c>
      <c r="BM7" s="24">
        <v>826.83</v>
      </c>
      <c r="BN7" s="24">
        <v>867.83</v>
      </c>
      <c r="BO7" s="24">
        <v>791.76</v>
      </c>
      <c r="BP7" s="24">
        <v>786.37</v>
      </c>
      <c r="BQ7" s="24">
        <v>81.349999999999994</v>
      </c>
      <c r="BR7" s="24">
        <v>74.3</v>
      </c>
      <c r="BS7" s="24">
        <v>85.02</v>
      </c>
      <c r="BT7" s="24">
        <v>99.18</v>
      </c>
      <c r="BU7" s="24">
        <v>91.56</v>
      </c>
      <c r="BV7" s="24">
        <v>59.8</v>
      </c>
      <c r="BW7" s="24">
        <v>57.77</v>
      </c>
      <c r="BX7" s="24">
        <v>57.31</v>
      </c>
      <c r="BY7" s="24">
        <v>57.08</v>
      </c>
      <c r="BZ7" s="24">
        <v>56.26</v>
      </c>
      <c r="CA7" s="24">
        <v>60.65</v>
      </c>
      <c r="CB7" s="24">
        <v>218.22</v>
      </c>
      <c r="CC7" s="24">
        <v>234.69</v>
      </c>
      <c r="CD7" s="24">
        <v>233.02</v>
      </c>
      <c r="CE7" s="24">
        <v>205</v>
      </c>
      <c r="CF7" s="24">
        <v>219.95</v>
      </c>
      <c r="CG7" s="24">
        <v>263.76</v>
      </c>
      <c r="CH7" s="24">
        <v>274.35000000000002</v>
      </c>
      <c r="CI7" s="24">
        <v>273.52</v>
      </c>
      <c r="CJ7" s="24">
        <v>274.99</v>
      </c>
      <c r="CK7" s="24">
        <v>282.08999999999997</v>
      </c>
      <c r="CL7" s="24">
        <v>256.97000000000003</v>
      </c>
      <c r="CM7" s="24">
        <v>56.37</v>
      </c>
      <c r="CN7" s="24">
        <v>51.57</v>
      </c>
      <c r="CO7" s="24">
        <v>47.82</v>
      </c>
      <c r="CP7" s="24">
        <v>50.14</v>
      </c>
      <c r="CQ7" s="24">
        <v>52.51</v>
      </c>
      <c r="CR7" s="24">
        <v>51.75</v>
      </c>
      <c r="CS7" s="24">
        <v>50.68</v>
      </c>
      <c r="CT7" s="24">
        <v>50.14</v>
      </c>
      <c r="CU7" s="24">
        <v>54.83</v>
      </c>
      <c r="CV7" s="24">
        <v>66.53</v>
      </c>
      <c r="CW7" s="24">
        <v>61.14</v>
      </c>
      <c r="CX7" s="24">
        <v>65.53</v>
      </c>
      <c r="CY7" s="24">
        <v>66.150000000000006</v>
      </c>
      <c r="CZ7" s="24">
        <v>68.94</v>
      </c>
      <c r="DA7" s="24">
        <v>70.11</v>
      </c>
      <c r="DB7" s="24">
        <v>70.94</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104</v>
      </c>
      <c r="C9" s="26" t="s">
        <v>105</v>
      </c>
      <c r="D9" s="26" t="s">
        <v>106</v>
      </c>
      <c r="E9" s="26" t="s">
        <v>107</v>
      </c>
      <c r="F9" s="26"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109</v>
      </c>
    </row>
    <row r="12" spans="1:145" x14ac:dyDescent="0.15">
      <c r="B12">
        <v>1</v>
      </c>
      <c r="C12">
        <v>1</v>
      </c>
      <c r="D12">
        <v>1</v>
      </c>
      <c r="E12">
        <v>2</v>
      </c>
      <c r="F12">
        <v>3</v>
      </c>
      <c r="G12" t="s">
        <v>110</v>
      </c>
    </row>
    <row r="13" spans="1:145" x14ac:dyDescent="0.15">
      <c r="B13" t="s">
        <v>111</v>
      </c>
      <c r="C13" t="s">
        <v>111</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2023-01-19T05:59:41Z</cp:lastPrinted>
  <dcterms:created xsi:type="dcterms:W3CDTF">2022-12-01T02:00:24Z</dcterms:created>
  <dcterms:modified xsi:type="dcterms:W3CDTF">2023-01-19T05:59:46Z</dcterms:modified>
  <cp:category/>
</cp:coreProperties>
</file>