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8"/>
  <workbookPr/>
  <mc:AlternateContent xmlns:mc="http://schemas.openxmlformats.org/markup-compatibility/2006">
    <mc:Choice Requires="x15">
      <x15ac:absPath xmlns:x15ac="http://schemas.microsoft.com/office/spreadsheetml/2010/11/ac" url="\\FILE\data\各課共有\11上下水道課\03下水道係\02下水調査\R4年度\01県\02市町村振興課\公営企業に係る経営比較分析表（令和３年度決算）の分析等について\【経営比較分析表】2021_392031_47_1718\"/>
    </mc:Choice>
  </mc:AlternateContent>
  <xr:revisionPtr revIDLastSave="0" documentId="13_ncr:1_{E013DB71-9386-4766-AE4C-5A6E6A580A68}" xr6:coauthVersionLast="36" xr6:coauthVersionMax="36" xr10:uidLastSave="{00000000-0000-0000-0000-000000000000}"/>
  <workbookProtection workbookAlgorithmName="SHA-512" workbookHashValue="w6qZrTdVgB63wl5t7mHVQf7LC0DVUWJ/tJv0nr5c6bfjv8lsDru17+QiQpaXdxPgPoG6QY8yOmtkZ69qm0dxvw==" workbookSaltValue="O1S4oDiWUYh24pwc+SfHSA=="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U6" i="5"/>
  <c r="BB8" i="4" s="1"/>
  <c r="T6" i="5"/>
  <c r="S6" i="5"/>
  <c r="R6" i="5"/>
  <c r="Q6" i="5"/>
  <c r="W10" i="4" s="1"/>
  <c r="P6" i="5"/>
  <c r="O6" i="5"/>
  <c r="I10" i="4" s="1"/>
  <c r="N6" i="5"/>
  <c r="M6" i="5"/>
  <c r="AD8" i="4" s="1"/>
  <c r="L6" i="5"/>
  <c r="W8" i="4" s="1"/>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BB10" i="4"/>
  <c r="AL10" i="4"/>
  <c r="AD10" i="4"/>
  <c r="P10" i="4"/>
  <c r="B10" i="4"/>
  <c r="AT8" i="4"/>
  <c r="AL8" i="4"/>
  <c r="I8" i="4"/>
  <c r="B6" i="4"/>
</calcChain>
</file>

<file path=xl/sharedStrings.xml><?xml version="1.0" encoding="utf-8"?>
<sst xmlns="http://schemas.openxmlformats.org/spreadsheetml/2006/main" count="236" uniqueCount="121">
  <si>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</si>
  <si>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</si>
  <si>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</si>
  <si>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</si>
  <si>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</si>
  <si>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</si>
  <si>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</si>
  <si>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</si>
  <si>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</si>
  <si>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</si>
  <si>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</si>
  <si>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</si>
  <si>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</si>
  <si>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</si>
  <si>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</si>
  <si>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</si>
  <si>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</si>
  <si>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</si>
  <si>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</si>
  <si>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</si>
  <si>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</si>
  <si>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</si>
  <si>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</si>
  <si>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</si>
  <si>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</si>
  <si>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</si>
  <si>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</si>
  <si>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</si>
  <si>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</si>
  <si>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</si>
  <si>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</si>
  <si>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</si>
  <si>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</si>
  <si>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</si>
  <si>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</si>
  <si>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</si>
  <si>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</si>
  <si>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</si>
  <si>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</si>
  <si>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</si>
  <si>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</si>
  <si>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</si>
  <si>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</si>
  <si>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</si>
  <si>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</si>
  <si>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</si>
  <si>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</si>
  <si>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</si>
  <si>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</si>
  <si>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</si>
  <si>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</si>
  <si>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</si>
  <si>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</si>
  <si>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</si>
  <si>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</si>
  <si>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</si>
  <si>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</si>
  <si>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</si>
  <si>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</si>
  <si>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</si>
  <si>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</si>
  <si>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</si>
  <si>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</si>
  <si>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</si>
  <si>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</si>
  <si>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</si>
  <si>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</si>
  <si>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</si>
  <si>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</si>
  <si>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</si>
  <si>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</si>
  <si>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</si>
  <si>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</si>
  <si>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</si>
  <si>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</si>
  <si>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</si>
  <si>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</si>
  <si>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</si>
  <si>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</si>
  <si>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</si>
  <si>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</si>
  <si>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</si>
  <si>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</si>
  <si>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</si>
  <si>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</si>
  <si>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</si>
  <si>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</si>
  <si>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</si>
  <si>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</si>
  <si>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</si>
  <si>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</si>
  <si>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</si>
  <si>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</si>
  <si>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</si>
  <si>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</si>
  <si>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</si>
  <si>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</si>
  <si>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</si>
  <si>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</si>
  <si>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安芸市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</si>
  <si>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</si>
  <si>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</si>
  <si>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</si>
  <si>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</si>
  <si>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</si>
  <si>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</si>
  <si>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</si>
  <si>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</si>
  <si>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</si>
  <si>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</si>
  <si>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</si>
  <si>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</si>
  <si>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</si>
  <si>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</si>
  <si>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</si>
  <si>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</si>
  <si>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</si>
  <si>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</si>
  <si>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③現時点では更新が急がれる管渠は無い。</t>
    <phoneticPr fontId="4"/>
  </si>
  <si>
    <t>料金水準適正化の検討、接続率向上のための啓発などに取り組み、他会計繰入金の依存度を下げる必要がある。
今後は処理場の長寿命化も必要であり、より健全・効率的な経営が求められる。
平成29年度　　　機能診断（赤野処理区）
平成30年度　　　機能診断（奈比賀処理区）
令和元年度　　　最適整備構想
令和２年度　　　計画策定
令和４年度～令和７年度　
　　　　　　　　機能強化対策工事</t>
    <rPh sb="167" eb="169">
      <t>レイワ</t>
    </rPh>
    <rPh sb="170" eb="172">
      <t>ネンド</t>
    </rPh>
    <phoneticPr fontId="4"/>
  </si>
  <si>
    <t>①前年に比べ、大幅な営業収益の減少（主に令和4年度から公営企業法適用に移行するための打切り決算によって令和3年度支払の減少等による他会計繰入金の減少）により収支比率が下がった。しかし、以上のことを踏まえても100％には満たないため、経営改善が必要である。
④H25年度に一般会計からの繰出基準を見直した結果、比率が極端に下がった。企業債残高対事業規模比率は0％となった。企業債残高は年々減少しているが、残高自体が無くなったわけではないため、引き続き経営改善に取り組む必要がある。
⑤H29年度に低下した原因は、汚泥処理費の臨時的な増加によるもの（ポンプ修繕237万、臨時汚泥処理55万、処分場縮小による補助金返納135万など）。90％まで回収率が上がったので引き続き、100％を目標に経営改善を行う。
⑥H29年度に上昇した原因は、⑤と同じく汚泥処理費の臨時的な増加によるもの。今回150円以下となったため、引き続き150円以下を継続する。
⑦平均値を下回っており、施設利用率を上げるためには、接続率を向上させることが必要である。そのため、普及啓発活動の強化に取り組んでいく。
⑧毎年度微増しているものの平均値を下回っており、水洗化率向上のための普及啓発活動の強化が必要である。</t>
    <rPh sb="18" eb="19">
      <t>オモ</t>
    </rPh>
    <rPh sb="20" eb="22">
      <t>レイワ</t>
    </rPh>
    <rPh sb="23" eb="25">
      <t>ネンド</t>
    </rPh>
    <rPh sb="27" eb="29">
      <t>コウエイ</t>
    </rPh>
    <rPh sb="29" eb="31">
      <t>キギョウ</t>
    </rPh>
    <rPh sb="31" eb="32">
      <t>ホウ</t>
    </rPh>
    <rPh sb="32" eb="34">
      <t>テキヨウ</t>
    </rPh>
    <rPh sb="35" eb="37">
      <t>イコウ</t>
    </rPh>
    <rPh sb="42" eb="44">
      <t>ウチキ</t>
    </rPh>
    <rPh sb="45" eb="47">
      <t>ケッサン</t>
    </rPh>
    <rPh sb="51" eb="53">
      <t>レイワ</t>
    </rPh>
    <rPh sb="54" eb="56">
      <t>ネンド</t>
    </rPh>
    <rPh sb="56" eb="58">
      <t>シハライ</t>
    </rPh>
    <rPh sb="59" eb="61">
      <t>ゲンショウ</t>
    </rPh>
    <rPh sb="61" eb="62">
      <t>トウ</t>
    </rPh>
    <rPh sb="65" eb="66">
      <t>タ</t>
    </rPh>
    <rPh sb="66" eb="68">
      <t>カイケイ</t>
    </rPh>
    <rPh sb="68" eb="70">
      <t>クリイレ</t>
    </rPh>
    <rPh sb="70" eb="71">
      <t>キン</t>
    </rPh>
    <rPh sb="72" eb="74">
      <t>ゲンショウ</t>
    </rPh>
    <rPh sb="170" eb="171">
      <t>タイ</t>
    </rPh>
    <rPh sb="319" eb="321">
      <t>カイシュウ</t>
    </rPh>
    <rPh sb="321" eb="322">
      <t>リツ</t>
    </rPh>
    <rPh sb="323" eb="324">
      <t>ア</t>
    </rPh>
    <rPh sb="329" eb="330">
      <t>ヒ</t>
    </rPh>
    <rPh sb="331" eb="332">
      <t>ツヅ</t>
    </rPh>
    <rPh sb="339" eb="341">
      <t>モクヒョウ</t>
    </rPh>
    <rPh sb="342" eb="344">
      <t>ケイエイ</t>
    </rPh>
    <rPh sb="344" eb="346">
      <t>カイゼン</t>
    </rPh>
    <rPh sb="347" eb="348">
      <t>オコナ</t>
    </rPh>
    <rPh sb="389" eb="391">
      <t>コンカイ</t>
    </rPh>
    <rPh sb="394" eb="395">
      <t>エン</t>
    </rPh>
    <rPh sb="395" eb="397">
      <t>イカ</t>
    </rPh>
    <rPh sb="404" eb="405">
      <t>ヒ</t>
    </rPh>
    <rPh sb="406" eb="407">
      <t>ツヅ</t>
    </rPh>
    <rPh sb="411" eb="412">
      <t>エン</t>
    </rPh>
    <rPh sb="412" eb="414">
      <t>イカ</t>
    </rPh>
    <rPh sb="415" eb="417">
      <t>ケイゾク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</si>
</sst>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D44-427B-94AA-CC494B7B90D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9D44-427B-94AA-CC494B7B90D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41.67</c:v>
                </c:pt>
                <c:pt idx="1">
                  <c:v>43.63</c:v>
                </c:pt>
                <c:pt idx="2">
                  <c:v>45.34</c:v>
                </c:pt>
                <c:pt idx="3">
                  <c:v>43.38</c:v>
                </c:pt>
                <c:pt idx="4">
                  <c:v>42.65</c:v>
                </c:pt>
              </c:numCache>
            </c:numRef>
          </c:val>
          <c:extLst>
            <c:ext xmlns:c16="http://schemas.microsoft.com/office/drawing/2014/chart" uri="{C3380CC4-5D6E-409C-BE32-E72D297353CC}">
              <c16:uniqueId val="{00000000-2753-46B0-A631-AFDC6AA681D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2753-46B0-A631-AFDC6AA681D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64.569999999999993</c:v>
                </c:pt>
                <c:pt idx="1">
                  <c:v>63.86</c:v>
                </c:pt>
                <c:pt idx="2">
                  <c:v>64.959999999999994</c:v>
                </c:pt>
                <c:pt idx="3">
                  <c:v>65.58</c:v>
                </c:pt>
                <c:pt idx="4">
                  <c:v>66.010000000000005</c:v>
                </c:pt>
              </c:numCache>
            </c:numRef>
          </c:val>
          <c:extLst>
            <c:ext xmlns:c16="http://schemas.microsoft.com/office/drawing/2014/chart" uri="{C3380CC4-5D6E-409C-BE32-E72D297353CC}">
              <c16:uniqueId val="{00000000-DF66-4542-885B-07458374077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DF66-4542-885B-07458374077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84.19</c:v>
                </c:pt>
                <c:pt idx="1">
                  <c:v>81.239999999999995</c:v>
                </c:pt>
                <c:pt idx="2">
                  <c:v>87.06</c:v>
                </c:pt>
                <c:pt idx="3">
                  <c:v>80.61</c:v>
                </c:pt>
                <c:pt idx="4">
                  <c:v>70.37</c:v>
                </c:pt>
              </c:numCache>
            </c:numRef>
          </c:val>
          <c:extLst>
            <c:ext xmlns:c16="http://schemas.microsoft.com/office/drawing/2014/chart" uri="{C3380CC4-5D6E-409C-BE32-E72D297353CC}">
              <c16:uniqueId val="{00000000-3F9D-4D6A-875C-3A2F195EC4C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9D-4D6A-875C-3A2F195EC4C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973-42ED-8567-2CA43F3F108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973-42ED-8567-2CA43F3F108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177-4646-BE80-AD3D15BBAAF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77-4646-BE80-AD3D15BBAAF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E84-41A3-8B11-780894A9C8A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E84-41A3-8B11-780894A9C8A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5BA-4C08-AF00-F78E05094D2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5BA-4C08-AF00-F78E05094D2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B0B-4B04-8C3D-5E93E5190D0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5B0B-4B04-8C3D-5E93E5190D0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66.72</c:v>
                </c:pt>
                <c:pt idx="1">
                  <c:v>78.319999999999993</c:v>
                </c:pt>
                <c:pt idx="2">
                  <c:v>78.45</c:v>
                </c:pt>
                <c:pt idx="3">
                  <c:v>83.16</c:v>
                </c:pt>
                <c:pt idx="4">
                  <c:v>90.67</c:v>
                </c:pt>
              </c:numCache>
            </c:numRef>
          </c:val>
          <c:extLst>
            <c:ext xmlns:c16="http://schemas.microsoft.com/office/drawing/2014/chart" uri="{C3380CC4-5D6E-409C-BE32-E72D297353CC}">
              <c16:uniqueId val="{00000000-C7A2-4205-AFB3-B2C82345EFB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C7A2-4205-AFB3-B2C82345EFB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194.43</c:v>
                </c:pt>
                <c:pt idx="1">
                  <c:v>164.79</c:v>
                </c:pt>
                <c:pt idx="2">
                  <c:v>164.7</c:v>
                </c:pt>
                <c:pt idx="3">
                  <c:v>158.5</c:v>
                </c:pt>
                <c:pt idx="4">
                  <c:v>144.13999999999999</c:v>
                </c:pt>
              </c:numCache>
            </c:numRef>
          </c:val>
          <c:extLst>
            <c:ext xmlns:c16="http://schemas.microsoft.com/office/drawing/2014/chart" uri="{C3380CC4-5D6E-409C-BE32-E72D297353CC}">
              <c16:uniqueId val="{00000000-7AEB-472D-B022-51FEF9F759F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7AEB-472D-B022-51FEF9F759F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10"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高知県　安芸市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5">
        <f>データ!S6</f>
        <v>16592</v>
      </c>
      <c r="AM8" s="45"/>
      <c r="AN8" s="45"/>
      <c r="AO8" s="45"/>
      <c r="AP8" s="45"/>
      <c r="AQ8" s="45"/>
      <c r="AR8" s="45"/>
      <c r="AS8" s="45"/>
      <c r="AT8" s="46">
        <f>データ!T6</f>
        <v>317.16000000000003</v>
      </c>
      <c r="AU8" s="46"/>
      <c r="AV8" s="46"/>
      <c r="AW8" s="46"/>
      <c r="AX8" s="46"/>
      <c r="AY8" s="46"/>
      <c r="AZ8" s="46"/>
      <c r="BA8" s="46"/>
      <c r="BB8" s="46">
        <f>データ!U6</f>
        <v>52.31</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5.22</v>
      </c>
      <c r="Q10" s="46"/>
      <c r="R10" s="46"/>
      <c r="S10" s="46"/>
      <c r="T10" s="46"/>
      <c r="U10" s="46"/>
      <c r="V10" s="46"/>
      <c r="W10" s="46">
        <f>データ!Q6</f>
        <v>94.8</v>
      </c>
      <c r="X10" s="46"/>
      <c r="Y10" s="46"/>
      <c r="Z10" s="46"/>
      <c r="AA10" s="46"/>
      <c r="AB10" s="46"/>
      <c r="AC10" s="46"/>
      <c r="AD10" s="45">
        <f>データ!R6</f>
        <v>2310</v>
      </c>
      <c r="AE10" s="45"/>
      <c r="AF10" s="45"/>
      <c r="AG10" s="45"/>
      <c r="AH10" s="45"/>
      <c r="AI10" s="45"/>
      <c r="AJ10" s="45"/>
      <c r="AK10" s="2"/>
      <c r="AL10" s="45">
        <f>データ!V6</f>
        <v>859</v>
      </c>
      <c r="AM10" s="45"/>
      <c r="AN10" s="45"/>
      <c r="AO10" s="45"/>
      <c r="AP10" s="45"/>
      <c r="AQ10" s="45"/>
      <c r="AR10" s="45"/>
      <c r="AS10" s="45"/>
      <c r="AT10" s="46">
        <f>データ!W6</f>
        <v>0.43</v>
      </c>
      <c r="AU10" s="46"/>
      <c r="AV10" s="46"/>
      <c r="AW10" s="46"/>
      <c r="AX10" s="46"/>
      <c r="AY10" s="46"/>
      <c r="AZ10" s="46"/>
      <c r="BA10" s="46"/>
      <c r="BB10" s="46">
        <f>データ!X6</f>
        <v>1997.67</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120</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1" t="s">
        <v>118</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29"/>
      <c r="BN59" s="29"/>
      <c r="BO59" s="29"/>
      <c r="BP59" s="29"/>
      <c r="BQ59" s="29"/>
      <c r="BR59" s="29"/>
      <c r="BS59" s="29"/>
      <c r="BT59" s="29"/>
      <c r="BU59" s="29"/>
      <c r="BV59" s="29"/>
      <c r="BW59" s="29"/>
      <c r="BX59" s="29"/>
      <c r="BY59" s="29"/>
      <c r="BZ59" s="30"/>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31"/>
      <c r="BM60" s="29"/>
      <c r="BN60" s="29"/>
      <c r="BO60" s="29"/>
      <c r="BP60" s="29"/>
      <c r="BQ60" s="29"/>
      <c r="BR60" s="29"/>
      <c r="BS60" s="29"/>
      <c r="BT60" s="29"/>
      <c r="BU60" s="29"/>
      <c r="BV60" s="29"/>
      <c r="BW60" s="29"/>
      <c r="BX60" s="29"/>
      <c r="BY60" s="29"/>
      <c r="BZ60" s="30"/>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31"/>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1" t="s">
        <v>119</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44</v>
      </c>
      <c r="N86" s="12" t="s">
        <v>45</v>
      </c>
      <c r="O86" s="12" t="str">
        <f>データ!EO6</f>
        <v>【0.03】</v>
      </c>
    </row>
  </sheetData>
  <sheetProtection algorithmName="SHA-512" hashValue="73qi8hjicCtdhTiYicIdDloPbjAF2lzNkksz5zH9FjHLQSLumZbvBVu3EwpmFvGhW2hpWmQa3UIumj1eKyjwvg==" saltValue="niJPApUnLuy2ZqlLRf8VB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2021</v>
      </c>
      <c r="C6" s="19">
        <f t="shared" ref="C6:X6" si="3">C7</f>
        <v>392031</v>
      </c>
      <c r="D6" s="19">
        <f t="shared" si="3"/>
        <v>47</v>
      </c>
      <c r="E6" s="19">
        <f t="shared" si="3"/>
        <v>17</v>
      </c>
      <c r="F6" s="19">
        <f t="shared" si="3"/>
        <v>5</v>
      </c>
      <c r="G6" s="19">
        <f t="shared" si="3"/>
        <v>0</v>
      </c>
      <c r="H6" s="19" t="str">
        <f t="shared" si="3"/>
        <v>高知県　安芸市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5.22</v>
      </c>
      <c r="Q6" s="20">
        <f t="shared" si="3"/>
        <v>94.8</v>
      </c>
      <c r="R6" s="20">
        <f t="shared" si="3"/>
        <v>2310</v>
      </c>
      <c r="S6" s="20">
        <f t="shared" si="3"/>
        <v>16592</v>
      </c>
      <c r="T6" s="20">
        <f t="shared" si="3"/>
        <v>317.16000000000003</v>
      </c>
      <c r="U6" s="20">
        <f t="shared" si="3"/>
        <v>52.31</v>
      </c>
      <c r="V6" s="20">
        <f t="shared" si="3"/>
        <v>859</v>
      </c>
      <c r="W6" s="20">
        <f t="shared" si="3"/>
        <v>0.43</v>
      </c>
      <c r="X6" s="20">
        <f t="shared" si="3"/>
        <v>1997.67</v>
      </c>
      <c r="Y6" s="21">
        <f>IF(Y7="",NA(),Y7)</f>
        <v>84.19</v>
      </c>
      <c r="Z6" s="21">
        <f t="shared" ref="Z6:AH6" si="4">IF(Z7="",NA(),Z7)</f>
        <v>81.239999999999995</v>
      </c>
      <c r="AA6" s="21">
        <f t="shared" si="4"/>
        <v>87.06</v>
      </c>
      <c r="AB6" s="21">
        <f t="shared" si="4"/>
        <v>80.61</v>
      </c>
      <c r="AC6" s="21">
        <f t="shared" si="4"/>
        <v>70.37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855.8</v>
      </c>
      <c r="BL6" s="21">
        <f t="shared" si="7"/>
        <v>789.46</v>
      </c>
      <c r="BM6" s="21">
        <f t="shared" si="7"/>
        <v>826.83</v>
      </c>
      <c r="BN6" s="21">
        <f t="shared" si="7"/>
        <v>867.83</v>
      </c>
      <c r="BO6" s="21">
        <f t="shared" si="7"/>
        <v>791.76</v>
      </c>
      <c r="BP6" s="20" t="str">
        <f>IF(BP7="","",IF(BP7="-","【-】","【"&amp;SUBSTITUTE(TEXT(BP7,"#,##0.00"),"-","△")&amp;"】"))</f>
        <v>【786.37】</v>
      </c>
      <c r="BQ6" s="21">
        <f>IF(BQ7="",NA(),BQ7)</f>
        <v>66.72</v>
      </c>
      <c r="BR6" s="21">
        <f t="shared" ref="BR6:BZ6" si="8">IF(BR7="",NA(),BR7)</f>
        <v>78.319999999999993</v>
      </c>
      <c r="BS6" s="21">
        <f t="shared" si="8"/>
        <v>78.45</v>
      </c>
      <c r="BT6" s="21">
        <f t="shared" si="8"/>
        <v>83.16</v>
      </c>
      <c r="BU6" s="21">
        <f t="shared" si="8"/>
        <v>90.67</v>
      </c>
      <c r="BV6" s="21">
        <f t="shared" si="8"/>
        <v>59.8</v>
      </c>
      <c r="BW6" s="21">
        <f t="shared" si="8"/>
        <v>57.77</v>
      </c>
      <c r="BX6" s="21">
        <f t="shared" si="8"/>
        <v>57.31</v>
      </c>
      <c r="BY6" s="21">
        <f t="shared" si="8"/>
        <v>57.08</v>
      </c>
      <c r="BZ6" s="21">
        <f t="shared" si="8"/>
        <v>56.26</v>
      </c>
      <c r="CA6" s="20" t="str">
        <f>IF(CA7="","",IF(CA7="-","【-】","【"&amp;SUBSTITUTE(TEXT(CA7,"#,##0.00"),"-","△")&amp;"】"))</f>
        <v>【60.65】</v>
      </c>
      <c r="CB6" s="21">
        <f>IF(CB7="",NA(),CB7)</f>
        <v>194.43</v>
      </c>
      <c r="CC6" s="21">
        <f t="shared" ref="CC6:CK6" si="9">IF(CC7="",NA(),CC7)</f>
        <v>164.79</v>
      </c>
      <c r="CD6" s="21">
        <f t="shared" si="9"/>
        <v>164.7</v>
      </c>
      <c r="CE6" s="21">
        <f t="shared" si="9"/>
        <v>158.5</v>
      </c>
      <c r="CF6" s="21">
        <f t="shared" si="9"/>
        <v>144.13999999999999</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41.67</v>
      </c>
      <c r="CN6" s="21">
        <f t="shared" ref="CN6:CV6" si="10">IF(CN7="",NA(),CN7)</f>
        <v>43.63</v>
      </c>
      <c r="CO6" s="21">
        <f t="shared" si="10"/>
        <v>45.34</v>
      </c>
      <c r="CP6" s="21">
        <f t="shared" si="10"/>
        <v>43.38</v>
      </c>
      <c r="CQ6" s="21">
        <f t="shared" si="10"/>
        <v>42.65</v>
      </c>
      <c r="CR6" s="21">
        <f t="shared" si="10"/>
        <v>51.75</v>
      </c>
      <c r="CS6" s="21">
        <f t="shared" si="10"/>
        <v>50.68</v>
      </c>
      <c r="CT6" s="21">
        <f t="shared" si="10"/>
        <v>50.14</v>
      </c>
      <c r="CU6" s="21">
        <f t="shared" si="10"/>
        <v>54.83</v>
      </c>
      <c r="CV6" s="21">
        <f t="shared" si="10"/>
        <v>66.53</v>
      </c>
      <c r="CW6" s="20" t="str">
        <f>IF(CW7="","",IF(CW7="-","【-】","【"&amp;SUBSTITUTE(TEXT(CW7,"#,##0.00"),"-","△")&amp;"】"))</f>
        <v>【61.14】</v>
      </c>
      <c r="CX6" s="21">
        <f>IF(CX7="",NA(),CX7)</f>
        <v>64.569999999999993</v>
      </c>
      <c r="CY6" s="21">
        <f t="shared" ref="CY6:DG6" si="11">IF(CY7="",NA(),CY7)</f>
        <v>63.86</v>
      </c>
      <c r="CZ6" s="21">
        <f t="shared" si="11"/>
        <v>64.959999999999994</v>
      </c>
      <c r="DA6" s="21">
        <f t="shared" si="11"/>
        <v>65.58</v>
      </c>
      <c r="DB6" s="21">
        <f t="shared" si="11"/>
        <v>66.010000000000005</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392031</v>
      </c>
      <c r="D7" s="23">
        <v>47</v>
      </c>
      <c r="E7" s="23">
        <v>17</v>
      </c>
      <c r="F7" s="23">
        <v>5</v>
      </c>
      <c r="G7" s="23">
        <v>0</v>
      </c>
      <c r="H7" s="23" t="s">
        <v>99</v>
      </c>
      <c r="I7" s="23" t="s">
        <v>100</v>
      </c>
      <c r="J7" s="23" t="s">
        <v>101</v>
      </c>
      <c r="K7" s="23" t="s">
        <v>102</v>
      </c>
      <c r="L7" s="23" t="s">
        <v>103</v>
      </c>
      <c r="M7" s="23" t="s">
        <v>104</v>
      </c>
      <c r="N7" s="24" t="s">
        <v>105</v>
      </c>
      <c r="O7" s="24" t="s">
        <v>106</v>
      </c>
      <c r="P7" s="24">
        <v>5.22</v>
      </c>
      <c r="Q7" s="24">
        <v>94.8</v>
      </c>
      <c r="R7" s="24">
        <v>2310</v>
      </c>
      <c r="S7" s="24">
        <v>16592</v>
      </c>
      <c r="T7" s="24">
        <v>317.16000000000003</v>
      </c>
      <c r="U7" s="24">
        <v>52.31</v>
      </c>
      <c r="V7" s="24">
        <v>859</v>
      </c>
      <c r="W7" s="24">
        <v>0.43</v>
      </c>
      <c r="X7" s="24">
        <v>1997.67</v>
      </c>
      <c r="Y7" s="24">
        <v>84.19</v>
      </c>
      <c r="Z7" s="24">
        <v>81.239999999999995</v>
      </c>
      <c r="AA7" s="24">
        <v>87.06</v>
      </c>
      <c r="AB7" s="24">
        <v>80.61</v>
      </c>
      <c r="AC7" s="24">
        <v>70.37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855.8</v>
      </c>
      <c r="BL7" s="24">
        <v>789.46</v>
      </c>
      <c r="BM7" s="24">
        <v>826.83</v>
      </c>
      <c r="BN7" s="24">
        <v>867.83</v>
      </c>
      <c r="BO7" s="24">
        <v>791.76</v>
      </c>
      <c r="BP7" s="24">
        <v>786.37</v>
      </c>
      <c r="BQ7" s="24">
        <v>66.72</v>
      </c>
      <c r="BR7" s="24">
        <v>78.319999999999993</v>
      </c>
      <c r="BS7" s="24">
        <v>78.45</v>
      </c>
      <c r="BT7" s="24">
        <v>83.16</v>
      </c>
      <c r="BU7" s="24">
        <v>90.67</v>
      </c>
      <c r="BV7" s="24">
        <v>59.8</v>
      </c>
      <c r="BW7" s="24">
        <v>57.77</v>
      </c>
      <c r="BX7" s="24">
        <v>57.31</v>
      </c>
      <c r="BY7" s="24">
        <v>57.08</v>
      </c>
      <c r="BZ7" s="24">
        <v>56.26</v>
      </c>
      <c r="CA7" s="24">
        <v>60.65</v>
      </c>
      <c r="CB7" s="24">
        <v>194.43</v>
      </c>
      <c r="CC7" s="24">
        <v>164.79</v>
      </c>
      <c r="CD7" s="24">
        <v>164.7</v>
      </c>
      <c r="CE7" s="24">
        <v>158.5</v>
      </c>
      <c r="CF7" s="24">
        <v>144.13999999999999</v>
      </c>
      <c r="CG7" s="24">
        <v>263.76</v>
      </c>
      <c r="CH7" s="24">
        <v>274.35000000000002</v>
      </c>
      <c r="CI7" s="24">
        <v>273.52</v>
      </c>
      <c r="CJ7" s="24">
        <v>274.99</v>
      </c>
      <c r="CK7" s="24">
        <v>282.08999999999997</v>
      </c>
      <c r="CL7" s="24">
        <v>256.97000000000003</v>
      </c>
      <c r="CM7" s="24">
        <v>41.67</v>
      </c>
      <c r="CN7" s="24">
        <v>43.63</v>
      </c>
      <c r="CO7" s="24">
        <v>45.34</v>
      </c>
      <c r="CP7" s="24">
        <v>43.38</v>
      </c>
      <c r="CQ7" s="24">
        <v>42.65</v>
      </c>
      <c r="CR7" s="24">
        <v>51.75</v>
      </c>
      <c r="CS7" s="24">
        <v>50.68</v>
      </c>
      <c r="CT7" s="24">
        <v>50.14</v>
      </c>
      <c r="CU7" s="24">
        <v>54.83</v>
      </c>
      <c r="CV7" s="24">
        <v>66.53</v>
      </c>
      <c r="CW7" s="24">
        <v>61.14</v>
      </c>
      <c r="CX7" s="24">
        <v>64.569999999999993</v>
      </c>
      <c r="CY7" s="24">
        <v>63.86</v>
      </c>
      <c r="CZ7" s="24">
        <v>64.959999999999994</v>
      </c>
      <c r="DA7" s="24">
        <v>65.58</v>
      </c>
      <c r="DB7" s="24">
        <v>66.010000000000005</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112</v>
      </c>
    </row>
    <row r="12" spans="1:145" x14ac:dyDescent="0.15">
      <c r="B12">
        <v>1</v>
      </c>
      <c r="C12">
        <v>1</v>
      </c>
      <c r="D12">
        <v>1</v>
      </c>
      <c r="E12">
        <v>2</v>
      </c>
      <c r="F12">
        <v>3</v>
      </c>
      <c r="G12" t="s">
        <v>113</v>
      </c>
    </row>
    <row r="13" spans="1:145" x14ac:dyDescent="0.15">
      <c r="B13" t="s">
        <v>114</v>
      </c>
      <c r="C13" t="s">
        <v>114</v>
      </c>
      <c r="D13" t="s">
        <v>115</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2023-01-18T07:57:48Z</cp:lastPrinted>
  <dcterms:created xsi:type="dcterms:W3CDTF">2023-01-13T00:03:54Z</dcterms:created>
  <dcterms:modified xsi:type="dcterms:W3CDTF">2023-01-19T04:54:35Z</dcterms:modified>
  <cp:category/>
</cp:coreProperties>
</file>