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11701NEW\111701share\D_財政班\D06_公営企業\15.経営比較分析表\R4（R3決統ベース）\04_市町村→県\24_仁淀川町\"/>
    </mc:Choice>
  </mc:AlternateContent>
  <workbookProtection workbookAlgorithmName="SHA-512" workbookHashValue="/XuPzlxwmHkmSODj8iCkTW6fRKBM85MCBzF+hZbjfg0513ZgsfGlHxDoAqsPpYlbl1MuO72p38Tjgmx0OKi5KA==" workbookSaltValue="A0V9HX+BjwT5oq9kgqulX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AL10" i="4" s="1"/>
  <c r="U6" i="5"/>
  <c r="BB8" i="4" s="1"/>
  <c r="T6" i="5"/>
  <c r="AT8" i="4" s="1"/>
  <c r="S6" i="5"/>
  <c r="AL8" i="4" s="1"/>
  <c r="R6" i="5"/>
  <c r="AD10" i="4" s="1"/>
  <c r="Q6" i="5"/>
  <c r="P6" i="5"/>
  <c r="O6" i="5"/>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BB10" i="4"/>
  <c r="W10" i="4"/>
  <c r="P10" i="4"/>
  <c r="I10" i="4"/>
  <c r="W8" i="4"/>
</calcChain>
</file>

<file path=xl/sharedStrings.xml><?xml version="1.0" encoding="utf-8"?>
<sst xmlns="http://schemas.openxmlformats.org/spreadsheetml/2006/main" count="236" uniqueCount="120">
  <si>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</si>
  <si>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</si>
  <si>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</si>
  <si>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</si>
  <si>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</si>
  <si>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</si>
  <si>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</si>
  <si>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</si>
  <si>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</si>
  <si>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</si>
  <si>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</si>
  <si>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</si>
  <si>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</si>
  <si>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</si>
  <si>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</si>
  <si>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</si>
  <si>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</si>
  <si>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</si>
  <si>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</si>
  <si>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</si>
  <si>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</si>
  <si>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</si>
  <si>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</si>
  <si>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</si>
  <si>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</si>
  <si>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</si>
  <si>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</si>
  <si>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</si>
  <si>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</si>
  <si>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</si>
  <si>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</si>
  <si>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</si>
  <si>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</si>
  <si>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</si>
  <si>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</si>
  <si>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</si>
  <si>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</si>
  <si>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</si>
  <si>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</si>
  <si>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</si>
  <si>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</si>
  <si>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</si>
  <si>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</si>
  <si>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</si>
  <si>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</si>
  <si>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</si>
  <si>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</si>
  <si>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</si>
  <si>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</si>
  <si>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</si>
  <si>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</si>
  <si>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</si>
  <si>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</si>
  <si>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</si>
  <si>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</si>
  <si>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</si>
  <si>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</si>
  <si>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</si>
  <si>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</si>
  <si>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</si>
  <si>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</si>
  <si>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</si>
  <si>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</si>
  <si>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</si>
  <si>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</si>
  <si>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</si>
  <si>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</si>
  <si>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</si>
  <si>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</si>
  <si>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</si>
  <si>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</si>
  <si>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</si>
  <si>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</si>
  <si>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</si>
  <si>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</si>
  <si>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</si>
  <si>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</si>
  <si>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</si>
  <si>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</si>
  <si>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</si>
  <si>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</si>
  <si>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</si>
  <si>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</si>
  <si>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</si>
  <si>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</si>
  <si>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</si>
  <si>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</si>
  <si>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</si>
  <si>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</si>
  <si>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</si>
  <si>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</si>
  <si>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</si>
  <si>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</si>
  <si>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</si>
  <si>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</si>
  <si>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</si>
  <si>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</si>
  <si>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</si>
  <si>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仁淀川町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</si>
  <si>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</si>
  <si>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</si>
  <si>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</si>
  <si>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</si>
  <si>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</si>
  <si>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</si>
  <si>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</si>
  <si>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</si>
  <si>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</si>
  <si>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</si>
  <si>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</si>
  <si>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</si>
  <si>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</si>
  <si>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</si>
  <si>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</si>
  <si>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</si>
  <si>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</si>
  <si>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</si>
  <si>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【健全性】　　　　　　　　　　　　　　　　　　　　　　　　　　　　　　　　　　　　　　　　　　　　　　　　　　　　　　　　　　　　　　　収益的収支比率を見ても給水収益だけでは賄えないため、一般会計からの繰入金により維持している状態である。単年度収支が赤字であるため適正な施設使用料金の見直しの必要性について継続的に検討を続け、経営改善に向けた取り組みが必要である。　　　　　　　　　　【効率性】　　　　　　　　　　　　　　　　　　　　　　　　　　　　　　　　　　　　　　　　　　　　　　　　　　　　　　　　　　　　　　　　　　　　使用者人口減少に伴う使用料の減少を踏まえた事業経営に取り組まなければならない。</t>
    <rPh sb="1" eb="4">
      <t>ケンゼンセイ</t>
    </rPh>
    <rPh sb="68" eb="71">
      <t>シュウエキテキ</t>
    </rPh>
    <rPh sb="71" eb="73">
      <t>シュウシ</t>
    </rPh>
    <rPh sb="73" eb="75">
      <t>ヒリツ</t>
    </rPh>
    <rPh sb="76" eb="77">
      <t>ミ</t>
    </rPh>
    <rPh sb="79" eb="81">
      <t>キュウスイ</t>
    </rPh>
    <rPh sb="81" eb="83">
      <t>シュウエキ</t>
    </rPh>
    <rPh sb="87" eb="88">
      <t>マカナ</t>
    </rPh>
    <rPh sb="94" eb="96">
      <t>イッパン</t>
    </rPh>
    <rPh sb="96" eb="98">
      <t>カイケイ</t>
    </rPh>
    <rPh sb="101" eb="103">
      <t>クリイレ</t>
    </rPh>
    <rPh sb="103" eb="104">
      <t>キン</t>
    </rPh>
    <rPh sb="107" eb="109">
      <t>イジ</t>
    </rPh>
    <rPh sb="113" eb="115">
      <t>ジョウタイ</t>
    </rPh>
    <rPh sb="119" eb="122">
      <t>タンネンド</t>
    </rPh>
    <rPh sb="122" eb="124">
      <t>シュウシ</t>
    </rPh>
    <rPh sb="125" eb="127">
      <t>アカジ</t>
    </rPh>
    <rPh sb="132" eb="134">
      <t>テキセイ</t>
    </rPh>
    <rPh sb="135" eb="137">
      <t>シセツ</t>
    </rPh>
    <rPh sb="137" eb="139">
      <t>シヨウ</t>
    </rPh>
    <rPh sb="139" eb="141">
      <t>リョウキン</t>
    </rPh>
    <rPh sb="142" eb="144">
      <t>ミナオ</t>
    </rPh>
    <rPh sb="146" eb="149">
      <t>ヒツヨウセイ</t>
    </rPh>
    <rPh sb="153" eb="156">
      <t>ケイゾクテキ</t>
    </rPh>
    <rPh sb="157" eb="159">
      <t>ケントウ</t>
    </rPh>
    <rPh sb="160" eb="161">
      <t>ツヅ</t>
    </rPh>
    <rPh sb="163" eb="165">
      <t>ケイエイ</t>
    </rPh>
    <rPh sb="165" eb="167">
      <t>カイゼン</t>
    </rPh>
    <rPh sb="168" eb="169">
      <t>ム</t>
    </rPh>
    <rPh sb="171" eb="172">
      <t>ト</t>
    </rPh>
    <rPh sb="173" eb="174">
      <t>ク</t>
    </rPh>
    <rPh sb="176" eb="178">
      <t>ヒツヨウ</t>
    </rPh>
    <rPh sb="193" eb="196">
      <t>コウリツセイ</t>
    </rPh>
    <rPh sb="265" eb="268">
      <t>シヨウシャ</t>
    </rPh>
    <rPh sb="268" eb="270">
      <t>ジンコウ</t>
    </rPh>
    <rPh sb="270" eb="272">
      <t>ゲンショウ</t>
    </rPh>
    <rPh sb="273" eb="274">
      <t>トモナ</t>
    </rPh>
    <rPh sb="279" eb="281">
      <t>ゲンショウ</t>
    </rPh>
    <rPh sb="282" eb="283">
      <t>フ</t>
    </rPh>
    <rPh sb="286" eb="288">
      <t>ジギョウ</t>
    </rPh>
    <rPh sb="288" eb="290">
      <t>ケイエイ</t>
    </rPh>
    <rPh sb="291" eb="292">
      <t>ト</t>
    </rPh>
    <rPh sb="293" eb="294">
      <t>ク</t>
    </rPh>
    <phoneticPr fontId="4"/>
  </si>
  <si>
    <t>単年度収支が赤字の状態が続いており、経営戦略をもとに更なる使用料の見直し、費用削減等の経営改善に向けた取り組みが必要であり、効率的かつ安定的な経営を行っていく。</t>
    <rPh sb="0" eb="3">
      <t>タンネンド</t>
    </rPh>
    <rPh sb="3" eb="5">
      <t>シュウシ</t>
    </rPh>
    <rPh sb="6" eb="8">
      <t>アカジ</t>
    </rPh>
    <rPh sb="9" eb="11">
      <t>ジョウタイ</t>
    </rPh>
    <rPh sb="12" eb="13">
      <t>ツヅ</t>
    </rPh>
    <rPh sb="18" eb="20">
      <t>ケイエイ</t>
    </rPh>
    <rPh sb="20" eb="22">
      <t>センリャク</t>
    </rPh>
    <rPh sb="26" eb="27">
      <t>サラ</t>
    </rPh>
    <rPh sb="29" eb="32">
      <t>シヨウリョウ</t>
    </rPh>
    <rPh sb="33" eb="35">
      <t>ミナオ</t>
    </rPh>
    <rPh sb="37" eb="39">
      <t>ヒヨウ</t>
    </rPh>
    <rPh sb="39" eb="41">
      <t>サクゲン</t>
    </rPh>
    <rPh sb="41" eb="42">
      <t>トウ</t>
    </rPh>
    <rPh sb="43" eb="45">
      <t>ケイエイ</t>
    </rPh>
    <rPh sb="45" eb="47">
      <t>カイゼン</t>
    </rPh>
    <rPh sb="48" eb="49">
      <t>ム</t>
    </rPh>
    <rPh sb="51" eb="52">
      <t>ト</t>
    </rPh>
    <rPh sb="53" eb="54">
      <t>ク</t>
    </rPh>
    <rPh sb="56" eb="58">
      <t>ヒツヨウ</t>
    </rPh>
    <rPh sb="62" eb="65">
      <t>コウリツテキ</t>
    </rPh>
    <rPh sb="67" eb="70">
      <t>アンテイテキ</t>
    </rPh>
    <rPh sb="71" eb="73">
      <t>ケイエイ</t>
    </rPh>
    <rPh sb="74" eb="75">
      <t>オコナ</t>
    </rPh>
    <phoneticPr fontId="4"/>
  </si>
  <si>
    <t>施設等の機能診断を行い、診断結果から最適整備構想を策定し、耐用年数を迎えた通信設備や機械等の更新を行っている。今後においても、経営戦略をもとに経営改善を図り、計画的な維持修繕や機械・管路等の更新に取り組む必要がある。</t>
    <rPh sb="0" eb="2">
      <t>シセツ</t>
    </rPh>
    <rPh sb="2" eb="3">
      <t>トウ</t>
    </rPh>
    <rPh sb="4" eb="6">
      <t>キノウ</t>
    </rPh>
    <rPh sb="6" eb="8">
      <t>シンダン</t>
    </rPh>
    <rPh sb="9" eb="10">
      <t>オコナ</t>
    </rPh>
    <rPh sb="12" eb="14">
      <t>シンダン</t>
    </rPh>
    <rPh sb="14" eb="16">
      <t>ケッカ</t>
    </rPh>
    <rPh sb="18" eb="20">
      <t>サイテキ</t>
    </rPh>
    <rPh sb="20" eb="22">
      <t>セイビ</t>
    </rPh>
    <rPh sb="22" eb="24">
      <t>コウソウ</t>
    </rPh>
    <rPh sb="25" eb="27">
      <t>サクテイ</t>
    </rPh>
    <rPh sb="29" eb="31">
      <t>タイヨウ</t>
    </rPh>
    <rPh sb="31" eb="33">
      <t>ネンスウ</t>
    </rPh>
    <rPh sb="34" eb="35">
      <t>ムカ</t>
    </rPh>
    <rPh sb="37" eb="39">
      <t>ツウシン</t>
    </rPh>
    <rPh sb="39" eb="41">
      <t>セツビ</t>
    </rPh>
    <rPh sb="42" eb="44">
      <t>キカイ</t>
    </rPh>
    <rPh sb="44" eb="45">
      <t>トウ</t>
    </rPh>
    <rPh sb="46" eb="48">
      <t>コウシン</t>
    </rPh>
    <rPh sb="49" eb="50">
      <t>オコナ</t>
    </rPh>
    <rPh sb="55" eb="57">
      <t>コンゴ</t>
    </rPh>
    <rPh sb="63" eb="65">
      <t>ケイエイ</t>
    </rPh>
    <rPh sb="65" eb="67">
      <t>センリャク</t>
    </rPh>
    <rPh sb="71" eb="73">
      <t>ケイエイ</t>
    </rPh>
    <rPh sb="73" eb="75">
      <t>カイゼン</t>
    </rPh>
    <rPh sb="76" eb="77">
      <t>ハカ</t>
    </rPh>
    <rPh sb="79" eb="82">
      <t>ケイカクテキ</t>
    </rPh>
    <rPh sb="83" eb="85">
      <t>イジ</t>
    </rPh>
    <rPh sb="85" eb="87">
      <t>シュウゼン</t>
    </rPh>
    <rPh sb="88" eb="90">
      <t>キカイ</t>
    </rPh>
    <rPh sb="91" eb="93">
      <t>カンロ</t>
    </rPh>
    <rPh sb="93" eb="94">
      <t>トウ</t>
    </rPh>
    <rPh sb="95" eb="97">
      <t>コウシン</t>
    </rPh>
    <rPh sb="98" eb="99">
      <t>ト</t>
    </rPh>
    <rPh sb="100" eb="101">
      <t>ク</t>
    </rPh>
    <rPh sb="102" eb="10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</si>
</sst>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C65-4700-92DA-45CA83A3E8E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2C65-4700-92DA-45CA83A3E8E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59.84</c:v>
                </c:pt>
                <c:pt idx="1">
                  <c:v>57.77</c:v>
                </c:pt>
                <c:pt idx="2">
                  <c:v>67.88</c:v>
                </c:pt>
                <c:pt idx="3">
                  <c:v>77.2</c:v>
                </c:pt>
                <c:pt idx="4">
                  <c:v>75.91</c:v>
                </c:pt>
              </c:numCache>
            </c:numRef>
          </c:val>
          <c:extLst>
            <c:ext xmlns:c16="http://schemas.microsoft.com/office/drawing/2014/chart" uri="{C3380CC4-5D6E-409C-BE32-E72D297353CC}">
              <c16:uniqueId val="{00000000-3CE8-426A-84CE-6BBA97B35F7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3CE8-426A-84CE-6BBA97B35F7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85.85</c:v>
                </c:pt>
                <c:pt idx="1">
                  <c:v>81.489999999999995</c:v>
                </c:pt>
                <c:pt idx="2">
                  <c:v>86.73</c:v>
                </c:pt>
                <c:pt idx="3">
                  <c:v>82.7</c:v>
                </c:pt>
                <c:pt idx="4">
                  <c:v>82.01</c:v>
                </c:pt>
              </c:numCache>
            </c:numRef>
          </c:val>
          <c:extLst>
            <c:ext xmlns:c16="http://schemas.microsoft.com/office/drawing/2014/chart" uri="{C3380CC4-5D6E-409C-BE32-E72D297353CC}">
              <c16:uniqueId val="{00000000-10DB-470A-ABBE-B396589DEE9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10DB-470A-ABBE-B396589DEE9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87.8</c:v>
                </c:pt>
                <c:pt idx="1">
                  <c:v>93.34</c:v>
                </c:pt>
                <c:pt idx="2">
                  <c:v>84.85</c:v>
                </c:pt>
                <c:pt idx="3">
                  <c:v>72.12</c:v>
                </c:pt>
                <c:pt idx="4">
                  <c:v>84.69</c:v>
                </c:pt>
              </c:numCache>
            </c:numRef>
          </c:val>
          <c:extLst>
            <c:ext xmlns:c16="http://schemas.microsoft.com/office/drawing/2014/chart" uri="{C3380CC4-5D6E-409C-BE32-E72D297353CC}">
              <c16:uniqueId val="{00000000-EC7C-4595-BEA3-97F0111B066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C7C-4595-BEA3-97F0111B066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B5E-46F0-8B2F-1295F558935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B5E-46F0-8B2F-1295F558935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3EC-48E6-8BBB-EBB2CD1B320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3EC-48E6-8BBB-EBB2CD1B320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DDA-45CD-ABEE-53C88BBC032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DDA-45CD-ABEE-53C88BBC032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24A-42C8-9015-B5AD6471765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24A-42C8-9015-B5AD6471765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formatCode="#,##0.00;&quot;△&quot;#,##0.00;&quot;-&quot;">
                  <c:v>135.77000000000001</c:v>
                </c:pt>
                <c:pt idx="3" formatCode="#,##0.00;&quot;△&quot;#,##0.00;&quot;-&quot;">
                  <c:v>97.39</c:v>
                </c:pt>
                <c:pt idx="4" formatCode="#,##0.00;&quot;△&quot;#,##0.00;&quot;-&quot;">
                  <c:v>98.57</c:v>
                </c:pt>
              </c:numCache>
            </c:numRef>
          </c:val>
          <c:extLst>
            <c:ext xmlns:c16="http://schemas.microsoft.com/office/drawing/2014/chart" uri="{C3380CC4-5D6E-409C-BE32-E72D297353CC}">
              <c16:uniqueId val="{00000000-1466-4BD4-AD69-D381484D8A5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1466-4BD4-AD69-D381484D8A5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24.58</c:v>
                </c:pt>
                <c:pt idx="1">
                  <c:v>82.58</c:v>
                </c:pt>
                <c:pt idx="2">
                  <c:v>73.010000000000005</c:v>
                </c:pt>
                <c:pt idx="3">
                  <c:v>46.74</c:v>
                </c:pt>
                <c:pt idx="4">
                  <c:v>52.78</c:v>
                </c:pt>
              </c:numCache>
            </c:numRef>
          </c:val>
          <c:extLst>
            <c:ext xmlns:c16="http://schemas.microsoft.com/office/drawing/2014/chart" uri="{C3380CC4-5D6E-409C-BE32-E72D297353CC}">
              <c16:uniqueId val="{00000000-8478-40AD-9410-E15A1283732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8478-40AD-9410-E15A1283732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472.91</c:v>
                </c:pt>
                <c:pt idx="1">
                  <c:v>144.54</c:v>
                </c:pt>
                <c:pt idx="2">
                  <c:v>138.97999999999999</c:v>
                </c:pt>
                <c:pt idx="3">
                  <c:v>191.77</c:v>
                </c:pt>
                <c:pt idx="4">
                  <c:v>170.61</c:v>
                </c:pt>
              </c:numCache>
            </c:numRef>
          </c:val>
          <c:extLst>
            <c:ext xmlns:c16="http://schemas.microsoft.com/office/drawing/2014/chart" uri="{C3380CC4-5D6E-409C-BE32-E72D297353CC}">
              <c16:uniqueId val="{00000000-9EDB-4B79-B552-3FF94D3D8AE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9EDB-4B79-B552-3FF94D3D8AE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41"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高知県　仁淀川町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46">
        <f>データ!S6</f>
        <v>4970</v>
      </c>
      <c r="AM8" s="46"/>
      <c r="AN8" s="46"/>
      <c r="AO8" s="46"/>
      <c r="AP8" s="46"/>
      <c r="AQ8" s="46"/>
      <c r="AR8" s="46"/>
      <c r="AS8" s="46"/>
      <c r="AT8" s="45">
        <f>データ!T6</f>
        <v>333</v>
      </c>
      <c r="AU8" s="45"/>
      <c r="AV8" s="45"/>
      <c r="AW8" s="45"/>
      <c r="AX8" s="45"/>
      <c r="AY8" s="45"/>
      <c r="AZ8" s="45"/>
      <c r="BA8" s="45"/>
      <c r="BB8" s="45">
        <f>データ!U6</f>
        <v>14.92</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15.91</v>
      </c>
      <c r="Q10" s="45"/>
      <c r="R10" s="45"/>
      <c r="S10" s="45"/>
      <c r="T10" s="45"/>
      <c r="U10" s="45"/>
      <c r="V10" s="45"/>
      <c r="W10" s="45">
        <f>データ!Q6</f>
        <v>100</v>
      </c>
      <c r="X10" s="45"/>
      <c r="Y10" s="45"/>
      <c r="Z10" s="45"/>
      <c r="AA10" s="45"/>
      <c r="AB10" s="45"/>
      <c r="AC10" s="45"/>
      <c r="AD10" s="46">
        <f>データ!R6</f>
        <v>2400</v>
      </c>
      <c r="AE10" s="46"/>
      <c r="AF10" s="46"/>
      <c r="AG10" s="46"/>
      <c r="AH10" s="46"/>
      <c r="AI10" s="46"/>
      <c r="AJ10" s="46"/>
      <c r="AK10" s="2"/>
      <c r="AL10" s="46">
        <f>データ!V6</f>
        <v>778</v>
      </c>
      <c r="AM10" s="46"/>
      <c r="AN10" s="46"/>
      <c r="AO10" s="46"/>
      <c r="AP10" s="46"/>
      <c r="AQ10" s="46"/>
      <c r="AR10" s="46"/>
      <c r="AS10" s="46"/>
      <c r="AT10" s="45">
        <f>データ!W6</f>
        <v>0.32</v>
      </c>
      <c r="AU10" s="45"/>
      <c r="AV10" s="45"/>
      <c r="AW10" s="45"/>
      <c r="AX10" s="45"/>
      <c r="AY10" s="45"/>
      <c r="AZ10" s="45"/>
      <c r="BA10" s="45"/>
      <c r="BB10" s="45">
        <f>データ!X6</f>
        <v>2431.25</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119</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43</v>
      </c>
      <c r="N86" s="12" t="s">
        <v>44</v>
      </c>
      <c r="O86" s="12" t="str">
        <f>データ!EO6</f>
        <v>【0.03】</v>
      </c>
    </row>
  </sheetData>
  <sheetProtection algorithmName="SHA-512" hashValue="28zzaHc8hg66b3xTBR0m0wBVuTiSESC4TT+8OPRegJo52BSZMrZ3sW2kkv1tDENkevLpurzbIucxZeY0PAgWJw==" saltValue="WxPQLVHaOH5J/jrvN+SUC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393878</v>
      </c>
      <c r="D6" s="19">
        <f t="shared" si="3"/>
        <v>47</v>
      </c>
      <c r="E6" s="19">
        <f t="shared" si="3"/>
        <v>17</v>
      </c>
      <c r="F6" s="19">
        <f t="shared" si="3"/>
        <v>5</v>
      </c>
      <c r="G6" s="19">
        <f t="shared" si="3"/>
        <v>0</v>
      </c>
      <c r="H6" s="19" t="str">
        <f t="shared" si="3"/>
        <v>高知県　仁淀川町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15.91</v>
      </c>
      <c r="Q6" s="20">
        <f t="shared" si="3"/>
        <v>100</v>
      </c>
      <c r="R6" s="20">
        <f t="shared" si="3"/>
        <v>2400</v>
      </c>
      <c r="S6" s="20">
        <f t="shared" si="3"/>
        <v>4970</v>
      </c>
      <c r="T6" s="20">
        <f t="shared" si="3"/>
        <v>333</v>
      </c>
      <c r="U6" s="20">
        <f t="shared" si="3"/>
        <v>14.92</v>
      </c>
      <c r="V6" s="20">
        <f t="shared" si="3"/>
        <v>778</v>
      </c>
      <c r="W6" s="20">
        <f t="shared" si="3"/>
        <v>0.32</v>
      </c>
      <c r="X6" s="20">
        <f t="shared" si="3"/>
        <v>2431.25</v>
      </c>
      <c r="Y6" s="21">
        <f>IF(Y7="",NA(),Y7)</f>
        <v>87.8</v>
      </c>
      <c r="Z6" s="21">
        <f t="shared" ref="Z6:AH6" si="4">IF(Z7="",NA(),Z7)</f>
        <v>93.34</v>
      </c>
      <c r="AA6" s="21">
        <f t="shared" si="4"/>
        <v>84.85</v>
      </c>
      <c r="AB6" s="21">
        <f t="shared" si="4"/>
        <v>72.12</v>
      </c>
      <c r="AC6" s="21">
        <f t="shared" si="4"/>
        <v>84.69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1">
        <f t="shared" si="7"/>
        <v>135.77000000000001</v>
      </c>
      <c r="BI6" s="21">
        <f t="shared" si="7"/>
        <v>97.39</v>
      </c>
      <c r="BJ6" s="21">
        <f t="shared" si="7"/>
        <v>98.57</v>
      </c>
      <c r="BK6" s="21">
        <f t="shared" si="7"/>
        <v>855.8</v>
      </c>
      <c r="BL6" s="21">
        <f t="shared" si="7"/>
        <v>789.46</v>
      </c>
      <c r="BM6" s="21">
        <f t="shared" si="7"/>
        <v>826.83</v>
      </c>
      <c r="BN6" s="21">
        <f t="shared" si="7"/>
        <v>867.83</v>
      </c>
      <c r="BO6" s="21">
        <f t="shared" si="7"/>
        <v>791.76</v>
      </c>
      <c r="BP6" s="20" t="str">
        <f>IF(BP7="","",IF(BP7="-","【-】","【"&amp;SUBSTITUTE(TEXT(BP7,"#,##0.00"),"-","△")&amp;"】"))</f>
        <v>【786.37】</v>
      </c>
      <c r="BQ6" s="21">
        <f>IF(BQ7="",NA(),BQ7)</f>
        <v>24.58</v>
      </c>
      <c r="BR6" s="21">
        <f t="shared" ref="BR6:BZ6" si="8">IF(BR7="",NA(),BR7)</f>
        <v>82.58</v>
      </c>
      <c r="BS6" s="21">
        <f t="shared" si="8"/>
        <v>73.010000000000005</v>
      </c>
      <c r="BT6" s="21">
        <f t="shared" si="8"/>
        <v>46.74</v>
      </c>
      <c r="BU6" s="21">
        <f t="shared" si="8"/>
        <v>52.78</v>
      </c>
      <c r="BV6" s="21">
        <f t="shared" si="8"/>
        <v>59.8</v>
      </c>
      <c r="BW6" s="21">
        <f t="shared" si="8"/>
        <v>57.77</v>
      </c>
      <c r="BX6" s="21">
        <f t="shared" si="8"/>
        <v>57.31</v>
      </c>
      <c r="BY6" s="21">
        <f t="shared" si="8"/>
        <v>57.08</v>
      </c>
      <c r="BZ6" s="21">
        <f t="shared" si="8"/>
        <v>56.26</v>
      </c>
      <c r="CA6" s="20" t="str">
        <f>IF(CA7="","",IF(CA7="-","【-】","【"&amp;SUBSTITUTE(TEXT(CA7,"#,##0.00"),"-","△")&amp;"】"))</f>
        <v>【60.65】</v>
      </c>
      <c r="CB6" s="21">
        <f>IF(CB7="",NA(),CB7)</f>
        <v>472.91</v>
      </c>
      <c r="CC6" s="21">
        <f t="shared" ref="CC6:CK6" si="9">IF(CC7="",NA(),CC7)</f>
        <v>144.54</v>
      </c>
      <c r="CD6" s="21">
        <f t="shared" si="9"/>
        <v>138.97999999999999</v>
      </c>
      <c r="CE6" s="21">
        <f t="shared" si="9"/>
        <v>191.77</v>
      </c>
      <c r="CF6" s="21">
        <f t="shared" si="9"/>
        <v>170.61</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59.84</v>
      </c>
      <c r="CN6" s="21">
        <f t="shared" ref="CN6:CV6" si="10">IF(CN7="",NA(),CN7)</f>
        <v>57.77</v>
      </c>
      <c r="CO6" s="21">
        <f t="shared" si="10"/>
        <v>67.88</v>
      </c>
      <c r="CP6" s="21">
        <f t="shared" si="10"/>
        <v>77.2</v>
      </c>
      <c r="CQ6" s="21">
        <f t="shared" si="10"/>
        <v>75.91</v>
      </c>
      <c r="CR6" s="21">
        <f t="shared" si="10"/>
        <v>51.75</v>
      </c>
      <c r="CS6" s="21">
        <f t="shared" si="10"/>
        <v>50.68</v>
      </c>
      <c r="CT6" s="21">
        <f t="shared" si="10"/>
        <v>50.14</v>
      </c>
      <c r="CU6" s="21">
        <f t="shared" si="10"/>
        <v>54.83</v>
      </c>
      <c r="CV6" s="21">
        <f t="shared" si="10"/>
        <v>66.53</v>
      </c>
      <c r="CW6" s="20" t="str">
        <f>IF(CW7="","",IF(CW7="-","【-】","【"&amp;SUBSTITUTE(TEXT(CW7,"#,##0.00"),"-","△")&amp;"】"))</f>
        <v>【61.14】</v>
      </c>
      <c r="CX6" s="21">
        <f>IF(CX7="",NA(),CX7)</f>
        <v>85.85</v>
      </c>
      <c r="CY6" s="21">
        <f t="shared" ref="CY6:DG6" si="11">IF(CY7="",NA(),CY7)</f>
        <v>81.489999999999995</v>
      </c>
      <c r="CZ6" s="21">
        <f t="shared" si="11"/>
        <v>86.73</v>
      </c>
      <c r="DA6" s="21">
        <f t="shared" si="11"/>
        <v>82.7</v>
      </c>
      <c r="DB6" s="21">
        <f t="shared" si="11"/>
        <v>82.01</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x14ac:dyDescent="0.15">
      <c r="A7" s="14"/>
      <c r="B7" s="23">
        <v>2021</v>
      </c>
      <c r="C7" s="23">
        <v>393878</v>
      </c>
      <c r="D7" s="23">
        <v>47</v>
      </c>
      <c r="E7" s="23">
        <v>17</v>
      </c>
      <c r="F7" s="23">
        <v>5</v>
      </c>
      <c r="G7" s="23">
        <v>0</v>
      </c>
      <c r="H7" s="23" t="s">
        <v>98</v>
      </c>
      <c r="I7" s="23" t="s">
        <v>99</v>
      </c>
      <c r="J7" s="23" t="s">
        <v>100</v>
      </c>
      <c r="K7" s="23" t="s">
        <v>101</v>
      </c>
      <c r="L7" s="23" t="s">
        <v>102</v>
      </c>
      <c r="M7" s="23" t="s">
        <v>103</v>
      </c>
      <c r="N7" s="24" t="s">
        <v>104</v>
      </c>
      <c r="O7" s="24" t="s">
        <v>105</v>
      </c>
      <c r="P7" s="24">
        <v>15.91</v>
      </c>
      <c r="Q7" s="24">
        <v>100</v>
      </c>
      <c r="R7" s="24">
        <v>2400</v>
      </c>
      <c r="S7" s="24">
        <v>4970</v>
      </c>
      <c r="T7" s="24">
        <v>333</v>
      </c>
      <c r="U7" s="24">
        <v>14.92</v>
      </c>
      <c r="V7" s="24">
        <v>778</v>
      </c>
      <c r="W7" s="24">
        <v>0.32</v>
      </c>
      <c r="X7" s="24">
        <v>2431.25</v>
      </c>
      <c r="Y7" s="24">
        <v>87.8</v>
      </c>
      <c r="Z7" s="24">
        <v>93.34</v>
      </c>
      <c r="AA7" s="24">
        <v>84.85</v>
      </c>
      <c r="AB7" s="24">
        <v>72.12</v>
      </c>
      <c r="AC7" s="24">
        <v>84.69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135.77000000000001</v>
      </c>
      <c r="BI7" s="24">
        <v>97.39</v>
      </c>
      <c r="BJ7" s="24">
        <v>98.57</v>
      </c>
      <c r="BK7" s="24">
        <v>855.8</v>
      </c>
      <c r="BL7" s="24">
        <v>789.46</v>
      </c>
      <c r="BM7" s="24">
        <v>826.83</v>
      </c>
      <c r="BN7" s="24">
        <v>867.83</v>
      </c>
      <c r="BO7" s="24">
        <v>791.76</v>
      </c>
      <c r="BP7" s="24">
        <v>786.37</v>
      </c>
      <c r="BQ7" s="24">
        <v>24.58</v>
      </c>
      <c r="BR7" s="24">
        <v>82.58</v>
      </c>
      <c r="BS7" s="24">
        <v>73.010000000000005</v>
      </c>
      <c r="BT7" s="24">
        <v>46.74</v>
      </c>
      <c r="BU7" s="24">
        <v>52.78</v>
      </c>
      <c r="BV7" s="24">
        <v>59.8</v>
      </c>
      <c r="BW7" s="24">
        <v>57.77</v>
      </c>
      <c r="BX7" s="24">
        <v>57.31</v>
      </c>
      <c r="BY7" s="24">
        <v>57.08</v>
      </c>
      <c r="BZ7" s="24">
        <v>56.26</v>
      </c>
      <c r="CA7" s="24">
        <v>60.65</v>
      </c>
      <c r="CB7" s="24">
        <v>472.91</v>
      </c>
      <c r="CC7" s="24">
        <v>144.54</v>
      </c>
      <c r="CD7" s="24">
        <v>138.97999999999999</v>
      </c>
      <c r="CE7" s="24">
        <v>191.77</v>
      </c>
      <c r="CF7" s="24">
        <v>170.61</v>
      </c>
      <c r="CG7" s="24">
        <v>263.76</v>
      </c>
      <c r="CH7" s="24">
        <v>274.35000000000002</v>
      </c>
      <c r="CI7" s="24">
        <v>273.52</v>
      </c>
      <c r="CJ7" s="24">
        <v>274.99</v>
      </c>
      <c r="CK7" s="24">
        <v>282.08999999999997</v>
      </c>
      <c r="CL7" s="24">
        <v>256.97000000000003</v>
      </c>
      <c r="CM7" s="24">
        <v>59.84</v>
      </c>
      <c r="CN7" s="24">
        <v>57.77</v>
      </c>
      <c r="CO7" s="24">
        <v>67.88</v>
      </c>
      <c r="CP7" s="24">
        <v>77.2</v>
      </c>
      <c r="CQ7" s="24">
        <v>75.91</v>
      </c>
      <c r="CR7" s="24">
        <v>51.75</v>
      </c>
      <c r="CS7" s="24">
        <v>50.68</v>
      </c>
      <c r="CT7" s="24">
        <v>50.14</v>
      </c>
      <c r="CU7" s="24">
        <v>54.83</v>
      </c>
      <c r="CV7" s="24">
        <v>66.53</v>
      </c>
      <c r="CW7" s="24">
        <v>61.14</v>
      </c>
      <c r="CX7" s="24">
        <v>85.85</v>
      </c>
      <c r="CY7" s="24">
        <v>81.489999999999995</v>
      </c>
      <c r="CZ7" s="24">
        <v>86.73</v>
      </c>
      <c r="DA7" s="24">
        <v>82.7</v>
      </c>
      <c r="DB7" s="24">
        <v>82.01</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0.25</v>
      </c>
      <c r="EN7" s="24">
        <v>0.05</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114</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2023-02-20T06:03:18Z</cp:lastPrinted>
  <dcterms:created xsi:type="dcterms:W3CDTF">2023-01-13T00:04:00Z</dcterms:created>
  <dcterms:modified xsi:type="dcterms:W3CDTF">2023-02-20T06:03:19Z</dcterms:modified>
  <cp:category/>
</cp:coreProperties>
</file>