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8_檮原町\"/>
    </mc:Choice>
  </mc:AlternateContent>
  <workbookProtection workbookAlgorithmName="SHA-512" workbookHashValue="0SoNW9FglkRM4n/cHmmsDFYdm0R8b4d8A6vU/rFeO39Xxc2ibW/5RoZU2k3WNnh/nXJ6KkFLxk1zM8PxySzB4g==" workbookSaltValue="hmzkr3YD+ALWqvq35K58R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D10" i="4"/>
  <c r="P10" i="4"/>
  <c r="I10" i="4"/>
  <c r="B10" i="4"/>
  <c r="AT8"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<sst xmlns="http://schemas.openxmlformats.org/spreadsheetml/2006/main" count="236" uniqueCount="118">
  <si>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</si>
  <si>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</si>
  <si>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</si>
  <si>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</si>
  <si>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</si>
  <si>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</si>
  <si>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</si>
  <si>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</si>
  <si>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</si>
  <si>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</si>
  <si>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</si>
  <si>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</si>
  <si>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</si>
  <si>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</si>
  <si>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</si>
  <si>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</si>
  <si>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</si>
  <si>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</si>
  <si>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</si>
  <si>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</si>
  <si>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</si>
  <si>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</si>
  <si>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</si>
  <si>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</si>
  <si>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</si>
  <si>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</si>
  <si>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</si>
  <si>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</si>
  <si>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</si>
  <si>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</si>
  <si>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</si>
  <si>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</si>
  <si>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</si>
  <si>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</si>
  <si>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</si>
  <si>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</si>
  <si>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</si>
  <si>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</si>
  <si>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</si>
  <si>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</si>
  <si>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</si>
  <si>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</si>
  <si>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</si>
  <si>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</si>
  <si>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</si>
  <si>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</si>
  <si>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</si>
  <si>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</si>
  <si>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</si>
  <si>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</si>
  <si>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</si>
  <si>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</si>
  <si>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</si>
  <si>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</si>
  <si>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</si>
  <si>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</si>
  <si>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</si>
  <si>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</si>
  <si>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</si>
  <si>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</si>
  <si>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</si>
  <si>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</si>
  <si>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</si>
  <si>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</si>
  <si>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</si>
  <si>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</si>
  <si>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</si>
  <si>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</si>
  <si>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</si>
  <si>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</si>
  <si>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</si>
  <si>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</si>
  <si>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</si>
  <si>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</si>
  <si>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</si>
  <si>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</si>
  <si>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</si>
  <si>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</si>
  <si>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</si>
  <si>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</si>
  <si>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</si>
  <si>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</si>
  <si>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</si>
  <si>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</si>
  <si>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</si>
  <si>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</si>
  <si>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</si>
  <si>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</si>
  <si>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</si>
  <si>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</si>
  <si>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</si>
  <si>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</si>
  <si>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</si>
  <si>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</si>
  <si>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</si>
  <si>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</si>
  <si>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</si>
  <si>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</si>
  <si>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</si>
  <si>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</si>
  <si>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</si>
  <si>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</si>
  <si>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</si>
  <si>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</si>
  <si>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</si>
  <si>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</si>
  <si>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</si>
  <si>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</si>
  <si>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</si>
  <si>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</si>
  <si>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</si>
  <si>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</si>
  <si>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</si>
  <si>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</si>
  <si>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</si>
  <si>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H25年度に他工事に伴う管路布設替えを実施したが、それ以降は更新していない。
機能診断、最適整備構想に基づいて、適正な時期に適正な更新を予定している。</t>
    <rPh sb="3" eb="5">
      <t>ネンド</t>
    </rPh>
    <rPh sb="6" eb="7">
      <t>タ</t>
    </rPh>
    <rPh sb="7" eb="9">
      <t>コウジ</t>
    </rPh>
    <rPh sb="10" eb="11">
      <t>トモナ</t>
    </rPh>
    <rPh sb="12" eb="14">
      <t>カンロ</t>
    </rPh>
    <rPh sb="14" eb="16">
      <t>フセツ</t>
    </rPh>
    <rPh sb="16" eb="17">
      <t>ガ</t>
    </rPh>
    <rPh sb="19" eb="21">
      <t>ジッシ</t>
    </rPh>
    <rPh sb="27" eb="29">
      <t>イコウ</t>
    </rPh>
    <rPh sb="30" eb="32">
      <t>コウシン</t>
    </rPh>
    <rPh sb="39" eb="41">
      <t>キノウ</t>
    </rPh>
    <rPh sb="41" eb="43">
      <t>シンダン</t>
    </rPh>
    <rPh sb="44" eb="46">
      <t>サイテキ</t>
    </rPh>
    <rPh sb="46" eb="48">
      <t>セイビ</t>
    </rPh>
    <rPh sb="48" eb="50">
      <t>コウソウ</t>
    </rPh>
    <rPh sb="51" eb="52">
      <t>モト</t>
    </rPh>
    <rPh sb="56" eb="58">
      <t>テキセイ</t>
    </rPh>
    <rPh sb="59" eb="61">
      <t>ジキ</t>
    </rPh>
    <rPh sb="62" eb="64">
      <t>テキセイ</t>
    </rPh>
    <rPh sb="65" eb="67">
      <t>コウシン</t>
    </rPh>
    <rPh sb="68" eb="70">
      <t>ヨテイ</t>
    </rPh>
    <phoneticPr fontId="4"/>
  </si>
  <si>
    <t>類似団体と比較しても、おおむね平均値以上の数値であるが、一般会計からの繰入金を削減していくためにも、未加入世帯への接続啓発、料金見直しなどを実施していく必要がある。</t>
    <rPh sb="0" eb="2">
      <t>ルイジ</t>
    </rPh>
    <rPh sb="2" eb="4">
      <t>ダンタイ</t>
    </rPh>
    <rPh sb="5" eb="7">
      <t>ヒカク</t>
    </rPh>
    <rPh sb="15" eb="18">
      <t>ヘイキンチ</t>
    </rPh>
    <rPh sb="18" eb="20">
      <t>イジョウ</t>
    </rPh>
    <rPh sb="21" eb="23">
      <t>スウチ</t>
    </rPh>
    <rPh sb="28" eb="30">
      <t>イッパン</t>
    </rPh>
    <rPh sb="30" eb="32">
      <t>カイケイ</t>
    </rPh>
    <rPh sb="35" eb="37">
      <t>クリイレ</t>
    </rPh>
    <rPh sb="37" eb="38">
      <t>キン</t>
    </rPh>
    <rPh sb="39" eb="41">
      <t>サクゲン</t>
    </rPh>
    <rPh sb="50" eb="53">
      <t>ミカニュウ</t>
    </rPh>
    <rPh sb="53" eb="55">
      <t>セタイ</t>
    </rPh>
    <rPh sb="57" eb="59">
      <t>セツゾク</t>
    </rPh>
    <rPh sb="59" eb="61">
      <t>ケイハツ</t>
    </rPh>
    <rPh sb="62" eb="64">
      <t>リョウキン</t>
    </rPh>
    <rPh sb="64" eb="66">
      <t>ミナオ</t>
    </rPh>
    <rPh sb="70" eb="72">
      <t>ジッシ</t>
    </rPh>
    <rPh sb="76" eb="78">
      <t>ヒツヨウ</t>
    </rPh>
    <phoneticPr fontId="4"/>
  </si>
  <si>
    <t>今後の施設更新に係る経費を確保するためには料金収入は欠かせない。令和2年度に宅内排水ポンプ設置工事を実施したため、収益的収支にかかる繰入金が増加したことから、収益的収支比率は若干上昇したが、令和3年度より公営企業化に向け借入をした、地方債償還金の費用が発生したため比率は減少している。
企業債残高についても同じく上昇しているが、一般会計からの繰入金により負担しているため、企業債残高対事業規模比率は農集事業会計への負担がない形となっている。
維持管理費の軽減も急務であり、さらなる取り組みが必要である。</t>
    <rPh sb="0" eb="2">
      <t>コンゴ</t>
    </rPh>
    <rPh sb="3" eb="5">
      <t>シセツ</t>
    </rPh>
    <rPh sb="5" eb="7">
      <t>コウシン</t>
    </rPh>
    <rPh sb="8" eb="9">
      <t>カカ</t>
    </rPh>
    <rPh sb="10" eb="12">
      <t>ケイヒ</t>
    </rPh>
    <rPh sb="13" eb="15">
      <t>カクホ</t>
    </rPh>
    <rPh sb="21" eb="23">
      <t>リョウキン</t>
    </rPh>
    <rPh sb="23" eb="25">
      <t>シュウニュウ</t>
    </rPh>
    <rPh sb="26" eb="27">
      <t>カ</t>
    </rPh>
    <rPh sb="32" eb="34">
      <t>レイワ</t>
    </rPh>
    <rPh sb="35" eb="36">
      <t>ネン</t>
    </rPh>
    <rPh sb="36" eb="37">
      <t>ド</t>
    </rPh>
    <rPh sb="38" eb="39">
      <t>タク</t>
    </rPh>
    <rPh sb="39" eb="40">
      <t>ナイ</t>
    </rPh>
    <rPh sb="40" eb="42">
      <t>ハイスイ</t>
    </rPh>
    <rPh sb="45" eb="47">
      <t>セッチ</t>
    </rPh>
    <rPh sb="47" eb="49">
      <t>コウジ</t>
    </rPh>
    <rPh sb="50" eb="52">
      <t>ジッシ</t>
    </rPh>
    <rPh sb="57" eb="60">
      <t>シュウエキテキ</t>
    </rPh>
    <rPh sb="60" eb="62">
      <t>シュウシ</t>
    </rPh>
    <rPh sb="66" eb="68">
      <t>クリイレ</t>
    </rPh>
    <rPh sb="68" eb="69">
      <t>キン</t>
    </rPh>
    <rPh sb="70" eb="72">
      <t>ゾウカ</t>
    </rPh>
    <rPh sb="79" eb="81">
      <t>シュウエキ</t>
    </rPh>
    <rPh sb="81" eb="82">
      <t>テキ</t>
    </rPh>
    <rPh sb="82" eb="84">
      <t>シュウシ</t>
    </rPh>
    <rPh sb="84" eb="86">
      <t>ヒリツ</t>
    </rPh>
    <rPh sb="87" eb="89">
      <t>ジャッカン</t>
    </rPh>
    <rPh sb="89" eb="91">
      <t>ジョウショウ</t>
    </rPh>
    <rPh sb="95" eb="97">
      <t>レイワ</t>
    </rPh>
    <rPh sb="98" eb="100">
      <t>ネンド</t>
    </rPh>
    <rPh sb="102" eb="104">
      <t>コウエイ</t>
    </rPh>
    <rPh sb="104" eb="106">
      <t>キギョウ</t>
    </rPh>
    <rPh sb="106" eb="107">
      <t>カ</t>
    </rPh>
    <rPh sb="108" eb="109">
      <t>ム</t>
    </rPh>
    <rPh sb="110" eb="112">
      <t>カリイレ</t>
    </rPh>
    <rPh sb="116" eb="119">
      <t>チホウサイ</t>
    </rPh>
    <rPh sb="119" eb="122">
      <t>ショウカンキン</t>
    </rPh>
    <rPh sb="123" eb="125">
      <t>ヒヨウ</t>
    </rPh>
    <rPh sb="126" eb="128">
      <t>ハッセイ</t>
    </rPh>
    <rPh sb="132" eb="134">
      <t>ヒリツ</t>
    </rPh>
    <rPh sb="135" eb="137">
      <t>ゲンショウ</t>
    </rPh>
    <rPh sb="143" eb="145">
      <t>キギョウ</t>
    </rPh>
    <rPh sb="145" eb="146">
      <t>サイ</t>
    </rPh>
    <rPh sb="146" eb="148">
      <t>ザンダカ</t>
    </rPh>
    <rPh sb="153" eb="154">
      <t>オナ</t>
    </rPh>
    <rPh sb="156" eb="158">
      <t>ジョウショウ</t>
    </rPh>
    <rPh sb="164" eb="166">
      <t>イッパン</t>
    </rPh>
    <rPh sb="166" eb="168">
      <t>カイケイ</t>
    </rPh>
    <rPh sb="171" eb="173">
      <t>クリイレ</t>
    </rPh>
    <rPh sb="173" eb="174">
      <t>キン</t>
    </rPh>
    <rPh sb="177" eb="179">
      <t>フタン</t>
    </rPh>
    <rPh sb="186" eb="188">
      <t>キギョウ</t>
    </rPh>
    <rPh sb="188" eb="189">
      <t>サイ</t>
    </rPh>
    <rPh sb="189" eb="191">
      <t>ザンダカ</t>
    </rPh>
    <rPh sb="191" eb="192">
      <t>タイ</t>
    </rPh>
    <rPh sb="192" eb="194">
      <t>ジギョウ</t>
    </rPh>
    <rPh sb="194" eb="196">
      <t>キボ</t>
    </rPh>
    <rPh sb="196" eb="198">
      <t>ヒリツ</t>
    </rPh>
    <rPh sb="199" eb="201">
      <t>ノウシュウ</t>
    </rPh>
    <rPh sb="201" eb="203">
      <t>ジギョウ</t>
    </rPh>
    <rPh sb="203" eb="205">
      <t>カイケイ</t>
    </rPh>
    <rPh sb="207" eb="209">
      <t>フタン</t>
    </rPh>
    <rPh sb="212" eb="213">
      <t>カタチ</t>
    </rPh>
    <rPh sb="221" eb="223">
      <t>イジ</t>
    </rPh>
    <rPh sb="223" eb="226">
      <t>カンリヒ</t>
    </rPh>
    <rPh sb="227" eb="229">
      <t>ケイゲン</t>
    </rPh>
    <rPh sb="230" eb="232">
      <t>キュウム</t>
    </rPh>
    <rPh sb="240" eb="241">
      <t>ト</t>
    </rPh>
    <rPh sb="242" eb="243">
      <t>ク</t>
    </rPh>
    <rPh sb="245" eb="2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</si>
</sst>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3D-4078-B830-2DBA6764D6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FC3D-4078-B830-2DBA6764D6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82.56</c:v>
                </c:pt>
                <c:pt idx="1">
                  <c:v>82.56</c:v>
                </c:pt>
                <c:pt idx="2">
                  <c:v>82.56</c:v>
                </c:pt>
                <c:pt idx="3">
                  <c:v>82.56</c:v>
                </c:pt>
                <c:pt idx="4">
                  <c:v>82.56</c:v>
                </c:pt>
              </c:numCache>
            </c:numRef>
          </c:val>
          <c:extLst>
            <c:ext xmlns:c16="http://schemas.microsoft.com/office/drawing/2014/chart" uri="{C3380CC4-5D6E-409C-BE32-E72D297353CC}">
              <c16:uniqueId val="{00000000-7B00-4D35-9417-982B39654E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B00-4D35-9417-982B39654E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90.96</c:v>
                </c:pt>
                <c:pt idx="1">
                  <c:v>90.76</c:v>
                </c:pt>
                <c:pt idx="2">
                  <c:v>91.45</c:v>
                </c:pt>
                <c:pt idx="3">
                  <c:v>91.88</c:v>
                </c:pt>
                <c:pt idx="4">
                  <c:v>91.9</c:v>
                </c:pt>
              </c:numCache>
            </c:numRef>
          </c:val>
          <c:extLst>
            <c:ext xmlns:c16="http://schemas.microsoft.com/office/drawing/2014/chart" uri="{C3380CC4-5D6E-409C-BE32-E72D297353CC}">
              <c16:uniqueId val="{00000000-24E7-4B6B-A018-2E3E7B822F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24E7-4B6B-A018-2E3E7B822F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104.45</c:v>
                </c:pt>
                <c:pt idx="4">
                  <c:v>95.83</c:v>
                </c:pt>
              </c:numCache>
            </c:numRef>
          </c:val>
          <c:extLst>
            <c:ext xmlns:c16="http://schemas.microsoft.com/office/drawing/2014/chart" uri="{C3380CC4-5D6E-409C-BE32-E72D297353CC}">
              <c16:uniqueId val="{00000000-13BE-4016-8AE5-703CA348B09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BE-4016-8AE5-703CA348B09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BC-4856-9DFD-A5A374BB663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BC-4856-9DFD-A5A374BB663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F6-4389-A1C1-B90C8FF188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F6-4389-A1C1-B90C8FF188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D0-4250-AFE7-DD3F5179AD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D0-4250-AFE7-DD3F5179AD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EA-418A-A3DE-0FCA974931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EA-418A-A3DE-0FCA974931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0.02</c:v>
                </c:pt>
                <c:pt idx="3">
                  <c:v>0</c:v>
                </c:pt>
                <c:pt idx="4">
                  <c:v>0</c:v>
                </c:pt>
              </c:numCache>
            </c:numRef>
          </c:val>
          <c:extLst>
            <c:ext xmlns:c16="http://schemas.microsoft.com/office/drawing/2014/chart" uri="{C3380CC4-5D6E-409C-BE32-E72D297353CC}">
              <c16:uniqueId val="{00000000-BE6F-4E69-97E0-843BA95E77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E6F-4E69-97E0-843BA95E77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87.22</c:v>
                </c:pt>
                <c:pt idx="1">
                  <c:v>59.39</c:v>
                </c:pt>
                <c:pt idx="2">
                  <c:v>68.930000000000007</c:v>
                </c:pt>
                <c:pt idx="3">
                  <c:v>53.42</c:v>
                </c:pt>
                <c:pt idx="4">
                  <c:v>24.86</c:v>
                </c:pt>
              </c:numCache>
            </c:numRef>
          </c:val>
          <c:extLst>
            <c:ext xmlns:c16="http://schemas.microsoft.com/office/drawing/2014/chart" uri="{C3380CC4-5D6E-409C-BE32-E72D297353CC}">
              <c16:uniqueId val="{00000000-1207-4A06-940D-D03F4CB65D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1207-4A06-940D-D03F4CB65D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138.9</c:v>
                </c:pt>
                <c:pt idx="1">
                  <c:v>205.38</c:v>
                </c:pt>
                <c:pt idx="2">
                  <c:v>174.85</c:v>
                </c:pt>
                <c:pt idx="3">
                  <c:v>228.93</c:v>
                </c:pt>
                <c:pt idx="4">
                  <c:v>500.52</c:v>
                </c:pt>
              </c:numCache>
            </c:numRef>
          </c:val>
          <c:extLst>
            <c:ext xmlns:c16="http://schemas.microsoft.com/office/drawing/2014/chart" uri="{C3380CC4-5D6E-409C-BE32-E72D297353CC}">
              <c16:uniqueId val="{00000000-13A7-419E-9986-5BCFC8A20F6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13A7-419E-9986-5BCFC8A20F6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梼原町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3343</v>
      </c>
      <c r="AM8" s="42"/>
      <c r="AN8" s="42"/>
      <c r="AO8" s="42"/>
      <c r="AP8" s="42"/>
      <c r="AQ8" s="42"/>
      <c r="AR8" s="42"/>
      <c r="AS8" s="42"/>
      <c r="AT8" s="35">
        <f>データ!T6</f>
        <v>236.45</v>
      </c>
      <c r="AU8" s="35"/>
      <c r="AV8" s="35"/>
      <c r="AW8" s="35"/>
      <c r="AX8" s="35"/>
      <c r="AY8" s="35"/>
      <c r="AZ8" s="35"/>
      <c r="BA8" s="35"/>
      <c r="BB8" s="35">
        <f>データ!U6</f>
        <v>14.14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10.9</v>
      </c>
      <c r="Q10" s="35"/>
      <c r="R10" s="35"/>
      <c r="S10" s="35"/>
      <c r="T10" s="35"/>
      <c r="U10" s="35"/>
      <c r="V10" s="35"/>
      <c r="W10" s="35">
        <f>データ!Q6</f>
        <v>100</v>
      </c>
      <c r="X10" s="35"/>
      <c r="Y10" s="35"/>
      <c r="Z10" s="35"/>
      <c r="AA10" s="35"/>
      <c r="AB10" s="35"/>
      <c r="AC10" s="35"/>
      <c r="AD10" s="42">
        <f>データ!R6</f>
        <v>2200</v>
      </c>
      <c r="AE10" s="42"/>
      <c r="AF10" s="42"/>
      <c r="AG10" s="42"/>
      <c r="AH10" s="42"/>
      <c r="AI10" s="42"/>
      <c r="AJ10" s="42"/>
      <c r="AK10" s="2"/>
      <c r="AL10" s="42">
        <f>データ!V6</f>
        <v>358</v>
      </c>
      <c r="AM10" s="42"/>
      <c r="AN10" s="42"/>
      <c r="AO10" s="42"/>
      <c r="AP10" s="42"/>
      <c r="AQ10" s="42"/>
      <c r="AR10" s="42"/>
      <c r="AS10" s="42"/>
      <c r="AT10" s="35">
        <f>データ!W6</f>
        <v>0.43</v>
      </c>
      <c r="AU10" s="35"/>
      <c r="AV10" s="35"/>
      <c r="AW10" s="35"/>
      <c r="AX10" s="35"/>
      <c r="AY10" s="35"/>
      <c r="AZ10" s="35"/>
      <c r="BA10" s="35"/>
      <c r="BB10" s="35">
        <f>データ!X6</f>
        <v>832.56</v>
      </c>
      <c r="BC10" s="35"/>
      <c r="BD10" s="35"/>
      <c r="BE10" s="35"/>
      <c r="BF10" s="35"/>
      <c r="BG10" s="35"/>
      <c r="BH10" s="35"/>
      <c r="BI10" s="35"/>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117</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115</v>
      </c>
      <c r="BM47" s="56"/>
      <c r="BN47" s="56"/>
      <c r="BO47" s="56"/>
      <c r="BP47" s="56"/>
      <c r="BQ47" s="56"/>
      <c r="BR47" s="56"/>
      <c r="BS47" s="56"/>
      <c r="BT47" s="56"/>
      <c r="BU47" s="56"/>
      <c r="BV47" s="56"/>
      <c r="BW47" s="56"/>
      <c r="BX47" s="56"/>
      <c r="BY47" s="56"/>
      <c r="BZ47" s="5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116</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0lE1FR2XAC226qb0oNxvoZb9w1z7OpzPrJ2aFK8nGs4m2sCfjOczN3vzynwoG8fcIcrx622mvV48MUKBLoENYQ==" saltValue="i+bZb8s0OpHwqMVl75zPkQ=="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394050</v>
      </c>
      <c r="D6" s="19">
        <f t="shared" si="3"/>
        <v>47</v>
      </c>
      <c r="E6" s="19">
        <f t="shared" si="3"/>
        <v>17</v>
      </c>
      <c r="F6" s="19">
        <f t="shared" si="3"/>
        <v>5</v>
      </c>
      <c r="G6" s="19">
        <f t="shared" si="3"/>
        <v>0</v>
      </c>
      <c r="H6" s="19" t="str">
        <f t="shared" si="3"/>
        <v>高知県　梼原町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10.9</v>
      </c>
      <c r="Q6" s="20">
        <f t="shared" si="3"/>
        <v>100</v>
      </c>
      <c r="R6" s="20">
        <f t="shared" si="3"/>
        <v>2200</v>
      </c>
      <c r="S6" s="20">
        <f t="shared" si="3"/>
        <v>3343</v>
      </c>
      <c r="T6" s="20">
        <f t="shared" si="3"/>
        <v>236.45</v>
      </c>
      <c r="U6" s="20">
        <f t="shared" si="3"/>
        <v>14.14</v>
      </c>
      <c r="V6" s="20">
        <f t="shared" si="3"/>
        <v>358</v>
      </c>
      <c r="W6" s="20">
        <f t="shared" si="3"/>
        <v>0.43</v>
      </c>
      <c r="X6" s="20">
        <f t="shared" si="3"/>
        <v>832.56</v>
      </c>
      <c r="Y6" s="21">
        <f>IF(Y7="",NA(),Y7)</f>
        <v>100</v>
      </c>
      <c r="Z6" s="21">
        <f t="shared" ref="Z6:AH6" si="4">IF(Z7="",NA(),Z7)</f>
        <v>100</v>
      </c>
      <c r="AA6" s="21">
        <f t="shared" si="4"/>
        <v>100</v>
      </c>
      <c r="AB6" s="21">
        <f t="shared" si="4"/>
        <v>104.45</v>
      </c>
      <c r="AC6" s="21">
        <f t="shared" si="4"/>
        <v>95.83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0.02</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87.22</v>
      </c>
      <c r="BR6" s="21">
        <f t="shared" ref="BR6:BZ6" si="8">IF(BR7="",NA(),BR7)</f>
        <v>59.39</v>
      </c>
      <c r="BS6" s="21">
        <f t="shared" si="8"/>
        <v>68.930000000000007</v>
      </c>
      <c r="BT6" s="21">
        <f t="shared" si="8"/>
        <v>53.42</v>
      </c>
      <c r="BU6" s="21">
        <f t="shared" si="8"/>
        <v>24.86</v>
      </c>
      <c r="BV6" s="21">
        <f t="shared" si="8"/>
        <v>59.8</v>
      </c>
      <c r="BW6" s="21">
        <f t="shared" si="8"/>
        <v>57.77</v>
      </c>
      <c r="BX6" s="21">
        <f t="shared" si="8"/>
        <v>57.31</v>
      </c>
      <c r="BY6" s="21">
        <f t="shared" si="8"/>
        <v>57.08</v>
      </c>
      <c r="BZ6" s="21">
        <f t="shared" si="8"/>
        <v>56.26</v>
      </c>
      <c r="CA6" s="20" t="str">
        <f>IF(CA7="","",IF(CA7="-","【-】","【"&amp;SUBSTITUTE(TEXT(CA7,"#,##0.00"),"-","△")&amp;"】"))</f>
        <v>【60.65】</v>
      </c>
      <c r="CB6" s="21">
        <f>IF(CB7="",NA(),CB7)</f>
        <v>138.9</v>
      </c>
      <c r="CC6" s="21">
        <f t="shared" ref="CC6:CK6" si="9">IF(CC7="",NA(),CC7)</f>
        <v>205.38</v>
      </c>
      <c r="CD6" s="21">
        <f t="shared" si="9"/>
        <v>174.85</v>
      </c>
      <c r="CE6" s="21">
        <f t="shared" si="9"/>
        <v>228.93</v>
      </c>
      <c r="CF6" s="21">
        <f t="shared" si="9"/>
        <v>500.52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82.56</v>
      </c>
      <c r="CN6" s="21">
        <f t="shared" ref="CN6:CV6" si="10">IF(CN7="",NA(),CN7)</f>
        <v>82.56</v>
      </c>
      <c r="CO6" s="21">
        <f t="shared" si="10"/>
        <v>82.56</v>
      </c>
      <c r="CP6" s="21">
        <f t="shared" si="10"/>
        <v>82.56</v>
      </c>
      <c r="CQ6" s="21">
        <f t="shared" si="10"/>
        <v>82.56</v>
      </c>
      <c r="CR6" s="21">
        <f t="shared" si="10"/>
        <v>51.75</v>
      </c>
      <c r="CS6" s="21">
        <f t="shared" si="10"/>
        <v>50.68</v>
      </c>
      <c r="CT6" s="21">
        <f t="shared" si="10"/>
        <v>50.14</v>
      </c>
      <c r="CU6" s="21">
        <f t="shared" si="10"/>
        <v>54.83</v>
      </c>
      <c r="CV6" s="21">
        <f t="shared" si="10"/>
        <v>66.53</v>
      </c>
      <c r="CW6" s="20" t="str">
        <f>IF(CW7="","",IF(CW7="-","【-】","【"&amp;SUBSTITUTE(TEXT(CW7,"#,##0.00"),"-","△")&amp;"】"))</f>
        <v>【61.14】</v>
      </c>
      <c r="CX6" s="21">
        <f>IF(CX7="",NA(),CX7)</f>
        <v>90.96</v>
      </c>
      <c r="CY6" s="21">
        <f t="shared" ref="CY6:DG6" si="11">IF(CY7="",NA(),CY7)</f>
        <v>90.76</v>
      </c>
      <c r="CZ6" s="21">
        <f t="shared" si="11"/>
        <v>91.45</v>
      </c>
      <c r="DA6" s="21">
        <f t="shared" si="11"/>
        <v>91.88</v>
      </c>
      <c r="DB6" s="21">
        <f t="shared" si="11"/>
        <v>91.9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394050</v>
      </c>
      <c r="D7" s="23">
        <v>47</v>
      </c>
      <c r="E7" s="23">
        <v>17</v>
      </c>
      <c r="F7" s="23">
        <v>5</v>
      </c>
      <c r="G7" s="23">
        <v>0</v>
      </c>
      <c r="H7" s="23" t="s">
        <v>97</v>
      </c>
      <c r="I7" s="23" t="s">
        <v>98</v>
      </c>
      <c r="J7" s="23" t="s">
        <v>99</v>
      </c>
      <c r="K7" s="23" t="s">
        <v>100</v>
      </c>
      <c r="L7" s="23" t="s">
        <v>101</v>
      </c>
      <c r="M7" s="23" t="s">
        <v>102</v>
      </c>
      <c r="N7" s="24" t="s">
        <v>103</v>
      </c>
      <c r="O7" s="24" t="s">
        <v>104</v>
      </c>
      <c r="P7" s="24">
        <v>10.9</v>
      </c>
      <c r="Q7" s="24">
        <v>100</v>
      </c>
      <c r="R7" s="24">
        <v>2200</v>
      </c>
      <c r="S7" s="24">
        <v>3343</v>
      </c>
      <c r="T7" s="24">
        <v>236.45</v>
      </c>
      <c r="U7" s="24">
        <v>14.14</v>
      </c>
      <c r="V7" s="24">
        <v>358</v>
      </c>
      <c r="W7" s="24">
        <v>0.43</v>
      </c>
      <c r="X7" s="24">
        <v>832.56</v>
      </c>
      <c r="Y7" s="24">
        <v>100</v>
      </c>
      <c r="Z7" s="24">
        <v>100</v>
      </c>
      <c r="AA7" s="24">
        <v>100</v>
      </c>
      <c r="AB7" s="24">
        <v>104.45</v>
      </c>
      <c r="AC7" s="24">
        <v>95.83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0.02</v>
      </c>
      <c r="BI7" s="24">
        <v>0</v>
      </c>
      <c r="BJ7" s="24">
        <v>0</v>
      </c>
      <c r="BK7" s="24">
        <v>855.8</v>
      </c>
      <c r="BL7" s="24">
        <v>789.46</v>
      </c>
      <c r="BM7" s="24">
        <v>826.83</v>
      </c>
      <c r="BN7" s="24">
        <v>867.83</v>
      </c>
      <c r="BO7" s="24">
        <v>791.76</v>
      </c>
      <c r="BP7" s="24">
        <v>786.37</v>
      </c>
      <c r="BQ7" s="24">
        <v>87.22</v>
      </c>
      <c r="BR7" s="24">
        <v>59.39</v>
      </c>
      <c r="BS7" s="24">
        <v>68.930000000000007</v>
      </c>
      <c r="BT7" s="24">
        <v>53.42</v>
      </c>
      <c r="BU7" s="24">
        <v>24.86</v>
      </c>
      <c r="BV7" s="24">
        <v>59.8</v>
      </c>
      <c r="BW7" s="24">
        <v>57.77</v>
      </c>
      <c r="BX7" s="24">
        <v>57.31</v>
      </c>
      <c r="BY7" s="24">
        <v>57.08</v>
      </c>
      <c r="BZ7" s="24">
        <v>56.26</v>
      </c>
      <c r="CA7" s="24">
        <v>60.65</v>
      </c>
      <c r="CB7" s="24">
        <v>138.9</v>
      </c>
      <c r="CC7" s="24">
        <v>205.38</v>
      </c>
      <c r="CD7" s="24">
        <v>174.85</v>
      </c>
      <c r="CE7" s="24">
        <v>228.93</v>
      </c>
      <c r="CF7" s="24">
        <v>500.52</v>
      </c>
      <c r="CG7" s="24">
        <v>263.76</v>
      </c>
      <c r="CH7" s="24">
        <v>274.35000000000002</v>
      </c>
      <c r="CI7" s="24">
        <v>273.52</v>
      </c>
      <c r="CJ7" s="24">
        <v>274.99</v>
      </c>
      <c r="CK7" s="24">
        <v>282.08999999999997</v>
      </c>
      <c r="CL7" s="24">
        <v>256.97000000000003</v>
      </c>
      <c r="CM7" s="24">
        <v>82.56</v>
      </c>
      <c r="CN7" s="24">
        <v>82.56</v>
      </c>
      <c r="CO7" s="24">
        <v>82.56</v>
      </c>
      <c r="CP7" s="24">
        <v>82.56</v>
      </c>
      <c r="CQ7" s="24">
        <v>82.56</v>
      </c>
      <c r="CR7" s="24">
        <v>51.75</v>
      </c>
      <c r="CS7" s="24">
        <v>50.68</v>
      </c>
      <c r="CT7" s="24">
        <v>50.14</v>
      </c>
      <c r="CU7" s="24">
        <v>54.83</v>
      </c>
      <c r="CV7" s="24">
        <v>66.53</v>
      </c>
      <c r="CW7" s="24">
        <v>61.14</v>
      </c>
      <c r="CX7" s="24">
        <v>90.96</v>
      </c>
      <c r="CY7" s="24">
        <v>90.76</v>
      </c>
      <c r="CZ7" s="24">
        <v>91.45</v>
      </c>
      <c r="DA7" s="24">
        <v>91.88</v>
      </c>
      <c r="DB7" s="24">
        <v>91.9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2023-02-16T05:20:24Z</cp:lastPrinted>
  <dcterms:created xsi:type="dcterms:W3CDTF">2022-12-01T02:00:37Z</dcterms:created>
  <dcterms:modified xsi:type="dcterms:W3CDTF">2023-02-16T05:25:05Z</dcterms:modified>
  <cp:category/>
</cp:coreProperties>
</file>