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農林)水産係\①水産漁港係共有フォルダ\②水産係【明神】\②各種調査\R04調査関係\公営企業関係\●0117　公営企業に係る経営比較分析表（令和３年度決算）の分析等について\【経営比較分析表】2021_392065_47_1718\"/>
    </mc:Choice>
  </mc:AlternateContent>
  <workbookProtection workbookAlgorithmName="SHA-512" workbookHashValue="wvOeIG8IGdUx+PWDGfo8H2DVI6CvFmExa+ns6Gg7fX77aNUf1K8xwfzimyJrTW1A3tWaOioXK7c/Pt87MbFwmA==" workbookSaltValue="bN2ZAqK9OkqMYb3EGMCCDA=="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W10" i="4"/>
  <c r="P10" i="4"/>
  <c r="I10" i="4"/>
  <c r="BB8" i="4"/>
  <c r="AT8" i="4"/>
  <c r="AL8" i="4"/>
  <c r="W8" i="4"/>
  <c r="P8" i="4"/>
  <c r="I8" i="4"/>
  <c r="B6" i="4"/>
</calcChain>
</file>

<file path=xl/sharedStrings.xml><?xml version="1.0" encoding="utf-8"?>
<sst xmlns="http://schemas.openxmlformats.org/spreadsheetml/2006/main" count="236" uniqueCount="120">
  <si>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</si>
  <si>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</si>
  <si>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</si>
  <si>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</si>
  <si>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</si>
  <si>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</si>
  <si>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</si>
  <si>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</si>
  <si>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</si>
  <si>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</si>
  <si>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</si>
  <si>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</si>
  <si>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</si>
  <si>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</si>
  <si>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</si>
  <si>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</si>
  <si>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</si>
  <si>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</si>
  <si>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</si>
  <si>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</si>
  <si>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</si>
  <si>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</si>
  <si>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</si>
  <si>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</si>
  <si>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</si>
  <si>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</si>
  <si>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</si>
  <si>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</si>
  <si>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</si>
  <si>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</si>
  <si>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</si>
  <si>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</si>
  <si>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</si>
  <si>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</si>
  <si>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</si>
  <si>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</si>
  <si>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</si>
  <si>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</si>
  <si>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</si>
  <si>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</si>
  <si>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</si>
  <si>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</si>
  <si>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</si>
  <si>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</si>
  <si>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</si>
  <si>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</si>
  <si>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</si>
  <si>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</si>
  <si>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</si>
  <si>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</si>
  <si>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</si>
  <si>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</si>
  <si>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</si>
  <si>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</si>
  <si>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</si>
  <si>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</si>
  <si>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</si>
  <si>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</si>
  <si>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</si>
  <si>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</si>
  <si>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</si>
  <si>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</si>
  <si>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</si>
  <si>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</si>
  <si>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</si>
  <si>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</si>
  <si>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</si>
  <si>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</si>
  <si>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</si>
  <si>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</si>
  <si>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</si>
  <si>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</si>
  <si>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</si>
  <si>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</si>
  <si>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</si>
  <si>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</si>
  <si>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</si>
  <si>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</si>
  <si>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</si>
  <si>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</si>
  <si>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</si>
  <si>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</si>
  <si>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</si>
  <si>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</si>
  <si>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</si>
  <si>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</si>
  <si>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</si>
  <si>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</si>
  <si>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</si>
  <si>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</si>
  <si>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</si>
  <si>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</si>
  <si>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</si>
  <si>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</si>
  <si>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</si>
  <si>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</si>
  <si>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</si>
  <si>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須崎市</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</si>
  <si>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</si>
  <si>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</si>
  <si>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</si>
  <si>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</si>
  <si>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</si>
  <si>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</si>
  <si>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</si>
  <si>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</si>
  <si>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</si>
  <si>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</si>
  <si>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</si>
  <si>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</si>
  <si>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</si>
  <si>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</si>
  <si>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</si>
  <si>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</si>
  <si>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</si>
  <si>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</si>
  <si>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</si>
  <si>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近年、漁業集落の人口減少が進み、それに伴い排水処理施設の利用者も減少している。現在では、生活排水処理構想において施工当初の計画で想定していた利用者数を大きく下回っており、それに伴い徴収可能な使用料も減少している。そのため、処理施設の使用料（収益）のみでは、処理費用を賄えず、公費による補填で運営している状態である。
また、一部地域において、現施設の処理能力に対し、実際の汚水処理量が大きく下回っており、汚水処理に係る単価自体も上昇傾向にある。</t>
    <phoneticPr fontId="4"/>
  </si>
  <si>
    <t>中ノ島地区は平成7年供用開始以降、また池ノ浦地区は平成12年供用開始以降において、管渠の更新・改良・修繕は行われていない。</t>
    <phoneticPr fontId="4"/>
  </si>
  <si>
    <t>現状では、当初計画における想定利用者数を大きく下回っている地域があることから、実情に合った運営を行うため、今後は施設の規模縮小などを視野に入れた取り組みを進めていく。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</si>
</sst>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F84-41EF-96A5-DFB9FE75DACD}"/>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0.02</c:v>
                </c:pt>
                <c:pt idx="2">
                  <c:v>0.01</c:v>
                </c:pt>
                <c:pt idx="3">
                  <c:v>1.6</c:v>
                </c:pt>
                <c:pt idx="4">
                  <c:v>0.01</c:v>
                </c:pt>
              </c:numCache>
            </c:numRef>
          </c:val>
          <c:smooth val="0"/>
          <c:extLst>
            <c:ext xmlns:c16="http://schemas.microsoft.com/office/drawing/2014/chart" uri="{C3380CC4-5D6E-409C-BE32-E72D297353CC}">
              <c16:uniqueId val="{00000001-BF84-41EF-96A5-DFB9FE75DACD}"/>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32.479999999999997</c:v>
                </c:pt>
                <c:pt idx="1">
                  <c:v>31.21</c:v>
                </c:pt>
                <c:pt idx="2">
                  <c:v>30.57</c:v>
                </c:pt>
                <c:pt idx="3">
                  <c:v>30.57</c:v>
                </c:pt>
                <c:pt idx="4">
                  <c:v>29.94</c:v>
                </c:pt>
              </c:numCache>
            </c:numRef>
          </c:val>
          <c:extLst>
            <c:ext xmlns:c16="http://schemas.microsoft.com/office/drawing/2014/chart" uri="{C3380CC4-5D6E-409C-BE32-E72D297353CC}">
              <c16:uniqueId val="{00000000-BB2E-4F04-9F49-8EDB63DAD676}"/>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33.21</c:v>
                </c:pt>
                <c:pt idx="1">
                  <c:v>32.229999999999997</c:v>
                </c:pt>
                <c:pt idx="2">
                  <c:v>32.479999999999997</c:v>
                </c:pt>
                <c:pt idx="3">
                  <c:v>30.19</c:v>
                </c:pt>
                <c:pt idx="4">
                  <c:v>28.77</c:v>
                </c:pt>
              </c:numCache>
            </c:numRef>
          </c:val>
          <c:smooth val="0"/>
          <c:extLst>
            <c:ext xmlns:c16="http://schemas.microsoft.com/office/drawing/2014/chart" uri="{C3380CC4-5D6E-409C-BE32-E72D297353CC}">
              <c16:uniqueId val="{00000001-BB2E-4F04-9F49-8EDB63DAD676}"/>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92.54</c:v>
                </c:pt>
                <c:pt idx="1">
                  <c:v>93.88</c:v>
                </c:pt>
                <c:pt idx="2">
                  <c:v>95.26</c:v>
                </c:pt>
                <c:pt idx="3">
                  <c:v>96.2</c:v>
                </c:pt>
                <c:pt idx="4">
                  <c:v>95.65</c:v>
                </c:pt>
              </c:numCache>
            </c:numRef>
          </c:val>
          <c:extLst>
            <c:ext xmlns:c16="http://schemas.microsoft.com/office/drawing/2014/chart" uri="{C3380CC4-5D6E-409C-BE32-E72D297353CC}">
              <c16:uniqueId val="{00000000-55E8-474A-92F6-75905E16EA04}"/>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79.98</c:v>
                </c:pt>
                <c:pt idx="1">
                  <c:v>80.8</c:v>
                </c:pt>
                <c:pt idx="2">
                  <c:v>79.2</c:v>
                </c:pt>
                <c:pt idx="3">
                  <c:v>79.09</c:v>
                </c:pt>
                <c:pt idx="4">
                  <c:v>78.900000000000006</c:v>
                </c:pt>
              </c:numCache>
            </c:numRef>
          </c:val>
          <c:smooth val="0"/>
          <c:extLst>
            <c:ext xmlns:c16="http://schemas.microsoft.com/office/drawing/2014/chart" uri="{C3380CC4-5D6E-409C-BE32-E72D297353CC}">
              <c16:uniqueId val="{00000001-55E8-474A-92F6-75905E16EA04}"/>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95.13</c:v>
                </c:pt>
                <c:pt idx="1">
                  <c:v>97.89</c:v>
                </c:pt>
                <c:pt idx="2">
                  <c:v>97.71</c:v>
                </c:pt>
                <c:pt idx="3">
                  <c:v>94.64</c:v>
                </c:pt>
                <c:pt idx="4">
                  <c:v>100.56</c:v>
                </c:pt>
              </c:numCache>
            </c:numRef>
          </c:val>
          <c:extLst>
            <c:ext xmlns:c16="http://schemas.microsoft.com/office/drawing/2014/chart" uri="{C3380CC4-5D6E-409C-BE32-E72D297353CC}">
              <c16:uniqueId val="{00000000-DCFE-4DD7-A245-DDAEA705A50F}"/>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CFE-4DD7-A245-DDAEA705A50F}"/>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328-49D7-8FE2-04145CC0DD3C}"/>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328-49D7-8FE2-04145CC0DD3C}"/>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7D2-44DA-9FCC-34C16642A3D6}"/>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7D2-44DA-9FCC-34C16642A3D6}"/>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86A-4720-A987-B734EB086E08}"/>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86A-4720-A987-B734EB086E08}"/>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E5B-4D96-BDA7-96CE84834A5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E5B-4D96-BDA7-96CE84834A54}"/>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formatCode="#,##0.00;&quot;△&quot;#,##0.00;&quot;-&quot;">
                  <c:v>49.5</c:v>
                </c:pt>
              </c:numCache>
            </c:numRef>
          </c:val>
          <c:extLst>
            <c:ext xmlns:c16="http://schemas.microsoft.com/office/drawing/2014/chart" uri="{C3380CC4-5D6E-409C-BE32-E72D297353CC}">
              <c16:uniqueId val="{00000000-1B2B-48B1-911C-FA07529E2327}"/>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1060.8599999999999</c:v>
                </c:pt>
                <c:pt idx="1">
                  <c:v>1006.65</c:v>
                </c:pt>
                <c:pt idx="2">
                  <c:v>998.42</c:v>
                </c:pt>
                <c:pt idx="3">
                  <c:v>1095.52</c:v>
                </c:pt>
                <c:pt idx="4">
                  <c:v>1056.55</c:v>
                </c:pt>
              </c:numCache>
            </c:numRef>
          </c:val>
          <c:smooth val="0"/>
          <c:extLst>
            <c:ext xmlns:c16="http://schemas.microsoft.com/office/drawing/2014/chart" uri="{C3380CC4-5D6E-409C-BE32-E72D297353CC}">
              <c16:uniqueId val="{00000001-1B2B-48B1-911C-FA07529E2327}"/>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36.4</c:v>
                </c:pt>
                <c:pt idx="1">
                  <c:v>35.31</c:v>
                </c:pt>
                <c:pt idx="2">
                  <c:v>42.09</c:v>
                </c:pt>
                <c:pt idx="3">
                  <c:v>33.409999999999997</c:v>
                </c:pt>
                <c:pt idx="4">
                  <c:v>30.82</c:v>
                </c:pt>
              </c:numCache>
            </c:numRef>
          </c:val>
          <c:extLst>
            <c:ext xmlns:c16="http://schemas.microsoft.com/office/drawing/2014/chart" uri="{C3380CC4-5D6E-409C-BE32-E72D297353CC}">
              <c16:uniqueId val="{00000000-DEC5-44E3-A8B8-5C4EFC8B1B0E}"/>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45.81</c:v>
                </c:pt>
                <c:pt idx="1">
                  <c:v>43.43</c:v>
                </c:pt>
                <c:pt idx="2">
                  <c:v>41.41</c:v>
                </c:pt>
                <c:pt idx="3">
                  <c:v>39.64</c:v>
                </c:pt>
                <c:pt idx="4">
                  <c:v>40</c:v>
                </c:pt>
              </c:numCache>
            </c:numRef>
          </c:val>
          <c:smooth val="0"/>
          <c:extLst>
            <c:ext xmlns:c16="http://schemas.microsoft.com/office/drawing/2014/chart" uri="{C3380CC4-5D6E-409C-BE32-E72D297353CC}">
              <c16:uniqueId val="{00000001-DEC5-44E3-A8B8-5C4EFC8B1B0E}"/>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341.38</c:v>
                </c:pt>
                <c:pt idx="1">
                  <c:v>349.62</c:v>
                </c:pt>
                <c:pt idx="2">
                  <c:v>297.7</c:v>
                </c:pt>
                <c:pt idx="3">
                  <c:v>381.44</c:v>
                </c:pt>
                <c:pt idx="4">
                  <c:v>419.21</c:v>
                </c:pt>
              </c:numCache>
            </c:numRef>
          </c:val>
          <c:extLst>
            <c:ext xmlns:c16="http://schemas.microsoft.com/office/drawing/2014/chart" uri="{C3380CC4-5D6E-409C-BE32-E72D297353CC}">
              <c16:uniqueId val="{00000000-F810-4FAD-AD78-F8AFA2D875EF}"/>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383.92</c:v>
                </c:pt>
                <c:pt idx="1">
                  <c:v>400.44</c:v>
                </c:pt>
                <c:pt idx="2">
                  <c:v>417.56</c:v>
                </c:pt>
                <c:pt idx="3">
                  <c:v>449.72</c:v>
                </c:pt>
                <c:pt idx="4">
                  <c:v>437.27</c:v>
                </c:pt>
              </c:numCache>
            </c:numRef>
          </c:val>
          <c:smooth val="0"/>
          <c:extLst>
            <c:ext xmlns:c16="http://schemas.microsoft.com/office/drawing/2014/chart" uri="{C3380CC4-5D6E-409C-BE32-E72D297353CC}">
              <c16:uniqueId val="{00000001-F810-4FAD-AD78-F8AFA2D875EF}"/>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【80.63】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【392.85】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高知県　須崎市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法非適用</v>
      </c>
      <c r="C8" s="35"/>
      <c r="D8" s="35"/>
      <c r="E8" s="35"/>
      <c r="F8" s="35"/>
      <c r="G8" s="35"/>
      <c r="H8" s="35"/>
      <c r="I8" s="35" t="str">
        <f>データ!J6</f>
        <v>下水道事業</v>
      </c>
      <c r="J8" s="35"/>
      <c r="K8" s="35"/>
      <c r="L8" s="35"/>
      <c r="M8" s="35"/>
      <c r="N8" s="35"/>
      <c r="O8" s="35"/>
      <c r="P8" s="35" t="str">
        <f>データ!K6</f>
        <v>漁業集落排水</v>
      </c>
      <c r="Q8" s="35"/>
      <c r="R8" s="35"/>
      <c r="S8" s="35"/>
      <c r="T8" s="35"/>
      <c r="U8" s="35"/>
      <c r="V8" s="35"/>
      <c r="W8" s="35" t="str">
        <f>データ!L6</f>
        <v>H2</v>
      </c>
      <c r="X8" s="35"/>
      <c r="Y8" s="35"/>
      <c r="Z8" s="35"/>
      <c r="AA8" s="35"/>
      <c r="AB8" s="35"/>
      <c r="AC8" s="35"/>
      <c r="AD8" s="36" t="str">
        <f>データ!$M$6</f>
        <v>非設置</v>
      </c>
      <c r="AE8" s="36"/>
      <c r="AF8" s="36"/>
      <c r="AG8" s="36"/>
      <c r="AH8" s="36"/>
      <c r="AI8" s="36"/>
      <c r="AJ8" s="36"/>
      <c r="AK8" s="3"/>
      <c r="AL8" s="37">
        <f>データ!S6</f>
        <v>20603</v>
      </c>
      <c r="AM8" s="37"/>
      <c r="AN8" s="37"/>
      <c r="AO8" s="37"/>
      <c r="AP8" s="37"/>
      <c r="AQ8" s="37"/>
      <c r="AR8" s="37"/>
      <c r="AS8" s="37"/>
      <c r="AT8" s="38">
        <f>データ!T6</f>
        <v>135.35</v>
      </c>
      <c r="AU8" s="38"/>
      <c r="AV8" s="38"/>
      <c r="AW8" s="38"/>
      <c r="AX8" s="38"/>
      <c r="AY8" s="38"/>
      <c r="AZ8" s="38"/>
      <c r="BA8" s="38"/>
      <c r="BB8" s="38">
        <f>データ!U6</f>
        <v>152.22</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0.91</v>
      </c>
      <c r="Q10" s="38"/>
      <c r="R10" s="38"/>
      <c r="S10" s="38"/>
      <c r="T10" s="38"/>
      <c r="U10" s="38"/>
      <c r="V10" s="38"/>
      <c r="W10" s="38">
        <f>データ!Q6</f>
        <v>100</v>
      </c>
      <c r="X10" s="38"/>
      <c r="Y10" s="38"/>
      <c r="Z10" s="38"/>
      <c r="AA10" s="38"/>
      <c r="AB10" s="38"/>
      <c r="AC10" s="38"/>
      <c r="AD10" s="37">
        <f>データ!R6</f>
        <v>2250</v>
      </c>
      <c r="AE10" s="37"/>
      <c r="AF10" s="37"/>
      <c r="AG10" s="37"/>
      <c r="AH10" s="37"/>
      <c r="AI10" s="37"/>
      <c r="AJ10" s="37"/>
      <c r="AK10" s="2"/>
      <c r="AL10" s="37">
        <f>データ!V6</f>
        <v>184</v>
      </c>
      <c r="AM10" s="37"/>
      <c r="AN10" s="37"/>
      <c r="AO10" s="37"/>
      <c r="AP10" s="37"/>
      <c r="AQ10" s="37"/>
      <c r="AR10" s="37"/>
      <c r="AS10" s="37"/>
      <c r="AT10" s="38">
        <f>データ!W6</f>
        <v>0.05</v>
      </c>
      <c r="AU10" s="38"/>
      <c r="AV10" s="38"/>
      <c r="AW10" s="38"/>
      <c r="AX10" s="38"/>
      <c r="AY10" s="38"/>
      <c r="AZ10" s="38"/>
      <c r="BA10" s="38"/>
      <c r="BB10" s="38">
        <f>データ!X6</f>
        <v>3680</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117</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118</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119</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【974.72】</v>
      </c>
      <c r="I86" s="12" t="str">
        <f>データ!CA6</f>
        <v>【44.22】</v>
      </c>
      <c r="J86" s="12" t="str">
        <f>データ!CL6</f>
        <v>【392.85】</v>
      </c>
      <c r="K86" s="12" t="str">
        <f>データ!CW6</f>
        <v>【32.23】</v>
      </c>
      <c r="L86" s="12" t="str">
        <f>データ!DH6</f>
        <v>【80.63】</v>
      </c>
      <c r="M86" s="12" t="s">
        <v>44</v>
      </c>
      <c r="N86" s="12" t="s">
        <v>44</v>
      </c>
      <c r="O86" s="12" t="str">
        <f>データ!EO6</f>
        <v>【0.01】</v>
      </c>
    </row>
  </sheetData>
  <sheetProtection algorithmName="SHA-512" hashValue="+s2IAeaTrKxzGor2TCGVsTDUP02QnKoTm3Y7k9GfYeNsiOZfmOvebydEAQVkszaqV9MM/gZKuFopc7hjB47QHg==" saltValue="e661N03yQexXh3nMpVErH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56</v>
      </c>
      <c r="B4" s="16"/>
      <c r="C4" s="16"/>
      <c r="D4" s="16"/>
      <c r="E4" s="16"/>
      <c r="F4" s="16"/>
      <c r="G4" s="16"/>
      <c r="H4" s="76"/>
      <c r="I4" s="77"/>
      <c r="J4" s="77"/>
      <c r="K4" s="77"/>
      <c r="L4" s="77"/>
      <c r="M4" s="77"/>
      <c r="N4" s="77"/>
      <c r="O4" s="77"/>
      <c r="P4" s="77"/>
      <c r="Q4" s="77"/>
      <c r="R4" s="77"/>
      <c r="S4" s="77"/>
      <c r="T4" s="77"/>
      <c r="U4" s="77"/>
      <c r="V4" s="77"/>
      <c r="W4" s="77"/>
      <c r="X4" s="78"/>
      <c r="Y4" s="72" t="s">
        <v>57</v>
      </c>
      <c r="Z4" s="72"/>
      <c r="AA4" s="72"/>
      <c r="AB4" s="72"/>
      <c r="AC4" s="72"/>
      <c r="AD4" s="72"/>
      <c r="AE4" s="72"/>
      <c r="AF4" s="72"/>
      <c r="AG4" s="72"/>
      <c r="AH4" s="72"/>
      <c r="AI4" s="72"/>
      <c r="AJ4" s="72" t="s">
        <v>58</v>
      </c>
      <c r="AK4" s="72"/>
      <c r="AL4" s="72"/>
      <c r="AM4" s="72"/>
      <c r="AN4" s="72"/>
      <c r="AO4" s="72"/>
      <c r="AP4" s="72"/>
      <c r="AQ4" s="72"/>
      <c r="AR4" s="72"/>
      <c r="AS4" s="72"/>
      <c r="AT4" s="72"/>
      <c r="AU4" s="72" t="s">
        <v>59</v>
      </c>
      <c r="AV4" s="72"/>
      <c r="AW4" s="72"/>
      <c r="AX4" s="72"/>
      <c r="AY4" s="72"/>
      <c r="AZ4" s="72"/>
      <c r="BA4" s="72"/>
      <c r="BB4" s="72"/>
      <c r="BC4" s="72"/>
      <c r="BD4" s="72"/>
      <c r="BE4" s="72"/>
      <c r="BF4" s="72" t="s">
        <v>60</v>
      </c>
      <c r="BG4" s="72"/>
      <c r="BH4" s="72"/>
      <c r="BI4" s="72"/>
      <c r="BJ4" s="72"/>
      <c r="BK4" s="72"/>
      <c r="BL4" s="72"/>
      <c r="BM4" s="72"/>
      <c r="BN4" s="72"/>
      <c r="BO4" s="72"/>
      <c r="BP4" s="72"/>
      <c r="BQ4" s="72" t="s">
        <v>61</v>
      </c>
      <c r="BR4" s="72"/>
      <c r="BS4" s="72"/>
      <c r="BT4" s="72"/>
      <c r="BU4" s="72"/>
      <c r="BV4" s="72"/>
      <c r="BW4" s="72"/>
      <c r="BX4" s="72"/>
      <c r="BY4" s="72"/>
      <c r="BZ4" s="72"/>
      <c r="CA4" s="72"/>
      <c r="CB4" s="72" t="s">
        <v>62</v>
      </c>
      <c r="CC4" s="72"/>
      <c r="CD4" s="72"/>
      <c r="CE4" s="72"/>
      <c r="CF4" s="72"/>
      <c r="CG4" s="72"/>
      <c r="CH4" s="72"/>
      <c r="CI4" s="72"/>
      <c r="CJ4" s="72"/>
      <c r="CK4" s="72"/>
      <c r="CL4" s="72"/>
      <c r="CM4" s="72" t="s">
        <v>63</v>
      </c>
      <c r="CN4" s="72"/>
      <c r="CO4" s="72"/>
      <c r="CP4" s="72"/>
      <c r="CQ4" s="72"/>
      <c r="CR4" s="72"/>
      <c r="CS4" s="72"/>
      <c r="CT4" s="72"/>
      <c r="CU4" s="72"/>
      <c r="CV4" s="72"/>
      <c r="CW4" s="72"/>
      <c r="CX4" s="72" t="s">
        <v>64</v>
      </c>
      <c r="CY4" s="72"/>
      <c r="CZ4" s="72"/>
      <c r="DA4" s="72"/>
      <c r="DB4" s="72"/>
      <c r="DC4" s="72"/>
      <c r="DD4" s="72"/>
      <c r="DE4" s="72"/>
      <c r="DF4" s="72"/>
      <c r="DG4" s="72"/>
      <c r="DH4" s="72"/>
      <c r="DI4" s="72" t="s">
        <v>65</v>
      </c>
      <c r="DJ4" s="72"/>
      <c r="DK4" s="72"/>
      <c r="DL4" s="72"/>
      <c r="DM4" s="72"/>
      <c r="DN4" s="72"/>
      <c r="DO4" s="72"/>
      <c r="DP4" s="72"/>
      <c r="DQ4" s="72"/>
      <c r="DR4" s="72"/>
      <c r="DS4" s="72"/>
      <c r="DT4" s="72" t="s">
        <v>66</v>
      </c>
      <c r="DU4" s="72"/>
      <c r="DV4" s="72"/>
      <c r="DW4" s="72"/>
      <c r="DX4" s="72"/>
      <c r="DY4" s="72"/>
      <c r="DZ4" s="72"/>
      <c r="EA4" s="72"/>
      <c r="EB4" s="72"/>
      <c r="EC4" s="72"/>
      <c r="ED4" s="72"/>
      <c r="EE4" s="72" t="s">
        <v>67</v>
      </c>
      <c r="EF4" s="72"/>
      <c r="EG4" s="72"/>
      <c r="EH4" s="72"/>
      <c r="EI4" s="72"/>
      <c r="EJ4" s="72"/>
      <c r="EK4" s="72"/>
      <c r="EL4" s="72"/>
      <c r="EM4" s="72"/>
      <c r="EN4" s="72"/>
      <c r="EO4" s="72"/>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2021</v>
      </c>
      <c r="C6" s="19">
        <f t="shared" ref="C6:X6" si="3">C7</f>
        <v>392065</v>
      </c>
      <c r="D6" s="19">
        <f t="shared" si="3"/>
        <v>47</v>
      </c>
      <c r="E6" s="19">
        <f t="shared" si="3"/>
        <v>17</v>
      </c>
      <c r="F6" s="19">
        <f t="shared" si="3"/>
        <v>6</v>
      </c>
      <c r="G6" s="19">
        <f t="shared" si="3"/>
        <v>0</v>
      </c>
      <c r="H6" s="19" t="str">
        <f t="shared" si="3"/>
        <v>高知県　須崎市</v>
      </c>
      <c r="I6" s="19" t="str">
        <f t="shared" si="3"/>
        <v>法非適用</v>
      </c>
      <c r="J6" s="19" t="str">
        <f t="shared" si="3"/>
        <v>下水道事業</v>
      </c>
      <c r="K6" s="19" t="str">
        <f t="shared" si="3"/>
        <v>漁業集落排水</v>
      </c>
      <c r="L6" s="19" t="str">
        <f t="shared" si="3"/>
        <v>H2</v>
      </c>
      <c r="M6" s="19" t="str">
        <f t="shared" si="3"/>
        <v>非設置</v>
      </c>
      <c r="N6" s="20" t="str">
        <f t="shared" si="3"/>
        <v>-</v>
      </c>
      <c r="O6" s="20" t="str">
        <f t="shared" si="3"/>
        <v>該当数値なし</v>
      </c>
      <c r="P6" s="20">
        <f t="shared" si="3"/>
        <v>0.91</v>
      </c>
      <c r="Q6" s="20">
        <f t="shared" si="3"/>
        <v>100</v>
      </c>
      <c r="R6" s="20">
        <f t="shared" si="3"/>
        <v>2250</v>
      </c>
      <c r="S6" s="20">
        <f t="shared" si="3"/>
        <v>20603</v>
      </c>
      <c r="T6" s="20">
        <f t="shared" si="3"/>
        <v>135.35</v>
      </c>
      <c r="U6" s="20">
        <f t="shared" si="3"/>
        <v>152.22</v>
      </c>
      <c r="V6" s="20">
        <f t="shared" si="3"/>
        <v>184</v>
      </c>
      <c r="W6" s="20">
        <f t="shared" si="3"/>
        <v>0.05</v>
      </c>
      <c r="X6" s="20">
        <f t="shared" si="3"/>
        <v>3680</v>
      </c>
      <c r="Y6" s="21">
        <f>IF(Y7="",NA(),Y7)</f>
        <v>95.13</v>
      </c>
      <c r="Z6" s="21">
        <f t="shared" ref="Z6:AH6" si="4">IF(Z7="",NA(),Z7)</f>
        <v>97.89</v>
      </c>
      <c r="AA6" s="21">
        <f t="shared" si="4"/>
        <v>97.71</v>
      </c>
      <c r="AB6" s="21">
        <f t="shared" si="4"/>
        <v>94.64</v>
      </c>
      <c r="AC6" s="21">
        <f t="shared" si="4"/>
        <v>100.56</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1">
        <f t="shared" si="7"/>
        <v>49.5</v>
      </c>
      <c r="BK6" s="21">
        <f t="shared" si="7"/>
        <v>1060.8599999999999</v>
      </c>
      <c r="BL6" s="21">
        <f t="shared" si="7"/>
        <v>1006.65</v>
      </c>
      <c r="BM6" s="21">
        <f t="shared" si="7"/>
        <v>998.42</v>
      </c>
      <c r="BN6" s="21">
        <f t="shared" si="7"/>
        <v>1095.52</v>
      </c>
      <c r="BO6" s="21">
        <f t="shared" si="7"/>
        <v>1056.55</v>
      </c>
      <c r="BP6" s="20" t="str">
        <f>IF(BP7="","",IF(BP7="-","【-】","【"&amp;SUBSTITUTE(TEXT(BP7,"#,##0.00"),"-","△")&amp;"】"))</f>
        <v>【974.72】</v>
      </c>
      <c r="BQ6" s="21">
        <f>IF(BQ7="",NA(),BQ7)</f>
        <v>36.4</v>
      </c>
      <c r="BR6" s="21">
        <f t="shared" ref="BR6:BZ6" si="8">IF(BR7="",NA(),BR7)</f>
        <v>35.31</v>
      </c>
      <c r="BS6" s="21">
        <f t="shared" si="8"/>
        <v>42.09</v>
      </c>
      <c r="BT6" s="21">
        <f t="shared" si="8"/>
        <v>33.409999999999997</v>
      </c>
      <c r="BU6" s="21">
        <f t="shared" si="8"/>
        <v>30.82</v>
      </c>
      <c r="BV6" s="21">
        <f t="shared" si="8"/>
        <v>45.81</v>
      </c>
      <c r="BW6" s="21">
        <f t="shared" si="8"/>
        <v>43.43</v>
      </c>
      <c r="BX6" s="21">
        <f t="shared" si="8"/>
        <v>41.41</v>
      </c>
      <c r="BY6" s="21">
        <f t="shared" si="8"/>
        <v>39.64</v>
      </c>
      <c r="BZ6" s="21">
        <f t="shared" si="8"/>
        <v>40</v>
      </c>
      <c r="CA6" s="20" t="str">
        <f>IF(CA7="","",IF(CA7="-","【-】","【"&amp;SUBSTITUTE(TEXT(CA7,"#,##0.00"),"-","△")&amp;"】"))</f>
        <v>【44.22】</v>
      </c>
      <c r="CB6" s="21">
        <f>IF(CB7="",NA(),CB7)</f>
        <v>341.38</v>
      </c>
      <c r="CC6" s="21">
        <f t="shared" ref="CC6:CK6" si="9">IF(CC7="",NA(),CC7)</f>
        <v>349.62</v>
      </c>
      <c r="CD6" s="21">
        <f t="shared" si="9"/>
        <v>297.7</v>
      </c>
      <c r="CE6" s="21">
        <f t="shared" si="9"/>
        <v>381.44</v>
      </c>
      <c r="CF6" s="21">
        <f t="shared" si="9"/>
        <v>419.21</v>
      </c>
      <c r="CG6" s="21">
        <f t="shared" si="9"/>
        <v>383.92</v>
      </c>
      <c r="CH6" s="21">
        <f t="shared" si="9"/>
        <v>400.44</v>
      </c>
      <c r="CI6" s="21">
        <f t="shared" si="9"/>
        <v>417.56</v>
      </c>
      <c r="CJ6" s="21">
        <f t="shared" si="9"/>
        <v>449.72</v>
      </c>
      <c r="CK6" s="21">
        <f t="shared" si="9"/>
        <v>437.27</v>
      </c>
      <c r="CL6" s="20" t="str">
        <f>IF(CL7="","",IF(CL7="-","【-】","【"&amp;SUBSTITUTE(TEXT(CL7,"#,##0.00"),"-","△")&amp;"】"))</f>
        <v>【392.85】</v>
      </c>
      <c r="CM6" s="21">
        <f>IF(CM7="",NA(),CM7)</f>
        <v>32.479999999999997</v>
      </c>
      <c r="CN6" s="21">
        <f t="shared" ref="CN6:CV6" si="10">IF(CN7="",NA(),CN7)</f>
        <v>31.21</v>
      </c>
      <c r="CO6" s="21">
        <f t="shared" si="10"/>
        <v>30.57</v>
      </c>
      <c r="CP6" s="21">
        <f t="shared" si="10"/>
        <v>30.57</v>
      </c>
      <c r="CQ6" s="21">
        <f t="shared" si="10"/>
        <v>29.94</v>
      </c>
      <c r="CR6" s="21">
        <f t="shared" si="10"/>
        <v>33.21</v>
      </c>
      <c r="CS6" s="21">
        <f t="shared" si="10"/>
        <v>32.229999999999997</v>
      </c>
      <c r="CT6" s="21">
        <f t="shared" si="10"/>
        <v>32.479999999999997</v>
      </c>
      <c r="CU6" s="21">
        <f t="shared" si="10"/>
        <v>30.19</v>
      </c>
      <c r="CV6" s="21">
        <f t="shared" si="10"/>
        <v>28.77</v>
      </c>
      <c r="CW6" s="20" t="str">
        <f>IF(CW7="","",IF(CW7="-","【-】","【"&amp;SUBSTITUTE(TEXT(CW7,"#,##0.00"),"-","△")&amp;"】"))</f>
        <v>【32.23】</v>
      </c>
      <c r="CX6" s="21">
        <f>IF(CX7="",NA(),CX7)</f>
        <v>92.54</v>
      </c>
      <c r="CY6" s="21">
        <f t="shared" ref="CY6:DG6" si="11">IF(CY7="",NA(),CY7)</f>
        <v>93.88</v>
      </c>
      <c r="CZ6" s="21">
        <f t="shared" si="11"/>
        <v>95.26</v>
      </c>
      <c r="DA6" s="21">
        <f t="shared" si="11"/>
        <v>96.2</v>
      </c>
      <c r="DB6" s="21">
        <f t="shared" si="11"/>
        <v>95.65</v>
      </c>
      <c r="DC6" s="21">
        <f t="shared" si="11"/>
        <v>79.98</v>
      </c>
      <c r="DD6" s="21">
        <f t="shared" si="11"/>
        <v>80.8</v>
      </c>
      <c r="DE6" s="21">
        <f t="shared" si="11"/>
        <v>79.2</v>
      </c>
      <c r="DF6" s="21">
        <f t="shared" si="11"/>
        <v>79.09</v>
      </c>
      <c r="DG6" s="21">
        <f t="shared" si="11"/>
        <v>78.900000000000006</v>
      </c>
      <c r="DH6" s="20" t="str">
        <f>IF(DH7="","",IF(DH7="-","【-】","【"&amp;SUBSTITUTE(TEXT(DH7,"#,##0.00"),"-","△")&amp;"】"))</f>
        <v>【80.63】</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0.09</v>
      </c>
      <c r="EK6" s="21">
        <f t="shared" si="14"/>
        <v>0.02</v>
      </c>
      <c r="EL6" s="21">
        <f t="shared" si="14"/>
        <v>0.01</v>
      </c>
      <c r="EM6" s="21">
        <f t="shared" si="14"/>
        <v>1.6</v>
      </c>
      <c r="EN6" s="21">
        <f t="shared" si="14"/>
        <v>0.01</v>
      </c>
      <c r="EO6" s="20" t="str">
        <f>IF(EO7="","",IF(EO7="-","【-】","【"&amp;SUBSTITUTE(TEXT(EO7,"#,##0.00"),"-","△")&amp;"】"))</f>
        <v>【0.01】</v>
      </c>
    </row>
    <row r="7" spans="1:145" s="22" customFormat="1" x14ac:dyDescent="0.15">
      <c r="A7" s="14"/>
      <c r="B7" s="23">
        <v>2021</v>
      </c>
      <c r="C7" s="23">
        <v>392065</v>
      </c>
      <c r="D7" s="23">
        <v>47</v>
      </c>
      <c r="E7" s="23">
        <v>17</v>
      </c>
      <c r="F7" s="23">
        <v>6</v>
      </c>
      <c r="G7" s="23">
        <v>0</v>
      </c>
      <c r="H7" s="23" t="s">
        <v>97</v>
      </c>
      <c r="I7" s="23" t="s">
        <v>98</v>
      </c>
      <c r="J7" s="23" t="s">
        <v>99</v>
      </c>
      <c r="K7" s="23" t="s">
        <v>100</v>
      </c>
      <c r="L7" s="23" t="s">
        <v>101</v>
      </c>
      <c r="M7" s="23" t="s">
        <v>102</v>
      </c>
      <c r="N7" s="24" t="s">
        <v>103</v>
      </c>
      <c r="O7" s="24" t="s">
        <v>104</v>
      </c>
      <c r="P7" s="24">
        <v>0.91</v>
      </c>
      <c r="Q7" s="24">
        <v>100</v>
      </c>
      <c r="R7" s="24">
        <v>2250</v>
      </c>
      <c r="S7" s="24">
        <v>20603</v>
      </c>
      <c r="T7" s="24">
        <v>135.35</v>
      </c>
      <c r="U7" s="24">
        <v>152.22</v>
      </c>
      <c r="V7" s="24">
        <v>184</v>
      </c>
      <c r="W7" s="24">
        <v>0.05</v>
      </c>
      <c r="X7" s="24">
        <v>3680</v>
      </c>
      <c r="Y7" s="24">
        <v>95.13</v>
      </c>
      <c r="Z7" s="24">
        <v>97.89</v>
      </c>
      <c r="AA7" s="24">
        <v>97.71</v>
      </c>
      <c r="AB7" s="24">
        <v>94.64</v>
      </c>
      <c r="AC7" s="24">
        <v>100.56</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49.5</v>
      </c>
      <c r="BK7" s="24">
        <v>1060.8599999999999</v>
      </c>
      <c r="BL7" s="24">
        <v>1006.65</v>
      </c>
      <c r="BM7" s="24">
        <v>998.42</v>
      </c>
      <c r="BN7" s="24">
        <v>1095.52</v>
      </c>
      <c r="BO7" s="24">
        <v>1056.55</v>
      </c>
      <c r="BP7" s="24">
        <v>974.72</v>
      </c>
      <c r="BQ7" s="24">
        <v>36.4</v>
      </c>
      <c r="BR7" s="24">
        <v>35.31</v>
      </c>
      <c r="BS7" s="24">
        <v>42.09</v>
      </c>
      <c r="BT7" s="24">
        <v>33.409999999999997</v>
      </c>
      <c r="BU7" s="24">
        <v>30.82</v>
      </c>
      <c r="BV7" s="24">
        <v>45.81</v>
      </c>
      <c r="BW7" s="24">
        <v>43.43</v>
      </c>
      <c r="BX7" s="24">
        <v>41.41</v>
      </c>
      <c r="BY7" s="24">
        <v>39.64</v>
      </c>
      <c r="BZ7" s="24">
        <v>40</v>
      </c>
      <c r="CA7" s="24">
        <v>44.22</v>
      </c>
      <c r="CB7" s="24">
        <v>341.38</v>
      </c>
      <c r="CC7" s="24">
        <v>349.62</v>
      </c>
      <c r="CD7" s="24">
        <v>297.7</v>
      </c>
      <c r="CE7" s="24">
        <v>381.44</v>
      </c>
      <c r="CF7" s="24">
        <v>419.21</v>
      </c>
      <c r="CG7" s="24">
        <v>383.92</v>
      </c>
      <c r="CH7" s="24">
        <v>400.44</v>
      </c>
      <c r="CI7" s="24">
        <v>417.56</v>
      </c>
      <c r="CJ7" s="24">
        <v>449.72</v>
      </c>
      <c r="CK7" s="24">
        <v>437.27</v>
      </c>
      <c r="CL7" s="24">
        <v>392.85</v>
      </c>
      <c r="CM7" s="24">
        <v>32.479999999999997</v>
      </c>
      <c r="CN7" s="24">
        <v>31.21</v>
      </c>
      <c r="CO7" s="24">
        <v>30.57</v>
      </c>
      <c r="CP7" s="24">
        <v>30.57</v>
      </c>
      <c r="CQ7" s="24">
        <v>29.94</v>
      </c>
      <c r="CR7" s="24">
        <v>33.21</v>
      </c>
      <c r="CS7" s="24">
        <v>32.229999999999997</v>
      </c>
      <c r="CT7" s="24">
        <v>32.479999999999997</v>
      </c>
      <c r="CU7" s="24">
        <v>30.19</v>
      </c>
      <c r="CV7" s="24">
        <v>28.77</v>
      </c>
      <c r="CW7" s="24">
        <v>32.229999999999997</v>
      </c>
      <c r="CX7" s="24">
        <v>92.54</v>
      </c>
      <c r="CY7" s="24">
        <v>93.88</v>
      </c>
      <c r="CZ7" s="24">
        <v>95.26</v>
      </c>
      <c r="DA7" s="24">
        <v>96.2</v>
      </c>
      <c r="DB7" s="24">
        <v>95.65</v>
      </c>
      <c r="DC7" s="24">
        <v>79.98</v>
      </c>
      <c r="DD7" s="24">
        <v>80.8</v>
      </c>
      <c r="DE7" s="24">
        <v>79.2</v>
      </c>
      <c r="DF7" s="24">
        <v>79.09</v>
      </c>
      <c r="DG7" s="24">
        <v>78.900000000000006</v>
      </c>
      <c r="DH7" s="24">
        <v>80.63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0.09</v>
      </c>
      <c r="EK7" s="24">
        <v>0.02</v>
      </c>
      <c r="EL7" s="24">
        <v>0.01</v>
      </c>
      <c r="EM7" s="24">
        <v>1.6</v>
      </c>
      <c r="EN7" s="24">
        <v>0.01</v>
      </c>
      <c r="EO7" s="24">
        <v>0.01</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110</v>
      </c>
    </row>
    <row r="12" spans="1:145" x14ac:dyDescent="0.15">
      <c r="B12">
        <v>1</v>
      </c>
      <c r="C12">
        <v>1</v>
      </c>
      <c r="D12">
        <v>1</v>
      </c>
      <c r="E12">
        <v>2</v>
      </c>
      <c r="F12">
        <v>3</v>
      </c>
      <c r="G12" t="s">
        <v>111</v>
      </c>
    </row>
    <row r="13" spans="1:145" x14ac:dyDescent="0.15">
      <c r="B13" t="s">
        <v>112</v>
      </c>
      <c r="C13" t="s">
        <v>112</v>
      </c>
      <c r="D13" t="s">
        <v>113</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setup</cp:lastModifiedBy>
  <cp:lastPrinted>2023-01-10T01:55:20Z</cp:lastPrinted>
  <dcterms:created xsi:type="dcterms:W3CDTF">2022-12-01T02:03:40Z</dcterms:created>
  <dcterms:modified xsi:type="dcterms:W3CDTF">2023-01-10T01:58:42Z</dcterms:modified>
  <cp:category/>
</cp:coreProperties>
</file>