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08建設環境課\水道係\すいどうバックアップ（最新）\各種調査関係\経営比較分析表\R4(R3年度分）\【経営比較分析表】2021_394246_47_010\"/>
    </mc:Choice>
  </mc:AlternateContent>
  <workbookProtection workbookAlgorithmName="SHA-512" workbookHashValue="yPqYuy1gDRDxHqRA8pWkQI51Ve346tSqe3nU9udF0EewW4eZhZK/CT6GRDZKoncrcW4Wp2YW/KXWXiqj0Eb9Zw==" workbookSaltValue="slMLNQ930/45JKlSCkANH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<sst xmlns="http://schemas.openxmlformats.org/spreadsheetml/2006/main" count="236" uniqueCount="120">
  <si>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</si>
  <si>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</si>
  <si>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</si>
  <si>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</si>
  <si>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</si>
  <si>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</si>
  <si>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</si>
  <si>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</si>
  <si>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</si>
  <si>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</si>
  <si>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</si>
  <si>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</si>
  <si>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</si>
  <si>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</si>
  <si>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</si>
  <si>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</si>
  <si>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</si>
  <si>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</si>
  <si>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</si>
  <si>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</si>
  <si>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</si>
  <si>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</si>
  <si>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</si>
  <si>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</si>
  <si>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</si>
  <si>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</si>
  <si>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</si>
  <si>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</si>
  <si>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</si>
  <si>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</si>
  <si>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</si>
  <si>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</si>
  <si>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</si>
  <si>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</si>
  <si>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</si>
  <si>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</si>
  <si>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</si>
  <si>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</si>
  <si>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</si>
  <si>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</si>
  <si>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</si>
  <si>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</si>
  <si>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</si>
  <si>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</si>
  <si>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</si>
  <si>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</si>
  <si>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</si>
  <si>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</si>
  <si>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</si>
  <si>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</si>
  <si>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</si>
  <si>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</si>
  <si>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</si>
  <si>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</si>
  <si>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</si>
  <si>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</si>
  <si>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</si>
  <si>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</si>
  <si>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</si>
  <si>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</si>
  <si>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</si>
  <si>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</si>
  <si>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</si>
  <si>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</si>
  <si>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</si>
  <si>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</si>
  <si>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</si>
  <si>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</si>
  <si>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</si>
  <si>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</si>
  <si>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</si>
  <si>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</si>
  <si>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</si>
  <si>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</si>
  <si>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</si>
  <si>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</si>
  <si>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</si>
  <si>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</si>
  <si>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</si>
  <si>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</si>
  <si>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</si>
  <si>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</si>
  <si>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</si>
  <si>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</si>
  <si>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</si>
  <si>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</si>
  <si>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</si>
  <si>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</si>
  <si>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</si>
  <si>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</si>
  <si>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</si>
  <si>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</si>
  <si>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</si>
  <si>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</si>
  <si>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</si>
  <si>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</si>
  <si>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</si>
  <si>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</si>
  <si>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</si>
  <si>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</si>
  <si>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</si>
  <si>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</si>
  <si>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</si>
  <si>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</si>
  <si>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</si>
  <si>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</si>
  <si>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</si>
  <si>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</si>
  <si>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</si>
  <si>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</si>
  <si>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</si>
  <si>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</si>
  <si>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</si>
  <si>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</si>
  <si>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</si>
  <si>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</si>
  <si>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</si>
  <si>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①収益的収支比率は、人口減により、減少傾向にはあるものの、100％を上回る数値で推移している。
④令和元年度に機能保全計画を策定し、令和2年度より計画に基づく更新を実施しているので企業債残高対事業規模比率の増加が見込まれる。
⑤経費回収率は、人口減により、減少傾向にあるものの、100％を上回る数値で推移している。
⑥汚水処理原価は、類似団体と比べて低い数値で、ほぼ横ばいで推移している。
⑦施設利用率は、平均値を下回っており、人口減により、減少傾向にあることから、施設規模適正化の取り組みを開始した。
⑧水洗化率は、公共施設の廃止等により大きく低下した。水洗化率向上のための普及啓発活動を強化し、料金収入を確保する必要がある。</t>
    <rPh sb="1" eb="8">
      <t>シュウエキテキシュウシヒリツ</t>
    </rPh>
    <rPh sb="10" eb="13">
      <t>ジンコウゲン</t>
    </rPh>
    <rPh sb="17" eb="21">
      <t>ゲンショウケイコウ</t>
    </rPh>
    <rPh sb="34" eb="36">
      <t>ウワマワ</t>
    </rPh>
    <rPh sb="37" eb="39">
      <t>スウチ</t>
    </rPh>
    <rPh sb="40" eb="42">
      <t>スイイ</t>
    </rPh>
    <rPh sb="49" eb="54">
      <t>レイワガンネンド</t>
    </rPh>
    <rPh sb="55" eb="61">
      <t>キノウホゼンケイカク</t>
    </rPh>
    <rPh sb="62" eb="64">
      <t>サクテイ</t>
    </rPh>
    <rPh sb="66" eb="68">
      <t>レイワ</t>
    </rPh>
    <rPh sb="69" eb="71">
      <t>ネンド</t>
    </rPh>
    <rPh sb="73" eb="75">
      <t>ケイカク</t>
    </rPh>
    <rPh sb="76" eb="77">
      <t>モト</t>
    </rPh>
    <rPh sb="79" eb="81">
      <t>コウシン</t>
    </rPh>
    <rPh sb="82" eb="84">
      <t>ジッシ</t>
    </rPh>
    <rPh sb="90" eb="95">
      <t>キギョウサイザンダカ</t>
    </rPh>
    <rPh sb="95" eb="96">
      <t>タイ</t>
    </rPh>
    <rPh sb="96" eb="102">
      <t>ジギョウキボヒリツ</t>
    </rPh>
    <rPh sb="103" eb="105">
      <t>ゾウカ</t>
    </rPh>
    <rPh sb="106" eb="108">
      <t>ミコ</t>
    </rPh>
    <rPh sb="114" eb="119">
      <t>ケイヒカイシュウリツ</t>
    </rPh>
    <rPh sb="121" eb="124">
      <t>ジンコウゲン</t>
    </rPh>
    <rPh sb="128" eb="132">
      <t>ゲンショウケイコウ</t>
    </rPh>
    <rPh sb="144" eb="146">
      <t>ウワマワ</t>
    </rPh>
    <rPh sb="147" eb="149">
      <t>スウチ</t>
    </rPh>
    <rPh sb="150" eb="152">
      <t>スイイ</t>
    </rPh>
    <rPh sb="159" eb="165">
      <t>オスイショリゲンカ</t>
    </rPh>
    <rPh sb="167" eb="171">
      <t>ルイジダンタイ</t>
    </rPh>
    <rPh sb="172" eb="173">
      <t>クラ</t>
    </rPh>
    <rPh sb="175" eb="176">
      <t>ヒク</t>
    </rPh>
    <rPh sb="177" eb="179">
      <t>スウチ</t>
    </rPh>
    <rPh sb="183" eb="184">
      <t>ヨコ</t>
    </rPh>
    <rPh sb="187" eb="189">
      <t>スイイ</t>
    </rPh>
    <rPh sb="196" eb="201">
      <t>シセツリヨウリツ</t>
    </rPh>
    <rPh sb="203" eb="206">
      <t>ヘイキンチ</t>
    </rPh>
    <rPh sb="207" eb="209">
      <t>シタマワ</t>
    </rPh>
    <rPh sb="214" eb="217">
      <t>ジンコウゲン</t>
    </rPh>
    <rPh sb="221" eb="225">
      <t>ゲンショウケイコウ</t>
    </rPh>
    <rPh sb="233" eb="237">
      <t>シセツキボ</t>
    </rPh>
    <rPh sb="237" eb="240">
      <t>テキセイカ</t>
    </rPh>
    <rPh sb="241" eb="242">
      <t>ト</t>
    </rPh>
    <rPh sb="243" eb="244">
      <t>ク</t>
    </rPh>
    <rPh sb="246" eb="248">
      <t>カイシ</t>
    </rPh>
    <rPh sb="253" eb="257">
      <t>スイセンカリツ</t>
    </rPh>
    <rPh sb="259" eb="263">
      <t>コウキョウシセツ</t>
    </rPh>
    <rPh sb="264" eb="267">
      <t>ハイシトウ</t>
    </rPh>
    <rPh sb="270" eb="271">
      <t>オオ</t>
    </rPh>
    <rPh sb="273" eb="275">
      <t>テイカ</t>
    </rPh>
    <rPh sb="278" eb="282">
      <t>スイセン</t>
    </rPh>
    <rPh sb="282" eb="284">
      <t>コウジョウ</t>
    </rPh>
    <rPh sb="288" eb="294">
      <t>フキュウケイハツカツドウ</t>
    </rPh>
    <rPh sb="295" eb="297">
      <t>キョウカ</t>
    </rPh>
    <rPh sb="299" eb="303">
      <t>リョウキンシュウニュウ</t>
    </rPh>
    <rPh sb="304" eb="306">
      <t>カクホ</t>
    </rPh>
    <rPh sb="308" eb="310">
      <t>ヒツヨウ</t>
    </rPh>
    <phoneticPr fontId="4"/>
  </si>
  <si>
    <t>　漁業集落排水処理施設については、概ね7年～10年ごとに小規模な施設改修を行っているが、今後は、令和元年度に策定した機能保全計画に基づいた施設改修を実施する。管渠についても、機能保全計画に基づいた調査、更新を実施する。</t>
    <rPh sb="1" eb="11">
      <t>ギョギョウシュウラクハイスイショリシセツ</t>
    </rPh>
    <rPh sb="17" eb="18">
      <t>オオム</t>
    </rPh>
    <rPh sb="20" eb="21">
      <t>ネン</t>
    </rPh>
    <rPh sb="24" eb="25">
      <t>ネン</t>
    </rPh>
    <rPh sb="28" eb="31">
      <t>ショウキボ</t>
    </rPh>
    <rPh sb="32" eb="36">
      <t>シセツカイシュウ</t>
    </rPh>
    <rPh sb="37" eb="38">
      <t>オコナ</t>
    </rPh>
    <rPh sb="44" eb="46">
      <t>コンゴ</t>
    </rPh>
    <rPh sb="48" eb="53">
      <t>レイワガンネンド</t>
    </rPh>
    <rPh sb="54" eb="56">
      <t>サクテイ</t>
    </rPh>
    <rPh sb="58" eb="64">
      <t>キノウホゼンケイカク</t>
    </rPh>
    <rPh sb="65" eb="66">
      <t>モト</t>
    </rPh>
    <rPh sb="69" eb="73">
      <t>シセツカイシュウ</t>
    </rPh>
    <rPh sb="74" eb="76">
      <t>ジッシ</t>
    </rPh>
    <rPh sb="79" eb="81">
      <t>カンキョ</t>
    </rPh>
    <rPh sb="87" eb="93">
      <t>キノウホゼンケイカク</t>
    </rPh>
    <rPh sb="94" eb="95">
      <t>モト</t>
    </rPh>
    <rPh sb="98" eb="100">
      <t>チョウサ</t>
    </rPh>
    <rPh sb="101" eb="103">
      <t>コウシン</t>
    </rPh>
    <rPh sb="104" eb="106">
      <t>ジッシ</t>
    </rPh>
    <phoneticPr fontId="4"/>
  </si>
  <si>
    <t>　現状、料金収入のみで経営できており健全であるといえる。
　しかし、人口減少により料金収入は減少傾向にあり、施設の更新も控えていることから、経営の悪化は避けられない状況にある。今後も事業を継続させるためには、実情に合った施設規模への縮小を視野に入れた取り組みを進めるとともに、加入率向上の取り組みを進め料金収入の維持に努めていく必要がある。</t>
    <rPh sb="1" eb="3">
      <t>ゲンジョウ</t>
    </rPh>
    <rPh sb="4" eb="8">
      <t>リョウキンシュウニュウ</t>
    </rPh>
    <rPh sb="11" eb="13">
      <t>ケイエイ</t>
    </rPh>
    <rPh sb="18" eb="20">
      <t>ケンゼン</t>
    </rPh>
    <rPh sb="34" eb="38">
      <t>ジンコウゲンショウ</t>
    </rPh>
    <rPh sb="41" eb="45">
      <t>リョウキンシュウニュウ</t>
    </rPh>
    <rPh sb="46" eb="50">
      <t>ゲンショウケイコウ</t>
    </rPh>
    <rPh sb="54" eb="56">
      <t>シセツ</t>
    </rPh>
    <rPh sb="57" eb="59">
      <t>コウシン</t>
    </rPh>
    <rPh sb="60" eb="61">
      <t>ヒカ</t>
    </rPh>
    <rPh sb="70" eb="72">
      <t>ケイエイ</t>
    </rPh>
    <rPh sb="73" eb="75">
      <t>アッカ</t>
    </rPh>
    <rPh sb="76" eb="77">
      <t>サ</t>
    </rPh>
    <rPh sb="82" eb="84">
      <t>ジョウキョウ</t>
    </rPh>
    <rPh sb="88" eb="90">
      <t>コンゴ</t>
    </rPh>
    <rPh sb="91" eb="93">
      <t>ジギョウ</t>
    </rPh>
    <rPh sb="94" eb="96">
      <t>ケイゾク</t>
    </rPh>
    <rPh sb="104" eb="106">
      <t>ジツジョウ</t>
    </rPh>
    <rPh sb="107" eb="108">
      <t>ア</t>
    </rPh>
    <rPh sb="110" eb="114">
      <t>シセツキボ</t>
    </rPh>
    <rPh sb="116" eb="118">
      <t>シュクショウ</t>
    </rPh>
    <rPh sb="119" eb="121">
      <t>シヤ</t>
    </rPh>
    <rPh sb="122" eb="123">
      <t>イ</t>
    </rPh>
    <rPh sb="125" eb="126">
      <t>ト</t>
    </rPh>
    <rPh sb="127" eb="128">
      <t>ク</t>
    </rPh>
    <rPh sb="130" eb="131">
      <t>スス</t>
    </rPh>
    <rPh sb="138" eb="141">
      <t>カニュウリツ</t>
    </rPh>
    <rPh sb="141" eb="143">
      <t>コウジョウ</t>
    </rPh>
    <rPh sb="144" eb="145">
      <t>ト</t>
    </rPh>
    <rPh sb="146" eb="147">
      <t>ク</t>
    </rPh>
    <rPh sb="149" eb="150">
      <t>スス</t>
    </rPh>
    <rPh sb="151" eb="155">
      <t>リョウキンシュウニュウ</t>
    </rPh>
    <rPh sb="156" eb="158">
      <t>イジ</t>
    </rPh>
    <rPh sb="159" eb="160">
      <t>ツト</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</si>
</sst>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B1-44D2-B214-7E5855C263B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0.01</c:v>
                </c:pt>
                <c:pt idx="4">
                  <c:v>0</c:v>
                </c:pt>
              </c:numCache>
            </c:numRef>
          </c:val>
          <c:smooth val="0"/>
          <c:extLst>
            <c:ext xmlns:c16="http://schemas.microsoft.com/office/drawing/2014/chart" uri="{C3380CC4-5D6E-409C-BE32-E72D297353CC}">
              <c16:uniqueId val="{00000001-F8B1-44D2-B214-7E5855C263B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29.63</c:v>
                </c:pt>
                <c:pt idx="1">
                  <c:v>28.4</c:v>
                </c:pt>
                <c:pt idx="2">
                  <c:v>29.22</c:v>
                </c:pt>
                <c:pt idx="3">
                  <c:v>28.4</c:v>
                </c:pt>
                <c:pt idx="4">
                  <c:v>27.98</c:v>
                </c:pt>
              </c:numCache>
            </c:numRef>
          </c:val>
          <c:extLst>
            <c:ext xmlns:c16="http://schemas.microsoft.com/office/drawing/2014/chart" uri="{C3380CC4-5D6E-409C-BE32-E72D297353CC}">
              <c16:uniqueId val="{00000000-4332-4928-B5E7-C2D081E7E1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39.799999999999997</c:v>
                </c:pt>
                <c:pt idx="1">
                  <c:v>40.83</c:v>
                </c:pt>
                <c:pt idx="2">
                  <c:v>39.130000000000003</c:v>
                </c:pt>
                <c:pt idx="3">
                  <c:v>40.29</c:v>
                </c:pt>
                <c:pt idx="4">
                  <c:v>40.11</c:v>
                </c:pt>
              </c:numCache>
            </c:numRef>
          </c:val>
          <c:smooth val="0"/>
          <c:extLst>
            <c:ext xmlns:c16="http://schemas.microsoft.com/office/drawing/2014/chart" uri="{C3380CC4-5D6E-409C-BE32-E72D297353CC}">
              <c16:uniqueId val="{00000001-4332-4928-B5E7-C2D081E7E1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73.67</c:v>
                </c:pt>
                <c:pt idx="1">
                  <c:v>73.8</c:v>
                </c:pt>
                <c:pt idx="2">
                  <c:v>72.31</c:v>
                </c:pt>
                <c:pt idx="3">
                  <c:v>68.400000000000006</c:v>
                </c:pt>
                <c:pt idx="4">
                  <c:v>68.05</c:v>
                </c:pt>
              </c:numCache>
            </c:numRef>
          </c:val>
          <c:extLst>
            <c:ext xmlns:c16="http://schemas.microsoft.com/office/drawing/2014/chart" uri="{C3380CC4-5D6E-409C-BE32-E72D297353CC}">
              <c16:uniqueId val="{00000000-C9FB-48AF-BF8F-EC256D0D7E9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85.32</c:v>
                </c:pt>
                <c:pt idx="1">
                  <c:v>86</c:v>
                </c:pt>
                <c:pt idx="2">
                  <c:v>86.33</c:v>
                </c:pt>
                <c:pt idx="3">
                  <c:v>87.49</c:v>
                </c:pt>
                <c:pt idx="4">
                  <c:v>87.61</c:v>
                </c:pt>
              </c:numCache>
            </c:numRef>
          </c:val>
          <c:smooth val="0"/>
          <c:extLst>
            <c:ext xmlns:c16="http://schemas.microsoft.com/office/drawing/2014/chart" uri="{C3380CC4-5D6E-409C-BE32-E72D297353CC}">
              <c16:uniqueId val="{00000001-C9FB-48AF-BF8F-EC256D0D7E9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107.1</c:v>
                </c:pt>
                <c:pt idx="1">
                  <c:v>115.72</c:v>
                </c:pt>
                <c:pt idx="2">
                  <c:v>102.78</c:v>
                </c:pt>
                <c:pt idx="3">
                  <c:v>111.14</c:v>
                </c:pt>
                <c:pt idx="4">
                  <c:v>100.73</c:v>
                </c:pt>
              </c:numCache>
            </c:numRef>
          </c:val>
          <c:extLst>
            <c:ext xmlns:c16="http://schemas.microsoft.com/office/drawing/2014/chart" uri="{C3380CC4-5D6E-409C-BE32-E72D297353CC}">
              <c16:uniqueId val="{00000000-E53D-4748-AC21-4B6B029CCF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3D-4748-AC21-4B6B029CCF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5F-4251-9D1D-B6C80C31E12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5F-4251-9D1D-B6C80C31E12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00-4C56-A9C8-AF1D1BA6788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00-4C56-A9C8-AF1D1BA6788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42-4E4C-BB1B-F80DC40707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42-4E4C-BB1B-F80DC40707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7E-49C6-8175-ADF524E8325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7E-49C6-8175-ADF524E8325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86.96</c:v>
                </c:pt>
                <c:pt idx="3" formatCode="#,##0.00;&quot;△&quot;#,##0.00;&quot;-&quot;">
                  <c:v>148.76</c:v>
                </c:pt>
                <c:pt idx="4" formatCode="#,##0.00;&quot;△&quot;#,##0.00;&quot;-&quot;">
                  <c:v>147.44</c:v>
                </c:pt>
              </c:numCache>
            </c:numRef>
          </c:val>
          <c:extLst>
            <c:ext xmlns:c16="http://schemas.microsoft.com/office/drawing/2014/chart" uri="{C3380CC4-5D6E-409C-BE32-E72D297353CC}">
              <c16:uniqueId val="{00000000-EAE6-424D-8B91-046B718A892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169.47</c:v>
                </c:pt>
                <c:pt idx="1">
                  <c:v>512.88</c:v>
                </c:pt>
                <c:pt idx="2">
                  <c:v>641.42999999999995</c:v>
                </c:pt>
                <c:pt idx="3">
                  <c:v>807.81</c:v>
                </c:pt>
                <c:pt idx="4">
                  <c:v>733.23</c:v>
                </c:pt>
              </c:numCache>
            </c:numRef>
          </c:val>
          <c:smooth val="0"/>
          <c:extLst>
            <c:ext xmlns:c16="http://schemas.microsoft.com/office/drawing/2014/chart" uri="{C3380CC4-5D6E-409C-BE32-E72D297353CC}">
              <c16:uniqueId val="{00000001-EAE6-424D-8B91-046B718A892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106.98</c:v>
                </c:pt>
                <c:pt idx="1">
                  <c:v>115.64</c:v>
                </c:pt>
                <c:pt idx="2">
                  <c:v>102.78</c:v>
                </c:pt>
                <c:pt idx="3">
                  <c:v>110.98</c:v>
                </c:pt>
                <c:pt idx="4">
                  <c:v>100.66</c:v>
                </c:pt>
              </c:numCache>
            </c:numRef>
          </c:val>
          <c:extLst>
            <c:ext xmlns:c16="http://schemas.microsoft.com/office/drawing/2014/chart" uri="{C3380CC4-5D6E-409C-BE32-E72D297353CC}">
              <c16:uniqueId val="{00000000-2063-486A-9628-6FC461134AD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53.03</c:v>
                </c:pt>
                <c:pt idx="1">
                  <c:v>51.07</c:v>
                </c:pt>
                <c:pt idx="2">
                  <c:v>56.93</c:v>
                </c:pt>
                <c:pt idx="3">
                  <c:v>49.44</c:v>
                </c:pt>
                <c:pt idx="4">
                  <c:v>54.39</c:v>
                </c:pt>
              </c:numCache>
            </c:numRef>
          </c:val>
          <c:smooth val="0"/>
          <c:extLst>
            <c:ext xmlns:c16="http://schemas.microsoft.com/office/drawing/2014/chart" uri="{C3380CC4-5D6E-409C-BE32-E72D297353CC}">
              <c16:uniqueId val="{00000001-2063-486A-9628-6FC461134AD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155.62</c:v>
                </c:pt>
                <c:pt idx="1">
                  <c:v>149.77000000000001</c:v>
                </c:pt>
                <c:pt idx="2">
                  <c:v>164.63</c:v>
                </c:pt>
                <c:pt idx="3">
                  <c:v>152.46</c:v>
                </c:pt>
                <c:pt idx="4">
                  <c:v>171.72</c:v>
                </c:pt>
              </c:numCache>
            </c:numRef>
          </c:val>
          <c:extLst>
            <c:ext xmlns:c16="http://schemas.microsoft.com/office/drawing/2014/chart" uri="{C3380CC4-5D6E-409C-BE32-E72D297353CC}">
              <c16:uniqueId val="{00000000-3E2C-4949-BCBD-A7C8645487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301.77</c:v>
                </c:pt>
                <c:pt idx="1">
                  <c:v>314.68</c:v>
                </c:pt>
                <c:pt idx="2">
                  <c:v>300.17</c:v>
                </c:pt>
                <c:pt idx="3">
                  <c:v>343.49</c:v>
                </c:pt>
                <c:pt idx="4">
                  <c:v>318.06</c:v>
                </c:pt>
              </c:numCache>
            </c:numRef>
          </c:val>
          <c:smooth val="0"/>
          <c:extLst>
            <c:ext xmlns:c16="http://schemas.microsoft.com/office/drawing/2014/chart" uri="{C3380CC4-5D6E-409C-BE32-E72D297353CC}">
              <c16:uniqueId val="{00000001-3E2C-4949-BCBD-A7C8645487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3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大月町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46">
        <f>データ!S6</f>
        <v>4712</v>
      </c>
      <c r="AM8" s="46"/>
      <c r="AN8" s="46"/>
      <c r="AO8" s="46"/>
      <c r="AP8" s="46"/>
      <c r="AQ8" s="46"/>
      <c r="AR8" s="46"/>
      <c r="AS8" s="46"/>
      <c r="AT8" s="45">
        <f>データ!T6</f>
        <v>102.73</v>
      </c>
      <c r="AU8" s="45"/>
      <c r="AV8" s="45"/>
      <c r="AW8" s="45"/>
      <c r="AX8" s="45"/>
      <c r="AY8" s="45"/>
      <c r="AZ8" s="45"/>
      <c r="BA8" s="45"/>
      <c r="BB8" s="45">
        <f>データ!U6</f>
        <v>45.87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5.18</v>
      </c>
      <c r="Q10" s="45"/>
      <c r="R10" s="45"/>
      <c r="S10" s="45"/>
      <c r="T10" s="45"/>
      <c r="U10" s="45"/>
      <c r="V10" s="45"/>
      <c r="W10" s="45">
        <f>データ!Q6</f>
        <v>100</v>
      </c>
      <c r="X10" s="45"/>
      <c r="Y10" s="45"/>
      <c r="Z10" s="45"/>
      <c r="AA10" s="45"/>
      <c r="AB10" s="45"/>
      <c r="AC10" s="45"/>
      <c r="AD10" s="46">
        <f>データ!R6</f>
        <v>2950</v>
      </c>
      <c r="AE10" s="46"/>
      <c r="AF10" s="46"/>
      <c r="AG10" s="46"/>
      <c r="AH10" s="46"/>
      <c r="AI10" s="46"/>
      <c r="AJ10" s="46"/>
      <c r="AK10" s="2"/>
      <c r="AL10" s="46">
        <f>データ!V6</f>
        <v>241</v>
      </c>
      <c r="AM10" s="46"/>
      <c r="AN10" s="46"/>
      <c r="AO10" s="46"/>
      <c r="AP10" s="46"/>
      <c r="AQ10" s="46"/>
      <c r="AR10" s="46"/>
      <c r="AS10" s="46"/>
      <c r="AT10" s="45">
        <f>データ!W6</f>
        <v>0.54</v>
      </c>
      <c r="AU10" s="45"/>
      <c r="AV10" s="45"/>
      <c r="AW10" s="45"/>
      <c r="AX10" s="45"/>
      <c r="AY10" s="45"/>
      <c r="AZ10" s="45"/>
      <c r="BA10" s="45"/>
      <c r="BB10" s="45">
        <f>データ!X6</f>
        <v>446.3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43</v>
      </c>
      <c r="N86" s="12" t="s">
        <v>44</v>
      </c>
      <c r="O86" s="12" t="str">
        <f>データ!EO6</f>
        <v>【0.01】</v>
      </c>
    </row>
  </sheetData>
  <sheetProtection algorithmName="SHA-512" hashValue="2Z9pWPVUPbN9p3xdFTbML65XAjVk+nWI6VPiaSVqE1b9c0MyWprqdT2qBFe2OjaPhKUSiPUjDnvgmyHJFeIfWg==" saltValue="sNWvmuMcHRsw/9s9cS/7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394246</v>
      </c>
      <c r="D6" s="19">
        <f t="shared" si="3"/>
        <v>47</v>
      </c>
      <c r="E6" s="19">
        <f t="shared" si="3"/>
        <v>17</v>
      </c>
      <c r="F6" s="19">
        <f t="shared" si="3"/>
        <v>6</v>
      </c>
      <c r="G6" s="19">
        <f t="shared" si="3"/>
        <v>0</v>
      </c>
      <c r="H6" s="19" t="str">
        <f t="shared" si="3"/>
        <v>高知県　大月町</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5.18</v>
      </c>
      <c r="Q6" s="20">
        <f t="shared" si="3"/>
        <v>100</v>
      </c>
      <c r="R6" s="20">
        <f t="shared" si="3"/>
        <v>2950</v>
      </c>
      <c r="S6" s="20">
        <f t="shared" si="3"/>
        <v>4712</v>
      </c>
      <c r="T6" s="20">
        <f t="shared" si="3"/>
        <v>102.73</v>
      </c>
      <c r="U6" s="20">
        <f t="shared" si="3"/>
        <v>45.87</v>
      </c>
      <c r="V6" s="20">
        <f t="shared" si="3"/>
        <v>241</v>
      </c>
      <c r="W6" s="20">
        <f t="shared" si="3"/>
        <v>0.54</v>
      </c>
      <c r="X6" s="20">
        <f t="shared" si="3"/>
        <v>446.3</v>
      </c>
      <c r="Y6" s="21">
        <f>IF(Y7="",NA(),Y7)</f>
        <v>107.1</v>
      </c>
      <c r="Z6" s="21">
        <f t="shared" ref="Z6:AH6" si="4">IF(Z7="",NA(),Z7)</f>
        <v>115.72</v>
      </c>
      <c r="AA6" s="21">
        <f t="shared" si="4"/>
        <v>102.78</v>
      </c>
      <c r="AB6" s="21">
        <f t="shared" si="4"/>
        <v>111.14</v>
      </c>
      <c r="AC6" s="21">
        <f t="shared" si="4"/>
        <v>100.73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86.96</v>
      </c>
      <c r="BI6" s="21">
        <f t="shared" si="7"/>
        <v>148.76</v>
      </c>
      <c r="BJ6" s="21">
        <f t="shared" si="7"/>
        <v>147.44</v>
      </c>
      <c r="BK6" s="21">
        <f t="shared" si="7"/>
        <v>169.47</v>
      </c>
      <c r="BL6" s="21">
        <f t="shared" si="7"/>
        <v>512.88</v>
      </c>
      <c r="BM6" s="21">
        <f t="shared" si="7"/>
        <v>641.42999999999995</v>
      </c>
      <c r="BN6" s="21">
        <f t="shared" si="7"/>
        <v>807.81</v>
      </c>
      <c r="BO6" s="21">
        <f t="shared" si="7"/>
        <v>733.23</v>
      </c>
      <c r="BP6" s="20" t="str">
        <f>IF(BP7="","",IF(BP7="-","【-】","【"&amp;SUBSTITUTE(TEXT(BP7,"#,##0.00"),"-","△")&amp;"】"))</f>
        <v>【974.72】</v>
      </c>
      <c r="BQ6" s="21">
        <f>IF(BQ7="",NA(),BQ7)</f>
        <v>106.98</v>
      </c>
      <c r="BR6" s="21">
        <f t="shared" ref="BR6:BZ6" si="8">IF(BR7="",NA(),BR7)</f>
        <v>115.64</v>
      </c>
      <c r="BS6" s="21">
        <f t="shared" si="8"/>
        <v>102.78</v>
      </c>
      <c r="BT6" s="21">
        <f t="shared" si="8"/>
        <v>110.98</v>
      </c>
      <c r="BU6" s="21">
        <f t="shared" si="8"/>
        <v>100.66</v>
      </c>
      <c r="BV6" s="21">
        <f t="shared" si="8"/>
        <v>53.03</v>
      </c>
      <c r="BW6" s="21">
        <f t="shared" si="8"/>
        <v>51.07</v>
      </c>
      <c r="BX6" s="21">
        <f t="shared" si="8"/>
        <v>56.93</v>
      </c>
      <c r="BY6" s="21">
        <f t="shared" si="8"/>
        <v>49.44</v>
      </c>
      <c r="BZ6" s="21">
        <f t="shared" si="8"/>
        <v>54.39</v>
      </c>
      <c r="CA6" s="20" t="str">
        <f>IF(CA7="","",IF(CA7="-","【-】","【"&amp;SUBSTITUTE(TEXT(CA7,"#,##0.00"),"-","△")&amp;"】"))</f>
        <v>【44.22】</v>
      </c>
      <c r="CB6" s="21">
        <f>IF(CB7="",NA(),CB7)</f>
        <v>155.62</v>
      </c>
      <c r="CC6" s="21">
        <f t="shared" ref="CC6:CK6" si="9">IF(CC7="",NA(),CC7)</f>
        <v>149.77000000000001</v>
      </c>
      <c r="CD6" s="21">
        <f t="shared" si="9"/>
        <v>164.63</v>
      </c>
      <c r="CE6" s="21">
        <f t="shared" si="9"/>
        <v>152.46</v>
      </c>
      <c r="CF6" s="21">
        <f t="shared" si="9"/>
        <v>171.72</v>
      </c>
      <c r="CG6" s="21">
        <f t="shared" si="9"/>
        <v>301.77</v>
      </c>
      <c r="CH6" s="21">
        <f t="shared" si="9"/>
        <v>314.68</v>
      </c>
      <c r="CI6" s="21">
        <f t="shared" si="9"/>
        <v>300.17</v>
      </c>
      <c r="CJ6" s="21">
        <f t="shared" si="9"/>
        <v>343.49</v>
      </c>
      <c r="CK6" s="21">
        <f t="shared" si="9"/>
        <v>318.06</v>
      </c>
      <c r="CL6" s="20" t="str">
        <f>IF(CL7="","",IF(CL7="-","【-】","【"&amp;SUBSTITUTE(TEXT(CL7,"#,##0.00"),"-","△")&amp;"】"))</f>
        <v>【392.85】</v>
      </c>
      <c r="CM6" s="21">
        <f>IF(CM7="",NA(),CM7)</f>
        <v>29.63</v>
      </c>
      <c r="CN6" s="21">
        <f t="shared" ref="CN6:CV6" si="10">IF(CN7="",NA(),CN7)</f>
        <v>28.4</v>
      </c>
      <c r="CO6" s="21">
        <f t="shared" si="10"/>
        <v>29.22</v>
      </c>
      <c r="CP6" s="21">
        <f t="shared" si="10"/>
        <v>28.4</v>
      </c>
      <c r="CQ6" s="21">
        <f t="shared" si="10"/>
        <v>27.98</v>
      </c>
      <c r="CR6" s="21">
        <f t="shared" si="10"/>
        <v>39.799999999999997</v>
      </c>
      <c r="CS6" s="21">
        <f t="shared" si="10"/>
        <v>40.83</v>
      </c>
      <c r="CT6" s="21">
        <f t="shared" si="10"/>
        <v>39.130000000000003</v>
      </c>
      <c r="CU6" s="21">
        <f t="shared" si="10"/>
        <v>40.29</v>
      </c>
      <c r="CV6" s="21">
        <f t="shared" si="10"/>
        <v>40.11</v>
      </c>
      <c r="CW6" s="20" t="str">
        <f>IF(CW7="","",IF(CW7="-","【-】","【"&amp;SUBSTITUTE(TEXT(CW7,"#,##0.00"),"-","△")&amp;"】"))</f>
        <v>【32.23】</v>
      </c>
      <c r="CX6" s="21">
        <f>IF(CX7="",NA(),CX7)</f>
        <v>73.67</v>
      </c>
      <c r="CY6" s="21">
        <f t="shared" ref="CY6:DG6" si="11">IF(CY7="",NA(),CY7)</f>
        <v>73.8</v>
      </c>
      <c r="CZ6" s="21">
        <f t="shared" si="11"/>
        <v>72.31</v>
      </c>
      <c r="DA6" s="21">
        <f t="shared" si="11"/>
        <v>68.400000000000006</v>
      </c>
      <c r="DB6" s="21">
        <f t="shared" si="11"/>
        <v>68.05</v>
      </c>
      <c r="DC6" s="21">
        <f t="shared" si="11"/>
        <v>85.32</v>
      </c>
      <c r="DD6" s="21">
        <f t="shared" si="11"/>
        <v>86</v>
      </c>
      <c r="DE6" s="21">
        <f t="shared" si="11"/>
        <v>86.33</v>
      </c>
      <c r="DF6" s="21">
        <f t="shared" si="11"/>
        <v>87.49</v>
      </c>
      <c r="DG6" s="21">
        <f t="shared" si="11"/>
        <v>87.61</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1">
        <f t="shared" si="14"/>
        <v>0.01</v>
      </c>
      <c r="EN6" s="20">
        <f t="shared" si="14"/>
        <v>0</v>
      </c>
      <c r="EO6" s="20" t="str">
        <f>IF(EO7="","",IF(EO7="-","【-】","【"&amp;SUBSTITUTE(TEXT(EO7,"#,##0.00"),"-","△")&amp;"】"))</f>
        <v>【0.01】</v>
      </c>
    </row>
    <row r="7" spans="1:145" s="22" customFormat="1" x14ac:dyDescent="0.15">
      <c r="A7" s="14"/>
      <c r="B7" s="23">
        <v>2021</v>
      </c>
      <c r="C7" s="23">
        <v>394246</v>
      </c>
      <c r="D7" s="23">
        <v>47</v>
      </c>
      <c r="E7" s="23">
        <v>17</v>
      </c>
      <c r="F7" s="23">
        <v>6</v>
      </c>
      <c r="G7" s="23">
        <v>0</v>
      </c>
      <c r="H7" s="23" t="s">
        <v>98</v>
      </c>
      <c r="I7" s="23" t="s">
        <v>99</v>
      </c>
      <c r="J7" s="23" t="s">
        <v>100</v>
      </c>
      <c r="K7" s="23" t="s">
        <v>101</v>
      </c>
      <c r="L7" s="23" t="s">
        <v>102</v>
      </c>
      <c r="M7" s="23" t="s">
        <v>103</v>
      </c>
      <c r="N7" s="24" t="s">
        <v>104</v>
      </c>
      <c r="O7" s="24" t="s">
        <v>105</v>
      </c>
      <c r="P7" s="24">
        <v>5.18</v>
      </c>
      <c r="Q7" s="24">
        <v>100</v>
      </c>
      <c r="R7" s="24">
        <v>2950</v>
      </c>
      <c r="S7" s="24">
        <v>4712</v>
      </c>
      <c r="T7" s="24">
        <v>102.73</v>
      </c>
      <c r="U7" s="24">
        <v>45.87</v>
      </c>
      <c r="V7" s="24">
        <v>241</v>
      </c>
      <c r="W7" s="24">
        <v>0.54</v>
      </c>
      <c r="X7" s="24">
        <v>446.3</v>
      </c>
      <c r="Y7" s="24">
        <v>107.1</v>
      </c>
      <c r="Z7" s="24">
        <v>115.72</v>
      </c>
      <c r="AA7" s="24">
        <v>102.78</v>
      </c>
      <c r="AB7" s="24">
        <v>111.14</v>
      </c>
      <c r="AC7" s="24">
        <v>100.73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86.96</v>
      </c>
      <c r="BI7" s="24">
        <v>148.76</v>
      </c>
      <c r="BJ7" s="24">
        <v>147.44</v>
      </c>
      <c r="BK7" s="24">
        <v>169.47</v>
      </c>
      <c r="BL7" s="24">
        <v>512.88</v>
      </c>
      <c r="BM7" s="24">
        <v>641.42999999999995</v>
      </c>
      <c r="BN7" s="24">
        <v>807.81</v>
      </c>
      <c r="BO7" s="24">
        <v>733.23</v>
      </c>
      <c r="BP7" s="24">
        <v>974.72</v>
      </c>
      <c r="BQ7" s="24">
        <v>106.98</v>
      </c>
      <c r="BR7" s="24">
        <v>115.64</v>
      </c>
      <c r="BS7" s="24">
        <v>102.78</v>
      </c>
      <c r="BT7" s="24">
        <v>110.98</v>
      </c>
      <c r="BU7" s="24">
        <v>100.66</v>
      </c>
      <c r="BV7" s="24">
        <v>53.03</v>
      </c>
      <c r="BW7" s="24">
        <v>51.07</v>
      </c>
      <c r="BX7" s="24">
        <v>56.93</v>
      </c>
      <c r="BY7" s="24">
        <v>49.44</v>
      </c>
      <c r="BZ7" s="24">
        <v>54.39</v>
      </c>
      <c r="CA7" s="24">
        <v>44.22</v>
      </c>
      <c r="CB7" s="24">
        <v>155.62</v>
      </c>
      <c r="CC7" s="24">
        <v>149.77000000000001</v>
      </c>
      <c r="CD7" s="24">
        <v>164.63</v>
      </c>
      <c r="CE7" s="24">
        <v>152.46</v>
      </c>
      <c r="CF7" s="24">
        <v>171.72</v>
      </c>
      <c r="CG7" s="24">
        <v>301.77</v>
      </c>
      <c r="CH7" s="24">
        <v>314.68</v>
      </c>
      <c r="CI7" s="24">
        <v>300.17</v>
      </c>
      <c r="CJ7" s="24">
        <v>343.49</v>
      </c>
      <c r="CK7" s="24">
        <v>318.06</v>
      </c>
      <c r="CL7" s="24">
        <v>392.85</v>
      </c>
      <c r="CM7" s="24">
        <v>29.63</v>
      </c>
      <c r="CN7" s="24">
        <v>28.4</v>
      </c>
      <c r="CO7" s="24">
        <v>29.22</v>
      </c>
      <c r="CP7" s="24">
        <v>28.4</v>
      </c>
      <c r="CQ7" s="24">
        <v>27.98</v>
      </c>
      <c r="CR7" s="24">
        <v>39.799999999999997</v>
      </c>
      <c r="CS7" s="24">
        <v>40.83</v>
      </c>
      <c r="CT7" s="24">
        <v>39.130000000000003</v>
      </c>
      <c r="CU7" s="24">
        <v>40.29</v>
      </c>
      <c r="CV7" s="24">
        <v>40.11</v>
      </c>
      <c r="CW7" s="24">
        <v>32.229999999999997</v>
      </c>
      <c r="CX7" s="24">
        <v>73.67</v>
      </c>
      <c r="CY7" s="24">
        <v>73.8</v>
      </c>
      <c r="CZ7" s="24">
        <v>72.31</v>
      </c>
      <c r="DA7" s="24">
        <v>68.400000000000006</v>
      </c>
      <c r="DB7" s="24">
        <v>68.05</v>
      </c>
      <c r="DC7" s="24">
        <v>85.32</v>
      </c>
      <c r="DD7" s="24">
        <v>86</v>
      </c>
      <c r="DE7" s="24">
        <v>86.33</v>
      </c>
      <c r="DF7" s="24">
        <v>87.49</v>
      </c>
      <c r="DG7" s="24">
        <v>87.61</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0.01</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平田　竜也</cp:lastModifiedBy>
  <cp:lastPrinted>2023-01-16T07:12:42Z</cp:lastPrinted>
  <dcterms:created xsi:type="dcterms:W3CDTF">2022-12-01T02:03:44Z</dcterms:created>
  <dcterms:modified xsi:type="dcterms:W3CDTF">2023-01-16T07:12:48Z</dcterms:modified>
  <cp:category/>
</cp:coreProperties>
</file>