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92.168.1.11\Share\経済\23　簡水特会\R4\00調査\【経営比較分析表】2021_393045_47_010\【経営比較分析表】2021_393045_47_010\"/>
    </mc:Choice>
  </mc:AlternateContent>
  <xr:revisionPtr revIDLastSave="0" documentId="13_ncr:1_{F425E51B-86C0-45CD-B02F-64932285ACE9}" xr6:coauthVersionLast="47" xr6:coauthVersionMax="47" xr10:uidLastSave="{00000000-0000-0000-0000-000000000000}"/>
  <workbookProtection workbookAlgorithmName="SHA-512" workbookHashValue="cqWwIdYEAHNKCLMIlXPZHvrMEU0DBnXTmXU0jteqX3AK96bSSJy3rMFgySOQqyE/dFAyn/6DYbHIR35HRkMLRg==" workbookSaltValue="Xrtzb4sn7dxfXn9Y4E7f4Q==" workbookSpinCount="100000" lockStructure="1"/>
  <bookViews>
    <workbookView xWindow="-120" yWindow="-120" windowWidth="20730" windowHeight="11160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5" i="4"/>
  <c r="J85" i="4"/>
  <c r="I85" i="4"/>
  <c r="E85" i="4"/>
  <c r="AT10" i="4"/>
  <c r="AL10" i="4"/>
  <c r="W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<sst xmlns="http://schemas.openxmlformats.org/spreadsheetml/2006/main" count="233" uniqueCount="118">
  <si>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</si>
  <si>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</si>
  <si>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</si>
  <si>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</si>
  <si>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</si>
  <si>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</si>
  <si>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</si>
  <si>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</si>
  <si>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</si>
  <si>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</si>
  <si>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</si>
  <si>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</si>
  <si>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</si>
  <si>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</si>
  <si>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</si>
  <si>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</si>
  <si>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</si>
  <si>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</si>
  <si>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</si>
  <si>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</si>
  <si>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</si>
  <si>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</si>
  <si>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</si>
  <si>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</si>
  <si>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</si>
  <si>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</si>
  <si>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</si>
  <si>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</si>
  <si>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</si>
  <si>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</si>
  <si>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</si>
  <si>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</si>
  <si>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</si>
  <si>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</si>
  <si>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</si>
  <si>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</si>
  <si>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</si>
  <si>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</si>
  <si>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</si>
  <si>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</si>
  <si>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</si>
  <si>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</si>
  <si>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</si>
  <si>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</si>
  <si>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</si>
  <si>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</si>
  <si>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</si>
  <si>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</si>
  <si>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</si>
  <si>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</si>
  <si>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</si>
  <si>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</si>
  <si>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</si>
  <si>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</si>
  <si>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</si>
  <si>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</si>
  <si>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</si>
  <si>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</si>
  <si>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</si>
  <si>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</si>
  <si>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</si>
  <si>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</si>
  <si>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</si>
  <si>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</si>
  <si>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</si>
  <si>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</si>
  <si>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</si>
  <si>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</si>
  <si>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</si>
  <si>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</si>
  <si>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</si>
  <si>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</si>
  <si>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</si>
  <si>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</si>
  <si>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</si>
  <si>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</si>
  <si>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</si>
  <si>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</si>
  <si>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</si>
  <si>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</si>
  <si>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</si>
  <si>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</si>
  <si>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</si>
  <si>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</si>
  <si>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</si>
  <si>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</si>
  <si>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</si>
  <si>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</si>
  <si>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</si>
  <si>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</si>
  <si>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</si>
  <si>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</si>
  <si>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</si>
  <si>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</si>
  <si>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</si>
  <si>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</si>
  <si>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</si>
  <si>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安田町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</si>
  <si>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</si>
  <si>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</si>
  <si>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</si>
  <si>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</si>
  <si>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</si>
  <si>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</si>
  <si>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</si>
  <si>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</si>
  <si>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</si>
  <si>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</si>
  <si>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</si>
  <si>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</si>
  <si>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</si>
  <si>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</si>
  <si>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</si>
  <si>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</si>
  <si>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</si>
  <si>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①収益的収支比率が100％を下回る。
④企業債残高給水収益比率が上がっている。
⑤料金回収率も下がってきている。
⑦施設利用率が低い（人口減）
⑧有収率が低い。
　赤字運営となっており、施設を通して給水される水量が利益に結びついていない。健全経営のため、水道料金見直し検討や回収率の向上、有収率が低い原因（漏水等）の解消等により収益率を増加する必要がある。
　企業債残高比率については、施設の更新・耐震化により、地方債残高比率が増加している。</t>
    <phoneticPr fontId="4"/>
  </si>
  <si>
    <t>管路更新については、国及び県の補助金等を活用し、老朽化した管路の更新、耐震化を積極的に進めている。（H30管路更新率が0％となっているが、実際は6.05％更新）</t>
    <rPh sb="53" eb="55">
      <t>カンロ</t>
    </rPh>
    <rPh sb="55" eb="57">
      <t>コウシン</t>
    </rPh>
    <rPh sb="57" eb="58">
      <t>リツ</t>
    </rPh>
    <rPh sb="69" eb="71">
      <t>ジッサイ</t>
    </rPh>
    <rPh sb="77" eb="79">
      <t>コウシン</t>
    </rPh>
    <phoneticPr fontId="4"/>
  </si>
  <si>
    <t>赤字経営となっており、これから先についても人口減等の影響により、経営は苦しいものと考えられる。そのため、料金設定の見直し、有収率の向上等の取組みにより、事業の継続性を高め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</si>
</sst>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9.41</c:v>
                </c:pt>
                <c:pt idx="1">
                  <c:v>0</c:v>
                </c:pt>
                <c:pt idx="2" formatCode="#,##0.00;&quot;△&quot;#,##0.00;&quot;-&quot;">
                  <c:v>8.17</c:v>
                </c:pt>
                <c:pt idx="3" formatCode="#,##0.00;&quot;△&quot;#,##0.00;&quot;-&quot;">
                  <c:v>2.48</c:v>
                </c:pt>
                <c:pt idx="4" formatCode="#,##0.00;&quot;△&quot;#,##0.00;&quot;-&quot;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2-4A55-A7AB-E736E45C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0.53</c:v>
                </c:pt>
                <c:pt idx="2">
                  <c:v>0.71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2-4A55-A7AB-E736E45C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36.22</c:v>
                </c:pt>
                <c:pt idx="1">
                  <c:v>36.700000000000003</c:v>
                </c:pt>
                <c:pt idx="2">
                  <c:v>33.78</c:v>
                </c:pt>
                <c:pt idx="3">
                  <c:v>35.619999999999997</c:v>
                </c:pt>
                <c:pt idx="4">
                  <c:v>34.950000000000003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9-4082-B27B-8640EC54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56.76</c:v>
                </c:pt>
                <c:pt idx="2">
                  <c:v>56.04</c:v>
                </c:pt>
                <c:pt idx="3">
                  <c:v>58.52</c:v>
                </c:pt>
                <c:pt idx="4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9-4082-B27B-8640EC54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53.07</c:v>
                </c:pt>
                <c:pt idx="2">
                  <c:v>57.82</c:v>
                </c:pt>
                <c:pt idx="3">
                  <c:v>52.52</c:v>
                </c:pt>
                <c:pt idx="4">
                  <c:v>51.95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7-44FB-88CA-0F56ED14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72.42</c:v>
                </c:pt>
                <c:pt idx="1">
                  <c:v>73.069999999999993</c:v>
                </c:pt>
                <c:pt idx="2">
                  <c:v>72.78</c:v>
                </c:pt>
                <c:pt idx="3">
                  <c:v>71.33</c:v>
                </c:pt>
                <c:pt idx="4">
                  <c:v>71.150000000000006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7-44FB-88CA-0F56ED14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66.09</c:v>
                </c:pt>
                <c:pt idx="1">
                  <c:v>74.08</c:v>
                </c:pt>
                <c:pt idx="2">
                  <c:v>61.84</c:v>
                </c:pt>
                <c:pt idx="3">
                  <c:v>69.98</c:v>
                </c:pt>
                <c:pt idx="4">
                  <c:v>54.07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9-4119-95B2-0A20DEC90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78.510000000000005</c:v>
                </c:pt>
                <c:pt idx="1">
                  <c:v>77.91</c:v>
                </c:pt>
                <c:pt idx="2">
                  <c:v>79.099999999999994</c:v>
                </c:pt>
                <c:pt idx="3">
                  <c:v>79.33</c:v>
                </c:pt>
                <c:pt idx="4">
                  <c:v>73.540000000000006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9-4119-95B2-0A20DEC90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9-4FC3-881E-355F2B378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9-4FC3-881E-355F2B378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A-4BDA-AA9D-AF39B9A16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A-4BDA-AA9D-AF39B9A16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A-4551-A559-25C39AA10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A-4551-A559-25C39AA10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A-4CB1-90F9-AF2B74E29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A-4CB1-90F9-AF2B74E29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1663.81</c:v>
                </c:pt>
                <c:pt idx="1">
                  <c:v>1751.94</c:v>
                </c:pt>
                <c:pt idx="2">
                  <c:v>2031.36</c:v>
                </c:pt>
                <c:pt idx="3">
                  <c:v>2187.7800000000002</c:v>
                </c:pt>
                <c:pt idx="4">
                  <c:v>2326.2399999999998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2-4D59-9F01-FE5DB8629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1061.58</c:v>
                </c:pt>
                <c:pt idx="1">
                  <c:v>1007.7</c:v>
                </c:pt>
                <c:pt idx="2">
                  <c:v>1018.52</c:v>
                </c:pt>
                <c:pt idx="3">
                  <c:v>949.61</c:v>
                </c:pt>
                <c:pt idx="4">
                  <c:v>918.84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2-4D59-9F01-FE5DB8629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53.95</c:v>
                </c:pt>
                <c:pt idx="1">
                  <c:v>52.55</c:v>
                </c:pt>
                <c:pt idx="2">
                  <c:v>50.76</c:v>
                </c:pt>
                <c:pt idx="3">
                  <c:v>49.17</c:v>
                </c:pt>
                <c:pt idx="4">
                  <c:v>43.33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7E5-9976-B599F47E3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58.52</c:v>
                </c:pt>
                <c:pt idx="1">
                  <c:v>59.22</c:v>
                </c:pt>
                <c:pt idx="2">
                  <c:v>58.79</c:v>
                </c:pt>
                <c:pt idx="3">
                  <c:v>58.41</c:v>
                </c:pt>
                <c:pt idx="4">
                  <c:v>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E-47E5-9976-B599F47E3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182.19</c:v>
                </c:pt>
                <c:pt idx="1">
                  <c:v>187.3</c:v>
                </c:pt>
                <c:pt idx="2">
                  <c:v>194.11</c:v>
                </c:pt>
                <c:pt idx="3">
                  <c:v>203.99</c:v>
                </c:pt>
                <c:pt idx="4">
                  <c:v>231.48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3-4D63-81A0-CD1FFE239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296.3</c:v>
                </c:pt>
                <c:pt idx="1">
                  <c:v>292.89999999999998</c:v>
                </c:pt>
                <c:pt idx="2">
                  <c:v>298.25</c:v>
                </c:pt>
                <c:pt idx="3">
                  <c:v>303.27999999999997</c:v>
                </c:pt>
                <c:pt idx="4">
                  <c:v>303.81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3-4D63-81A0-CD1FFE239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H52" zoomScaleNormal="100" workbookViewId="0">
      <selection activeCell="BG59" sqref="BG5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高知県　安田町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D3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2507</v>
      </c>
      <c r="AM8" s="55"/>
      <c r="AN8" s="55"/>
      <c r="AO8" s="55"/>
      <c r="AP8" s="55"/>
      <c r="AQ8" s="55"/>
      <c r="AR8" s="55"/>
      <c r="AS8" s="55"/>
      <c r="AT8" s="45">
        <f>データ!$S$6</f>
        <v>52.36</v>
      </c>
      <c r="AU8" s="45"/>
      <c r="AV8" s="45"/>
      <c r="AW8" s="45"/>
      <c r="AX8" s="45"/>
      <c r="AY8" s="45"/>
      <c r="AZ8" s="45"/>
      <c r="BA8" s="45"/>
      <c r="BB8" s="45">
        <f>データ!$T$6</f>
        <v>47.88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99.8</v>
      </c>
      <c r="Q10" s="45"/>
      <c r="R10" s="45"/>
      <c r="S10" s="45"/>
      <c r="T10" s="45"/>
      <c r="U10" s="45"/>
      <c r="V10" s="45"/>
      <c r="W10" s="55">
        <f>データ!$Q$6</f>
        <v>1650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2460</v>
      </c>
      <c r="AM10" s="55"/>
      <c r="AN10" s="55"/>
      <c r="AO10" s="55"/>
      <c r="AP10" s="55"/>
      <c r="AQ10" s="55"/>
      <c r="AR10" s="55"/>
      <c r="AS10" s="55"/>
      <c r="AT10" s="45">
        <f>データ!$V$6</f>
        <v>1.35</v>
      </c>
      <c r="AU10" s="45"/>
      <c r="AV10" s="45"/>
      <c r="AW10" s="45"/>
      <c r="AX10" s="45"/>
      <c r="AY10" s="45"/>
      <c r="AZ10" s="45"/>
      <c r="BA10" s="45"/>
      <c r="BB10" s="45">
        <f>データ!$W$6</f>
        <v>1822.22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116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117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42</v>
      </c>
      <c r="N85" s="13" t="s">
        <v>43</v>
      </c>
      <c r="O85" s="13" t="str">
        <f>データ!EN6</f>
        <v>【0.58】</v>
      </c>
    </row>
  </sheetData>
  <sheetProtection algorithmName="SHA-512" hashValue="FZAF3l6siBZSTrAihvumkydqGLe82L/0DZkmvtzPbXsl+wYWlsJTiJqmi2jm5bMMBIBFtkv+PUBcyHWta45DSw==" saltValue="2QkVHaisWarXLjMVdTApG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45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72" t="s">
        <v>53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54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55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56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57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58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59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60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61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62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63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64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65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66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67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68</v>
      </c>
      <c r="B5" s="18"/>
      <c r="C5" s="18"/>
      <c r="D5" s="18"/>
      <c r="E5" s="18"/>
      <c r="F5" s="18"/>
      <c r="G5" s="18"/>
      <c r="H5" s="19" t="s">
        <v>69</v>
      </c>
      <c r="I5" s="19" t="s">
        <v>70</v>
      </c>
      <c r="J5" s="19" t="s">
        <v>71</v>
      </c>
      <c r="K5" s="19" t="s">
        <v>72</v>
      </c>
      <c r="L5" s="19" t="s">
        <v>73</v>
      </c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83</v>
      </c>
      <c r="W5" s="19" t="s">
        <v>84</v>
      </c>
      <c r="X5" s="19" t="s">
        <v>85</v>
      </c>
      <c r="Y5" s="19" t="s">
        <v>86</v>
      </c>
      <c r="Z5" s="19" t="s">
        <v>87</v>
      </c>
      <c r="AA5" s="19" t="s">
        <v>88</v>
      </c>
      <c r="AB5" s="19" t="s">
        <v>89</v>
      </c>
      <c r="AC5" s="19" t="s">
        <v>90</v>
      </c>
      <c r="AD5" s="19" t="s">
        <v>91</v>
      </c>
      <c r="AE5" s="19" t="s">
        <v>92</v>
      </c>
      <c r="AF5" s="19" t="s">
        <v>93</v>
      </c>
      <c r="AG5" s="19" t="s">
        <v>94</v>
      </c>
      <c r="AH5" s="19" t="s">
        <v>29</v>
      </c>
      <c r="AI5" s="19" t="s">
        <v>85</v>
      </c>
      <c r="AJ5" s="19" t="s">
        <v>86</v>
      </c>
      <c r="AK5" s="19" t="s">
        <v>87</v>
      </c>
      <c r="AL5" s="19" t="s">
        <v>88</v>
      </c>
      <c r="AM5" s="19" t="s">
        <v>89</v>
      </c>
      <c r="AN5" s="19" t="s">
        <v>90</v>
      </c>
      <c r="AO5" s="19" t="s">
        <v>91</v>
      </c>
      <c r="AP5" s="19" t="s">
        <v>92</v>
      </c>
      <c r="AQ5" s="19" t="s">
        <v>93</v>
      </c>
      <c r="AR5" s="19" t="s">
        <v>94</v>
      </c>
      <c r="AS5" s="19" t="s">
        <v>95</v>
      </c>
      <c r="AT5" s="19" t="s">
        <v>85</v>
      </c>
      <c r="AU5" s="19" t="s">
        <v>86</v>
      </c>
      <c r="AV5" s="19" t="s">
        <v>87</v>
      </c>
      <c r="AW5" s="19" t="s">
        <v>88</v>
      </c>
      <c r="AX5" s="19" t="s">
        <v>89</v>
      </c>
      <c r="AY5" s="19" t="s">
        <v>90</v>
      </c>
      <c r="AZ5" s="19" t="s">
        <v>91</v>
      </c>
      <c r="BA5" s="19" t="s">
        <v>92</v>
      </c>
      <c r="BB5" s="19" t="s">
        <v>93</v>
      </c>
      <c r="BC5" s="19" t="s">
        <v>94</v>
      </c>
      <c r="BD5" s="19" t="s">
        <v>95</v>
      </c>
      <c r="BE5" s="19" t="s">
        <v>85</v>
      </c>
      <c r="BF5" s="19" t="s">
        <v>86</v>
      </c>
      <c r="BG5" s="19" t="s">
        <v>87</v>
      </c>
      <c r="BH5" s="19" t="s">
        <v>88</v>
      </c>
      <c r="BI5" s="19" t="s">
        <v>89</v>
      </c>
      <c r="BJ5" s="19" t="s">
        <v>90</v>
      </c>
      <c r="BK5" s="19" t="s">
        <v>91</v>
      </c>
      <c r="BL5" s="19" t="s">
        <v>92</v>
      </c>
      <c r="BM5" s="19" t="s">
        <v>93</v>
      </c>
      <c r="BN5" s="19" t="s">
        <v>94</v>
      </c>
      <c r="BO5" s="19" t="s">
        <v>95</v>
      </c>
      <c r="BP5" s="19" t="s">
        <v>85</v>
      </c>
      <c r="BQ5" s="19" t="s">
        <v>86</v>
      </c>
      <c r="BR5" s="19" t="s">
        <v>87</v>
      </c>
      <c r="BS5" s="19" t="s">
        <v>88</v>
      </c>
      <c r="BT5" s="19" t="s">
        <v>89</v>
      </c>
      <c r="BU5" s="19" t="s">
        <v>90</v>
      </c>
      <c r="BV5" s="19" t="s">
        <v>91</v>
      </c>
      <c r="BW5" s="19" t="s">
        <v>92</v>
      </c>
      <c r="BX5" s="19" t="s">
        <v>93</v>
      </c>
      <c r="BY5" s="19" t="s">
        <v>94</v>
      </c>
      <c r="BZ5" s="19" t="s">
        <v>95</v>
      </c>
      <c r="CA5" s="19" t="s">
        <v>85</v>
      </c>
      <c r="CB5" s="19" t="s">
        <v>86</v>
      </c>
      <c r="CC5" s="19" t="s">
        <v>87</v>
      </c>
      <c r="CD5" s="19" t="s">
        <v>88</v>
      </c>
      <c r="CE5" s="19" t="s">
        <v>89</v>
      </c>
      <c r="CF5" s="19" t="s">
        <v>90</v>
      </c>
      <c r="CG5" s="19" t="s">
        <v>91</v>
      </c>
      <c r="CH5" s="19" t="s">
        <v>92</v>
      </c>
      <c r="CI5" s="19" t="s">
        <v>93</v>
      </c>
      <c r="CJ5" s="19" t="s">
        <v>94</v>
      </c>
      <c r="CK5" s="19" t="s">
        <v>95</v>
      </c>
      <c r="CL5" s="19" t="s">
        <v>85</v>
      </c>
      <c r="CM5" s="19" t="s">
        <v>86</v>
      </c>
      <c r="CN5" s="19" t="s">
        <v>87</v>
      </c>
      <c r="CO5" s="19" t="s">
        <v>88</v>
      </c>
      <c r="CP5" s="19" t="s">
        <v>89</v>
      </c>
      <c r="CQ5" s="19" t="s">
        <v>90</v>
      </c>
      <c r="CR5" s="19" t="s">
        <v>91</v>
      </c>
      <c r="CS5" s="19" t="s">
        <v>92</v>
      </c>
      <c r="CT5" s="19" t="s">
        <v>93</v>
      </c>
      <c r="CU5" s="19" t="s">
        <v>94</v>
      </c>
      <c r="CV5" s="19" t="s">
        <v>95</v>
      </c>
      <c r="CW5" s="19" t="s">
        <v>85</v>
      </c>
      <c r="CX5" s="19" t="s">
        <v>86</v>
      </c>
      <c r="CY5" s="19" t="s">
        <v>87</v>
      </c>
      <c r="CZ5" s="19" t="s">
        <v>88</v>
      </c>
      <c r="DA5" s="19" t="s">
        <v>89</v>
      </c>
      <c r="DB5" s="19" t="s">
        <v>90</v>
      </c>
      <c r="DC5" s="19" t="s">
        <v>91</v>
      </c>
      <c r="DD5" s="19" t="s">
        <v>92</v>
      </c>
      <c r="DE5" s="19" t="s">
        <v>93</v>
      </c>
      <c r="DF5" s="19" t="s">
        <v>94</v>
      </c>
      <c r="DG5" s="19" t="s">
        <v>95</v>
      </c>
      <c r="DH5" s="19" t="s">
        <v>85</v>
      </c>
      <c r="DI5" s="19" t="s">
        <v>86</v>
      </c>
      <c r="DJ5" s="19" t="s">
        <v>87</v>
      </c>
      <c r="DK5" s="19" t="s">
        <v>88</v>
      </c>
      <c r="DL5" s="19" t="s">
        <v>89</v>
      </c>
      <c r="DM5" s="19" t="s">
        <v>90</v>
      </c>
      <c r="DN5" s="19" t="s">
        <v>91</v>
      </c>
      <c r="DO5" s="19" t="s">
        <v>92</v>
      </c>
      <c r="DP5" s="19" t="s">
        <v>93</v>
      </c>
      <c r="DQ5" s="19" t="s">
        <v>94</v>
      </c>
      <c r="DR5" s="19" t="s">
        <v>95</v>
      </c>
      <c r="DS5" s="19" t="s">
        <v>85</v>
      </c>
      <c r="DT5" s="19" t="s">
        <v>86</v>
      </c>
      <c r="DU5" s="19" t="s">
        <v>87</v>
      </c>
      <c r="DV5" s="19" t="s">
        <v>88</v>
      </c>
      <c r="DW5" s="19" t="s">
        <v>89</v>
      </c>
      <c r="DX5" s="19" t="s">
        <v>90</v>
      </c>
      <c r="DY5" s="19" t="s">
        <v>91</v>
      </c>
      <c r="DZ5" s="19" t="s">
        <v>92</v>
      </c>
      <c r="EA5" s="19" t="s">
        <v>93</v>
      </c>
      <c r="EB5" s="19" t="s">
        <v>94</v>
      </c>
      <c r="EC5" s="19" t="s">
        <v>95</v>
      </c>
      <c r="ED5" s="19" t="s">
        <v>85</v>
      </c>
      <c r="EE5" s="19" t="s">
        <v>86</v>
      </c>
      <c r="EF5" s="19" t="s">
        <v>87</v>
      </c>
      <c r="EG5" s="19" t="s">
        <v>88</v>
      </c>
      <c r="EH5" s="19" t="s">
        <v>89</v>
      </c>
      <c r="EI5" s="19" t="s">
        <v>90</v>
      </c>
      <c r="EJ5" s="19" t="s">
        <v>91</v>
      </c>
      <c r="EK5" s="19" t="s">
        <v>92</v>
      </c>
      <c r="EL5" s="19" t="s">
        <v>93</v>
      </c>
      <c r="EM5" s="19" t="s">
        <v>94</v>
      </c>
      <c r="EN5" s="19" t="s">
        <v>95</v>
      </c>
    </row>
    <row r="6" spans="1:144" s="23" customFormat="1" x14ac:dyDescent="0.15">
      <c r="A6" s="15" t="s">
        <v>96</v>
      </c>
      <c r="B6" s="20">
        <f>B7</f>
        <v>2021</v>
      </c>
      <c r="C6" s="20">
        <f t="shared" ref="C6:W6" si="3">C7</f>
        <v>393045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高知県　安田町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99.8</v>
      </c>
      <c r="Q6" s="21">
        <f t="shared" si="3"/>
        <v>1650</v>
      </c>
      <c r="R6" s="21">
        <f t="shared" si="3"/>
        <v>2507</v>
      </c>
      <c r="S6" s="21">
        <f t="shared" si="3"/>
        <v>52.36</v>
      </c>
      <c r="T6" s="21">
        <f t="shared" si="3"/>
        <v>47.88</v>
      </c>
      <c r="U6" s="21">
        <f t="shared" si="3"/>
        <v>2460</v>
      </c>
      <c r="V6" s="21">
        <f t="shared" si="3"/>
        <v>1.35</v>
      </c>
      <c r="W6" s="21">
        <f t="shared" si="3"/>
        <v>1822.22</v>
      </c>
      <c r="X6" s="22">
        <f>IF(X7="",NA(),X7)</f>
        <v>66.09</v>
      </c>
      <c r="Y6" s="22">
        <f t="shared" ref="Y6:AG6" si="4">IF(Y7="",NA(),Y7)</f>
        <v>74.08</v>
      </c>
      <c r="Z6" s="22">
        <f t="shared" si="4"/>
        <v>61.84</v>
      </c>
      <c r="AA6" s="22">
        <f t="shared" si="4"/>
        <v>69.98</v>
      </c>
      <c r="AB6" s="22">
        <f t="shared" si="4"/>
        <v>54.07</v>
      </c>
      <c r="AC6" s="22">
        <f t="shared" si="4"/>
        <v>78.510000000000005</v>
      </c>
      <c r="AD6" s="22">
        <f t="shared" si="4"/>
        <v>77.91</v>
      </c>
      <c r="AE6" s="22">
        <f t="shared" si="4"/>
        <v>79.099999999999994</v>
      </c>
      <c r="AF6" s="22">
        <f t="shared" si="4"/>
        <v>79.33</v>
      </c>
      <c r="AG6" s="22">
        <f t="shared" si="4"/>
        <v>73.540000000000006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1663.81</v>
      </c>
      <c r="BF6" s="22">
        <f t="shared" ref="BF6:BN6" si="7">IF(BF7="",NA(),BF7)</f>
        <v>1751.94</v>
      </c>
      <c r="BG6" s="22">
        <f t="shared" si="7"/>
        <v>2031.36</v>
      </c>
      <c r="BH6" s="22">
        <f t="shared" si="7"/>
        <v>2187.7800000000002</v>
      </c>
      <c r="BI6" s="22">
        <f t="shared" si="7"/>
        <v>2326.2399999999998</v>
      </c>
      <c r="BJ6" s="22">
        <f t="shared" si="7"/>
        <v>1061.58</v>
      </c>
      <c r="BK6" s="22">
        <f t="shared" si="7"/>
        <v>1007.7</v>
      </c>
      <c r="BL6" s="22">
        <f t="shared" si="7"/>
        <v>1018.52</v>
      </c>
      <c r="BM6" s="22">
        <f t="shared" si="7"/>
        <v>949.61</v>
      </c>
      <c r="BN6" s="22">
        <f t="shared" si="7"/>
        <v>918.84</v>
      </c>
      <c r="BO6" s="21" t="str">
        <f>IF(BO7="","",IF(BO7="-","【-】","【"&amp;SUBSTITUTE(TEXT(BO7,"#,##0.00"),"-","△")&amp;"】"))</f>
        <v>【940.88】</v>
      </c>
      <c r="BP6" s="22">
        <f>IF(BP7="",NA(),BP7)</f>
        <v>53.95</v>
      </c>
      <c r="BQ6" s="22">
        <f t="shared" ref="BQ6:BY6" si="8">IF(BQ7="",NA(),BQ7)</f>
        <v>52.55</v>
      </c>
      <c r="BR6" s="22">
        <f t="shared" si="8"/>
        <v>50.76</v>
      </c>
      <c r="BS6" s="22">
        <f t="shared" si="8"/>
        <v>49.17</v>
      </c>
      <c r="BT6" s="22">
        <f t="shared" si="8"/>
        <v>43.33</v>
      </c>
      <c r="BU6" s="22">
        <f t="shared" si="8"/>
        <v>58.52</v>
      </c>
      <c r="BV6" s="22">
        <f t="shared" si="8"/>
        <v>59.22</v>
      </c>
      <c r="BW6" s="22">
        <f t="shared" si="8"/>
        <v>58.79</v>
      </c>
      <c r="BX6" s="22">
        <f t="shared" si="8"/>
        <v>58.41</v>
      </c>
      <c r="BY6" s="22">
        <f t="shared" si="8"/>
        <v>58.27</v>
      </c>
      <c r="BZ6" s="21" t="str">
        <f>IF(BZ7="","",IF(BZ7="-","【-】","【"&amp;SUBSTITUTE(TEXT(BZ7,"#,##0.00"),"-","△")&amp;"】"))</f>
        <v>【54.59】</v>
      </c>
      <c r="CA6" s="22">
        <f>IF(CA7="",NA(),CA7)</f>
        <v>182.19</v>
      </c>
      <c r="CB6" s="22">
        <f t="shared" ref="CB6:CJ6" si="9">IF(CB7="",NA(),CB7)</f>
        <v>187.3</v>
      </c>
      <c r="CC6" s="22">
        <f t="shared" si="9"/>
        <v>194.11</v>
      </c>
      <c r="CD6" s="22">
        <f t="shared" si="9"/>
        <v>203.99</v>
      </c>
      <c r="CE6" s="22">
        <f t="shared" si="9"/>
        <v>231.48</v>
      </c>
      <c r="CF6" s="22">
        <f t="shared" si="9"/>
        <v>296.3</v>
      </c>
      <c r="CG6" s="22">
        <f t="shared" si="9"/>
        <v>292.89999999999998</v>
      </c>
      <c r="CH6" s="22">
        <f t="shared" si="9"/>
        <v>298.25</v>
      </c>
      <c r="CI6" s="22">
        <f t="shared" si="9"/>
        <v>303.27999999999997</v>
      </c>
      <c r="CJ6" s="22">
        <f t="shared" si="9"/>
        <v>303.81</v>
      </c>
      <c r="CK6" s="21" t="str">
        <f>IF(CK7="","",IF(CK7="-","【-】","【"&amp;SUBSTITUTE(TEXT(CK7,"#,##0.00"),"-","△")&amp;"】"))</f>
        <v>【301.20】</v>
      </c>
      <c r="CL6" s="22">
        <f>IF(CL7="",NA(),CL7)</f>
        <v>36.22</v>
      </c>
      <c r="CM6" s="22">
        <f t="shared" ref="CM6:CU6" si="10">IF(CM7="",NA(),CM7)</f>
        <v>36.700000000000003</v>
      </c>
      <c r="CN6" s="22">
        <f t="shared" si="10"/>
        <v>33.78</v>
      </c>
      <c r="CO6" s="22">
        <f t="shared" si="10"/>
        <v>35.619999999999997</v>
      </c>
      <c r="CP6" s="22">
        <f t="shared" si="10"/>
        <v>34.950000000000003</v>
      </c>
      <c r="CQ6" s="22">
        <f t="shared" si="10"/>
        <v>57.3</v>
      </c>
      <c r="CR6" s="22">
        <f t="shared" si="10"/>
        <v>56.76</v>
      </c>
      <c r="CS6" s="22">
        <f t="shared" si="10"/>
        <v>56.04</v>
      </c>
      <c r="CT6" s="22">
        <f t="shared" si="10"/>
        <v>58.52</v>
      </c>
      <c r="CU6" s="22">
        <f t="shared" si="10"/>
        <v>58.88</v>
      </c>
      <c r="CV6" s="21" t="str">
        <f>IF(CV7="","",IF(CV7="-","【-】","【"&amp;SUBSTITUTE(TEXT(CV7,"#,##0.00"),"-","△")&amp;"】"))</f>
        <v>【56.42】</v>
      </c>
      <c r="CW6" s="22">
        <f>IF(CW7="",NA(),CW7)</f>
        <v>53.07</v>
      </c>
      <c r="CX6" s="22">
        <f t="shared" ref="CX6:DF6" si="11">IF(CX7="",NA(),CX7)</f>
        <v>53.07</v>
      </c>
      <c r="CY6" s="22">
        <f t="shared" si="11"/>
        <v>57.82</v>
      </c>
      <c r="CZ6" s="22">
        <f t="shared" si="11"/>
        <v>52.52</v>
      </c>
      <c r="DA6" s="22">
        <f t="shared" si="11"/>
        <v>51.95</v>
      </c>
      <c r="DB6" s="22">
        <f t="shared" si="11"/>
        <v>72.42</v>
      </c>
      <c r="DC6" s="22">
        <f t="shared" si="11"/>
        <v>73.069999999999993</v>
      </c>
      <c r="DD6" s="22">
        <f t="shared" si="11"/>
        <v>72.78</v>
      </c>
      <c r="DE6" s="22">
        <f t="shared" si="11"/>
        <v>71.33</v>
      </c>
      <c r="DF6" s="22">
        <f t="shared" si="11"/>
        <v>71.150000000000006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9.41</v>
      </c>
      <c r="EE6" s="21">
        <f t="shared" ref="EE6:EM6" si="14">IF(EE7="",NA(),EE7)</f>
        <v>0</v>
      </c>
      <c r="EF6" s="22">
        <f t="shared" si="14"/>
        <v>8.17</v>
      </c>
      <c r="EG6" s="22">
        <f t="shared" si="14"/>
        <v>2.48</v>
      </c>
      <c r="EH6" s="22">
        <f t="shared" si="14"/>
        <v>1.54</v>
      </c>
      <c r="EI6" s="22">
        <f t="shared" si="14"/>
        <v>0.72</v>
      </c>
      <c r="EJ6" s="22">
        <f t="shared" si="14"/>
        <v>0.53</v>
      </c>
      <c r="EK6" s="22">
        <f t="shared" si="14"/>
        <v>0.71</v>
      </c>
      <c r="EL6" s="22">
        <f t="shared" si="14"/>
        <v>0.72</v>
      </c>
      <c r="EM6" s="22">
        <f t="shared" si="14"/>
        <v>0.71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393045</v>
      </c>
      <c r="D7" s="24">
        <v>47</v>
      </c>
      <c r="E7" s="24">
        <v>1</v>
      </c>
      <c r="F7" s="24">
        <v>0</v>
      </c>
      <c r="G7" s="24">
        <v>0</v>
      </c>
      <c r="H7" s="24" t="s">
        <v>97</v>
      </c>
      <c r="I7" s="24" t="s">
        <v>98</v>
      </c>
      <c r="J7" s="24" t="s">
        <v>99</v>
      </c>
      <c r="K7" s="24" t="s">
        <v>100</v>
      </c>
      <c r="L7" s="24" t="s">
        <v>101</v>
      </c>
      <c r="M7" s="24" t="s">
        <v>102</v>
      </c>
      <c r="N7" s="25" t="s">
        <v>103</v>
      </c>
      <c r="O7" s="25" t="s">
        <v>104</v>
      </c>
      <c r="P7" s="25">
        <v>99.8</v>
      </c>
      <c r="Q7" s="25">
        <v>1650</v>
      </c>
      <c r="R7" s="25">
        <v>2507</v>
      </c>
      <c r="S7" s="25">
        <v>52.36</v>
      </c>
      <c r="T7" s="25">
        <v>47.88</v>
      </c>
      <c r="U7" s="25">
        <v>2460</v>
      </c>
      <c r="V7" s="25">
        <v>1.35</v>
      </c>
      <c r="W7" s="25">
        <v>1822.22</v>
      </c>
      <c r="X7" s="25">
        <v>66.09</v>
      </c>
      <c r="Y7" s="25">
        <v>74.08</v>
      </c>
      <c r="Z7" s="25">
        <v>61.84</v>
      </c>
      <c r="AA7" s="25">
        <v>69.98</v>
      </c>
      <c r="AB7" s="25">
        <v>54.07</v>
      </c>
      <c r="AC7" s="25">
        <v>78.510000000000005</v>
      </c>
      <c r="AD7" s="25">
        <v>77.91</v>
      </c>
      <c r="AE7" s="25">
        <v>79.099999999999994</v>
      </c>
      <c r="AF7" s="25">
        <v>79.33</v>
      </c>
      <c r="AG7" s="25">
        <v>73.540000000000006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1663.81</v>
      </c>
      <c r="BF7" s="25">
        <v>1751.94</v>
      </c>
      <c r="BG7" s="25">
        <v>2031.36</v>
      </c>
      <c r="BH7" s="25">
        <v>2187.7800000000002</v>
      </c>
      <c r="BI7" s="25">
        <v>2326.2399999999998</v>
      </c>
      <c r="BJ7" s="25">
        <v>1061.58</v>
      </c>
      <c r="BK7" s="25">
        <v>1007.7</v>
      </c>
      <c r="BL7" s="25">
        <v>1018.52</v>
      </c>
      <c r="BM7" s="25">
        <v>949.61</v>
      </c>
      <c r="BN7" s="25">
        <v>918.84</v>
      </c>
      <c r="BO7" s="25">
        <v>940.88</v>
      </c>
      <c r="BP7" s="25">
        <v>53.95</v>
      </c>
      <c r="BQ7" s="25">
        <v>52.55</v>
      </c>
      <c r="BR7" s="25">
        <v>50.76</v>
      </c>
      <c r="BS7" s="25">
        <v>49.17</v>
      </c>
      <c r="BT7" s="25">
        <v>43.33</v>
      </c>
      <c r="BU7" s="25">
        <v>58.52</v>
      </c>
      <c r="BV7" s="25">
        <v>59.22</v>
      </c>
      <c r="BW7" s="25">
        <v>58.79</v>
      </c>
      <c r="BX7" s="25">
        <v>58.41</v>
      </c>
      <c r="BY7" s="25">
        <v>58.27</v>
      </c>
      <c r="BZ7" s="25">
        <v>54.59</v>
      </c>
      <c r="CA7" s="25">
        <v>182.19</v>
      </c>
      <c r="CB7" s="25">
        <v>187.3</v>
      </c>
      <c r="CC7" s="25">
        <v>194.11</v>
      </c>
      <c r="CD7" s="25">
        <v>203.99</v>
      </c>
      <c r="CE7" s="25">
        <v>231.48</v>
      </c>
      <c r="CF7" s="25">
        <v>296.3</v>
      </c>
      <c r="CG7" s="25">
        <v>292.89999999999998</v>
      </c>
      <c r="CH7" s="25">
        <v>298.25</v>
      </c>
      <c r="CI7" s="25">
        <v>303.27999999999997</v>
      </c>
      <c r="CJ7" s="25">
        <v>303.81</v>
      </c>
      <c r="CK7" s="25">
        <v>301.2</v>
      </c>
      <c r="CL7" s="25">
        <v>36.22</v>
      </c>
      <c r="CM7" s="25">
        <v>36.700000000000003</v>
      </c>
      <c r="CN7" s="25">
        <v>33.78</v>
      </c>
      <c r="CO7" s="25">
        <v>35.619999999999997</v>
      </c>
      <c r="CP7" s="25">
        <v>34.950000000000003</v>
      </c>
      <c r="CQ7" s="25">
        <v>57.3</v>
      </c>
      <c r="CR7" s="25">
        <v>56.76</v>
      </c>
      <c r="CS7" s="25">
        <v>56.04</v>
      </c>
      <c r="CT7" s="25">
        <v>58.52</v>
      </c>
      <c r="CU7" s="25">
        <v>58.88</v>
      </c>
      <c r="CV7" s="25">
        <v>56.42</v>
      </c>
      <c r="CW7" s="25">
        <v>53.07</v>
      </c>
      <c r="CX7" s="25">
        <v>53.07</v>
      </c>
      <c r="CY7" s="25">
        <v>57.82</v>
      </c>
      <c r="CZ7" s="25">
        <v>52.52</v>
      </c>
      <c r="DA7" s="25">
        <v>51.95</v>
      </c>
      <c r="DB7" s="25">
        <v>72.42</v>
      </c>
      <c r="DC7" s="25">
        <v>73.069999999999993</v>
      </c>
      <c r="DD7" s="25">
        <v>72.78</v>
      </c>
      <c r="DE7" s="25">
        <v>71.33</v>
      </c>
      <c r="DF7" s="25">
        <v>71.150000000000006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9.41</v>
      </c>
      <c r="EE7" s="25">
        <v>0</v>
      </c>
      <c r="EF7" s="25">
        <v>8.17</v>
      </c>
      <c r="EG7" s="25">
        <v>2.48</v>
      </c>
      <c r="EH7" s="25">
        <v>1.54</v>
      </c>
      <c r="EI7" s="25">
        <v>0.72</v>
      </c>
      <c r="EJ7" s="25">
        <v>0.53</v>
      </c>
      <c r="EK7" s="25">
        <v>0.71</v>
      </c>
      <c r="EL7" s="25">
        <v>0.72</v>
      </c>
      <c r="EM7" s="25">
        <v>0.71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105</v>
      </c>
      <c r="C9" s="27" t="s">
        <v>106</v>
      </c>
      <c r="D9" s="27" t="s">
        <v>107</v>
      </c>
      <c r="E9" s="27" t="s">
        <v>108</v>
      </c>
      <c r="F9" s="27" t="s">
        <v>109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47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4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片岡 亜季也</cp:lastModifiedBy>
  <cp:lastPrinted>2023-01-19T10:31:57Z</cp:lastPrinted>
  <dcterms:created xsi:type="dcterms:W3CDTF">2022-12-01T01:11:22Z</dcterms:created>
  <dcterms:modified xsi:type="dcterms:W3CDTF">2023-01-19T10:31:59Z</dcterms:modified>
  <cp:category/>
</cp:coreProperties>
</file>