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LS210D156\share\【簡易水道】\01_調査\2022\令和4年度　公営企業会計に係る経営比較分析表の提出について\"/>
    </mc:Choice>
  </mc:AlternateContent>
  <xr:revisionPtr revIDLastSave="0" documentId="13_ncr:1_{E0C8C6CE-1690-481F-B469-371F54B92B92}" xr6:coauthVersionLast="47" xr6:coauthVersionMax="47" xr10:uidLastSave="{00000000-0000-0000-0000-000000000000}"/>
  <workbookProtection workbookAlgorithmName="SHA-512" workbookHashValue="rTqFbeCmJr6j68SO/mK2EMmt+YSzcvfbTboHWY3cQf0kD5h45ejiEOSNBDohrz+USRdbro8HlEqhC3qLg9j79w==" workbookSaltValue="yQWDMmp56Ouf2HvL/mG+cw==" workbookSpinCount="100000" lockStructure="1"/>
  <bookViews>
    <workbookView xWindow="2310" yWindow="510" windowWidth="18090" windowHeight="1048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<sst xmlns="http://schemas.openxmlformats.org/spreadsheetml/2006/main" count="233" uniqueCount="117">
  <si>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</si>
  <si>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</si>
  <si>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</si>
  <si>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</si>
  <si>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</si>
  <si>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</si>
  <si>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</si>
  <si>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</si>
  <si>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</si>
  <si>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</si>
  <si>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</si>
  <si>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</si>
  <si>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</si>
  <si>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</si>
  <si>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</si>
  <si>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</si>
  <si>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</si>
  <si>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</si>
  <si>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</si>
  <si>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</si>
  <si>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</si>
  <si>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</si>
  <si>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</si>
  <si>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</si>
  <si>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</si>
  <si>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</si>
  <si>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</si>
  <si>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</si>
  <si>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</si>
  <si>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</si>
  <si>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</si>
  <si>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</si>
  <si>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</si>
  <si>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</si>
  <si>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</si>
  <si>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</si>
  <si>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</si>
  <si>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</si>
  <si>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</si>
  <si>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</si>
  <si>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</si>
  <si>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</si>
  <si>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</si>
  <si>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</si>
  <si>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</si>
  <si>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</si>
  <si>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</si>
  <si>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</si>
  <si>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</si>
  <si>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</si>
  <si>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</si>
  <si>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</si>
  <si>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</si>
  <si>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</si>
  <si>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</si>
  <si>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</si>
  <si>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</si>
  <si>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</si>
  <si>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</si>
  <si>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</si>
  <si>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</si>
  <si>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</si>
  <si>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</si>
  <si>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</si>
  <si>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</si>
  <si>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</si>
  <si>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</si>
  <si>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</si>
  <si>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</si>
  <si>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</si>
  <si>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</si>
  <si>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</si>
  <si>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</si>
  <si>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</si>
  <si>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</si>
  <si>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</si>
  <si>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</si>
  <si>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</si>
  <si>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</si>
  <si>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</si>
  <si>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</si>
  <si>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</si>
  <si>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</si>
  <si>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</si>
  <si>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</si>
  <si>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</si>
  <si>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</si>
  <si>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</si>
  <si>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</si>
  <si>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</si>
  <si>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</si>
  <si>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</si>
  <si>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</si>
  <si>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</si>
  <si>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</si>
  <si>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</si>
  <si>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田野町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</si>
  <si>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</si>
  <si>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</si>
  <si>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</si>
  <si>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</si>
  <si>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</si>
  <si>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</si>
  <si>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</si>
  <si>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</si>
  <si>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</si>
  <si>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</si>
  <si>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</si>
  <si>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</si>
  <si>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</si>
  <si>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</si>
  <si>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</si>
  <si>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</si>
  <si>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</si>
  <si>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給水人口は減少傾向にあるが、料金収入についてはほぼ横ばいの状況にある。しかし、給水にかかる維持管理費等を料金収入だけでまかなうことができず、繰入金に依存している。今後、公営企業会計への移行にあわせて、適切な料金設定等検討し、経営の改善を図る。
④企業債残高対給水収益比率
　類似団体の平均値を大幅に上回っているため、投資規模や時期についての適切であるか見直す必要がある。
⑤料金回収率
　今年度含め依然として回収率は類似団体平均を下回っている。適切な料金設定を行い、給水収益の確保を検討していく必要がある。
⑥給水原価
　類似団体平均を大きく下回る数値で推移しておりほぼ横ばいである。今後は適正な料金設定等経営改善に努める必要がある。
⑦施設利用率
　類似団体の平均値を下回っているが、時季により一日配水能力相当を配水することもあるので、施設規模は適当であるといえる。
⑧有収率
　類似団体を上回っているほか、近年は高い水準で推移していることから、管路更新工事の効果が表れていると考えられる。</t>
    <rPh sb="91" eb="93">
      <t>コンゴ</t>
    </rPh>
    <rPh sb="94" eb="96">
      <t>コウエイ</t>
    </rPh>
    <rPh sb="96" eb="98">
      <t>キギョウ</t>
    </rPh>
    <rPh sb="98" eb="100">
      <t>カイケイ</t>
    </rPh>
    <rPh sb="102" eb="104">
      <t>イコウ</t>
    </rPh>
    <rPh sb="110" eb="112">
      <t>テキセツ</t>
    </rPh>
    <rPh sb="113" eb="115">
      <t>リョウキン</t>
    </rPh>
    <rPh sb="115" eb="117">
      <t>セッテイ</t>
    </rPh>
    <rPh sb="117" eb="118">
      <t>トウ</t>
    </rPh>
    <rPh sb="118" eb="120">
      <t>ケントウ</t>
    </rPh>
    <rPh sb="122" eb="124">
      <t>ケイエイ</t>
    </rPh>
    <rPh sb="125" eb="127">
      <t>カイゼン</t>
    </rPh>
    <rPh sb="128" eb="129">
      <t>ハカ</t>
    </rPh>
    <rPh sb="181" eb="183">
      <t>テキセツ</t>
    </rPh>
    <rPh sb="187" eb="189">
      <t>ミナオ</t>
    </rPh>
    <rPh sb="190" eb="192">
      <t>ヒツヨウ</t>
    </rPh>
    <rPh sb="206" eb="209">
      <t>コンネンド</t>
    </rPh>
    <rPh sb="209" eb="210">
      <t>フク</t>
    </rPh>
    <rPh sb="211" eb="213">
      <t>イゼン</t>
    </rPh>
    <rPh sb="216" eb="218">
      <t>カイシュウ</t>
    </rPh>
    <rPh sb="218" eb="219">
      <t>リツ</t>
    </rPh>
    <rPh sb="220" eb="222">
      <t>ルイジ</t>
    </rPh>
    <rPh sb="222" eb="224">
      <t>ダンタイ</t>
    </rPh>
    <rPh sb="224" eb="226">
      <t>ヘイキン</t>
    </rPh>
    <rPh sb="227" eb="229">
      <t>シタマワ</t>
    </rPh>
    <rPh sb="234" eb="236">
      <t>テキセツ</t>
    </rPh>
    <rPh sb="237" eb="239">
      <t>リョウキン</t>
    </rPh>
    <rPh sb="239" eb="241">
      <t>セッテイ</t>
    </rPh>
    <rPh sb="242" eb="243">
      <t>オコナ</t>
    </rPh>
    <rPh sb="245" eb="247">
      <t>キュウスイ</t>
    </rPh>
    <rPh sb="247" eb="249">
      <t>シュウエキ</t>
    </rPh>
    <rPh sb="250" eb="252">
      <t>カクホ</t>
    </rPh>
    <rPh sb="253" eb="255">
      <t>ケントウ</t>
    </rPh>
    <rPh sb="259" eb="261">
      <t>ヒツヨウ</t>
    </rPh>
    <rPh sb="268" eb="270">
      <t>キュウスイ</t>
    </rPh>
    <rPh sb="270" eb="272">
      <t>ゲンカ</t>
    </rPh>
    <rPh sb="274" eb="276">
      <t>ルイジ</t>
    </rPh>
    <rPh sb="276" eb="278">
      <t>ダンタイ</t>
    </rPh>
    <rPh sb="278" eb="280">
      <t>ヘイキン</t>
    </rPh>
    <rPh sb="281" eb="282">
      <t>オオ</t>
    </rPh>
    <rPh sb="284" eb="286">
      <t>シタマワ</t>
    </rPh>
    <rPh sb="287" eb="289">
      <t>スウチ</t>
    </rPh>
    <rPh sb="290" eb="292">
      <t>スイイ</t>
    </rPh>
    <rPh sb="298" eb="299">
      <t>ヨコ</t>
    </rPh>
    <rPh sb="305" eb="307">
      <t>コンゴ</t>
    </rPh>
    <rPh sb="308" eb="310">
      <t>テキセイ</t>
    </rPh>
    <rPh sb="311" eb="313">
      <t>リョウキン</t>
    </rPh>
    <rPh sb="313" eb="315">
      <t>セッテイ</t>
    </rPh>
    <rPh sb="315" eb="316">
      <t>トウ</t>
    </rPh>
    <rPh sb="316" eb="318">
      <t>ケイエイ</t>
    </rPh>
    <rPh sb="318" eb="320">
      <t>カイゼン</t>
    </rPh>
    <rPh sb="321" eb="322">
      <t>ツト</t>
    </rPh>
    <rPh sb="324" eb="326">
      <t>ヒツヨウ</t>
    </rPh>
    <rPh sb="333" eb="335">
      <t>シセツ</t>
    </rPh>
    <rPh sb="335" eb="337">
      <t>リヨウ</t>
    </rPh>
    <rPh sb="337" eb="338">
      <t>リツ</t>
    </rPh>
    <rPh sb="340" eb="342">
      <t>ルイジ</t>
    </rPh>
    <rPh sb="342" eb="344">
      <t>ダンタイ</t>
    </rPh>
    <rPh sb="345" eb="348">
      <t>ヘイキンチ</t>
    </rPh>
    <rPh sb="349" eb="351">
      <t>シタマワ</t>
    </rPh>
    <rPh sb="357" eb="359">
      <t>ジキ</t>
    </rPh>
    <rPh sb="362" eb="364">
      <t>イチニチ</t>
    </rPh>
    <rPh sb="364" eb="366">
      <t>ハイスイ</t>
    </rPh>
    <rPh sb="366" eb="368">
      <t>ノウリョク</t>
    </rPh>
    <rPh sb="368" eb="370">
      <t>ソウトウ</t>
    </rPh>
    <rPh sb="371" eb="373">
      <t>ハイスイ</t>
    </rPh>
    <rPh sb="383" eb="385">
      <t>シセツ</t>
    </rPh>
    <rPh sb="385" eb="387">
      <t>キボ</t>
    </rPh>
    <rPh sb="388" eb="390">
      <t>テキトウ</t>
    </rPh>
    <rPh sb="401" eb="404">
      <t>ユウシュウリツ</t>
    </rPh>
    <rPh sb="406" eb="408">
      <t>ルイジ</t>
    </rPh>
    <rPh sb="408" eb="410">
      <t>ダンタイ</t>
    </rPh>
    <rPh sb="411" eb="413">
      <t>ウワマワ</t>
    </rPh>
    <rPh sb="420" eb="422">
      <t>キンネン</t>
    </rPh>
    <rPh sb="423" eb="424">
      <t>タカ</t>
    </rPh>
    <rPh sb="425" eb="427">
      <t>スイジュン</t>
    </rPh>
    <rPh sb="428" eb="430">
      <t>スイイ</t>
    </rPh>
    <rPh sb="439" eb="441">
      <t>カンロ</t>
    </rPh>
    <rPh sb="441" eb="443">
      <t>コウシン</t>
    </rPh>
    <rPh sb="443" eb="445">
      <t>コウジ</t>
    </rPh>
    <rPh sb="446" eb="448">
      <t>コウカ</t>
    </rPh>
    <rPh sb="449" eb="450">
      <t>アラワ</t>
    </rPh>
    <rPh sb="455" eb="456">
      <t>カンガ</t>
    </rPh>
    <phoneticPr fontId="4"/>
  </si>
  <si>
    <t>　基幹管路の更新については、類似団体平均を上回る数値で近年推移している。平成24年から行ってきた管路更新が令和元年度に完了し、令和3年度については、管路の新設を行った。今後更新対象となる管路については、計画的な改良を行い、施設の適正な維持管理を図る。</t>
    <rPh sb="1" eb="3">
      <t>キカン</t>
    </rPh>
    <rPh sb="3" eb="5">
      <t>カンロ</t>
    </rPh>
    <rPh sb="6" eb="8">
      <t>コウシン</t>
    </rPh>
    <rPh sb="14" eb="16">
      <t>ルイジ</t>
    </rPh>
    <rPh sb="16" eb="18">
      <t>ダンタイ</t>
    </rPh>
    <rPh sb="18" eb="20">
      <t>ヘイキン</t>
    </rPh>
    <rPh sb="21" eb="23">
      <t>ウワマワ</t>
    </rPh>
    <rPh sb="24" eb="26">
      <t>スウチ</t>
    </rPh>
    <rPh sb="27" eb="29">
      <t>キンネン</t>
    </rPh>
    <rPh sb="29" eb="31">
      <t>スイイ</t>
    </rPh>
    <rPh sb="36" eb="38">
      <t>ヘイセイ</t>
    </rPh>
    <rPh sb="40" eb="41">
      <t>ネン</t>
    </rPh>
    <rPh sb="43" eb="44">
      <t>オコナ</t>
    </rPh>
    <rPh sb="48" eb="50">
      <t>カンロ</t>
    </rPh>
    <rPh sb="50" eb="52">
      <t>コウシン</t>
    </rPh>
    <rPh sb="53" eb="55">
      <t>レイワ</t>
    </rPh>
    <rPh sb="55" eb="57">
      <t>ガンネン</t>
    </rPh>
    <rPh sb="57" eb="58">
      <t>ド</t>
    </rPh>
    <rPh sb="59" eb="61">
      <t>カンリョウ</t>
    </rPh>
    <rPh sb="63" eb="65">
      <t>レイワ</t>
    </rPh>
    <rPh sb="66" eb="68">
      <t>ネンド</t>
    </rPh>
    <rPh sb="74" eb="76">
      <t>カンロ</t>
    </rPh>
    <rPh sb="77" eb="79">
      <t>シンセツ</t>
    </rPh>
    <rPh sb="80" eb="81">
      <t>オコナ</t>
    </rPh>
    <rPh sb="84" eb="86">
      <t>コンゴ</t>
    </rPh>
    <rPh sb="86" eb="88">
      <t>コウシン</t>
    </rPh>
    <rPh sb="88" eb="90">
      <t>タイショウ</t>
    </rPh>
    <rPh sb="93" eb="95">
      <t>カンロ</t>
    </rPh>
    <rPh sb="101" eb="104">
      <t>ケイカクテキ</t>
    </rPh>
    <rPh sb="105" eb="107">
      <t>カイリョウ</t>
    </rPh>
    <rPh sb="108" eb="109">
      <t>オコナ</t>
    </rPh>
    <rPh sb="111" eb="113">
      <t>シセツ</t>
    </rPh>
    <rPh sb="114" eb="116">
      <t>テキセイ</t>
    </rPh>
    <rPh sb="117" eb="119">
      <t>イジ</t>
    </rPh>
    <rPh sb="119" eb="121">
      <t>カンリ</t>
    </rPh>
    <rPh sb="122" eb="123">
      <t>ハカ</t>
    </rPh>
    <phoneticPr fontId="4"/>
  </si>
  <si>
    <t>　地方公営企業会計への移行を進めていく中で、施設・設備、管路等の現状把握・分析を行い、それに基づく計画的施設整備、適正な料金改定等を検討し、経営の健全化を図る。</t>
    <rPh sb="1" eb="3">
      <t>チホウ</t>
    </rPh>
    <rPh sb="3" eb="5">
      <t>コウエイ</t>
    </rPh>
    <rPh sb="5" eb="7">
      <t>キギョウ</t>
    </rPh>
    <rPh sb="7" eb="9">
      <t>カイケイ</t>
    </rPh>
    <rPh sb="11" eb="13">
      <t>イコウ</t>
    </rPh>
    <rPh sb="14" eb="15">
      <t>スス</t>
    </rPh>
    <rPh sb="19" eb="20">
      <t>ナカ</t>
    </rPh>
    <rPh sb="22" eb="24">
      <t>シセツ</t>
    </rPh>
    <rPh sb="25" eb="27">
      <t>セツビ</t>
    </rPh>
    <rPh sb="28" eb="30">
      <t>カンロ</t>
    </rPh>
    <rPh sb="30" eb="31">
      <t>トウ</t>
    </rPh>
    <rPh sb="32" eb="34">
      <t>ゲンジョウ</t>
    </rPh>
    <rPh sb="34" eb="36">
      <t>ハアク</t>
    </rPh>
    <rPh sb="37" eb="39">
      <t>ブンセキ</t>
    </rPh>
    <rPh sb="40" eb="41">
      <t>オコナ</t>
    </rPh>
    <rPh sb="46" eb="47">
      <t>モト</t>
    </rPh>
    <rPh sb="49" eb="52">
      <t>ケイカクテキ</t>
    </rPh>
    <rPh sb="52" eb="56">
      <t>シセツセイビ</t>
    </rPh>
    <rPh sb="57" eb="59">
      <t>テキセイ</t>
    </rPh>
    <rPh sb="60" eb="62">
      <t>リョウキン</t>
    </rPh>
    <rPh sb="62" eb="64">
      <t>カイテイ</t>
    </rPh>
    <rPh sb="64" eb="65">
      <t>トウ</t>
    </rPh>
    <rPh sb="66" eb="68">
      <t>ケントウ</t>
    </rPh>
    <rPh sb="70" eb="72">
      <t>ケイエイ</t>
    </rPh>
    <rPh sb="73" eb="76">
      <t>ケンゼンカ</t>
    </rPh>
    <rPh sb="77" eb="7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</si>
</sst>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9.0299999999999994</c:v>
                </c:pt>
                <c:pt idx="1">
                  <c:v>6.39</c:v>
                </c:pt>
                <c:pt idx="2">
                  <c:v>5.85</c:v>
                </c:pt>
                <c:pt idx="3" formatCode="#,##0.00;&quot;△&quot;#,##0.00">
                  <c:v>0</c:v>
                </c:pt>
                <c:pt idx="4">
                  <c:v>0.91</c:v>
                </c:pt>
              </c:numCache>
            </c:numRef>
          </c:val>
          <c:extLst>
            <c:ext xmlns:c16="http://schemas.microsoft.com/office/drawing/2014/chart" uri="{C3380CC4-5D6E-409C-BE32-E72D297353CC}">
              <c16:uniqueId val="{00000000-E3D5-4CF2-B373-0D5DB0B62DA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E3D5-4CF2-B373-0D5DB0B62DA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50.66</c:v>
                </c:pt>
                <c:pt idx="1">
                  <c:v>47.57</c:v>
                </c:pt>
                <c:pt idx="2">
                  <c:v>43.19</c:v>
                </c:pt>
                <c:pt idx="3">
                  <c:v>45.28</c:v>
                </c:pt>
                <c:pt idx="4">
                  <c:v>44.24</c:v>
                </c:pt>
              </c:numCache>
            </c:numRef>
          </c:val>
          <c:extLst>
            <c:ext xmlns:c16="http://schemas.microsoft.com/office/drawing/2014/chart" uri="{C3380CC4-5D6E-409C-BE32-E72D297353CC}">
              <c16:uniqueId val="{00000000-F670-4062-B86B-809A0BAF2ED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F670-4062-B86B-809A0BAF2ED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83.21</c:v>
                </c:pt>
                <c:pt idx="1">
                  <c:v>88.71</c:v>
                </c:pt>
                <c:pt idx="2">
                  <c:v>96.5</c:v>
                </c:pt>
                <c:pt idx="3">
                  <c:v>92.08</c:v>
                </c:pt>
                <c:pt idx="4">
                  <c:v>90.94</c:v>
                </c:pt>
              </c:numCache>
            </c:numRef>
          </c:val>
          <c:extLst>
            <c:ext xmlns:c16="http://schemas.microsoft.com/office/drawing/2014/chart" uri="{C3380CC4-5D6E-409C-BE32-E72D297353CC}">
              <c16:uniqueId val="{00000000-4002-422B-913E-4DCCCCE15A8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4002-422B-913E-4DCCCCE15A8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61.63</c:v>
                </c:pt>
                <c:pt idx="1">
                  <c:v>69.92</c:v>
                </c:pt>
                <c:pt idx="2">
                  <c:v>52.41</c:v>
                </c:pt>
                <c:pt idx="3">
                  <c:v>59.79</c:v>
                </c:pt>
                <c:pt idx="4">
                  <c:v>45.3</c:v>
                </c:pt>
              </c:numCache>
            </c:numRef>
          </c:val>
          <c:extLst>
            <c:ext xmlns:c16="http://schemas.microsoft.com/office/drawing/2014/chart" uri="{C3380CC4-5D6E-409C-BE32-E72D297353CC}">
              <c16:uniqueId val="{00000000-BF2B-4978-9C8C-6F7C3FA418C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BF2B-4978-9C8C-6F7C3FA418C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BF-435D-9E50-F8D6309AC08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BF-435D-9E50-F8D6309AC08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83-496E-B954-48E31813118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83-496E-B954-48E31813118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A2-40B0-8DB0-9586E25BE71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A2-40B0-8DB0-9586E25BE71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C7-46F9-B7C4-62DF352D50C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C7-46F9-B7C4-62DF352D50C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2406.67</c:v>
                </c:pt>
                <c:pt idx="1">
                  <c:v>2484.9299999999998</c:v>
                </c:pt>
                <c:pt idx="2">
                  <c:v>2582.39</c:v>
                </c:pt>
                <c:pt idx="3">
                  <c:v>2478.87</c:v>
                </c:pt>
                <c:pt idx="4">
                  <c:v>2603.59</c:v>
                </c:pt>
              </c:numCache>
            </c:numRef>
          </c:val>
          <c:extLst>
            <c:ext xmlns:c16="http://schemas.microsoft.com/office/drawing/2014/chart" uri="{C3380CC4-5D6E-409C-BE32-E72D297353CC}">
              <c16:uniqueId val="{00000000-14FB-46BC-930F-0BA72C9CDBA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14FB-46BC-930F-0BA72C9CDBA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43.8</c:v>
                </c:pt>
                <c:pt idx="1">
                  <c:v>53.32</c:v>
                </c:pt>
                <c:pt idx="2">
                  <c:v>43.23</c:v>
                </c:pt>
                <c:pt idx="3">
                  <c:v>47.26</c:v>
                </c:pt>
                <c:pt idx="4">
                  <c:v>40.590000000000003</c:v>
                </c:pt>
              </c:numCache>
            </c:numRef>
          </c:val>
          <c:extLst>
            <c:ext xmlns:c16="http://schemas.microsoft.com/office/drawing/2014/chart" uri="{C3380CC4-5D6E-409C-BE32-E72D297353CC}">
              <c16:uniqueId val="{00000000-9B3A-4BA2-90E8-B9CF432CD2E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9B3A-4BA2-90E8-B9CF432CD2E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193.29</c:v>
                </c:pt>
                <c:pt idx="1">
                  <c:v>159.36000000000001</c:v>
                </c:pt>
                <c:pt idx="2">
                  <c:v>199.05</c:v>
                </c:pt>
                <c:pt idx="3">
                  <c:v>182.99</c:v>
                </c:pt>
                <c:pt idx="4">
                  <c:v>215.25</c:v>
                </c:pt>
              </c:numCache>
            </c:numRef>
          </c:val>
          <c:extLst>
            <c:ext xmlns:c16="http://schemas.microsoft.com/office/drawing/2014/chart" uri="{C3380CC4-5D6E-409C-BE32-E72D297353CC}">
              <c16:uniqueId val="{00000000-4FF3-4066-920B-B3A0C630AF1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4FF3-4066-920B-B3A0C630AF1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80" zoomScaleNormal="80" workbookViewId="0">
      <selection activeCell="BH89" sqref="BH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高知県　田野町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2553</v>
      </c>
      <c r="AM8" s="37"/>
      <c r="AN8" s="37"/>
      <c r="AO8" s="37"/>
      <c r="AP8" s="37"/>
      <c r="AQ8" s="37"/>
      <c r="AR8" s="37"/>
      <c r="AS8" s="37"/>
      <c r="AT8" s="38">
        <f>データ!$S$6</f>
        <v>6.53</v>
      </c>
      <c r="AU8" s="38"/>
      <c r="AV8" s="38"/>
      <c r="AW8" s="38"/>
      <c r="AX8" s="38"/>
      <c r="AY8" s="38"/>
      <c r="AZ8" s="38"/>
      <c r="BA8" s="38"/>
      <c r="BB8" s="38">
        <f>データ!$T$6</f>
        <v>390.96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98.98</v>
      </c>
      <c r="Q10" s="38"/>
      <c r="R10" s="38"/>
      <c r="S10" s="38"/>
      <c r="T10" s="38"/>
      <c r="U10" s="38"/>
      <c r="V10" s="38"/>
      <c r="W10" s="37">
        <f>データ!$Q$6</f>
        <v>1540</v>
      </c>
      <c r="X10" s="37"/>
      <c r="Y10" s="37"/>
      <c r="Z10" s="37"/>
      <c r="AA10" s="37"/>
      <c r="AB10" s="37"/>
      <c r="AC10" s="37"/>
      <c r="AD10" s="2"/>
      <c r="AE10" s="2"/>
      <c r="AF10" s="2"/>
      <c r="AG10" s="2"/>
      <c r="AH10" s="2"/>
      <c r="AI10" s="2"/>
      <c r="AJ10" s="2"/>
      <c r="AK10" s="2"/>
      <c r="AL10" s="37">
        <f>データ!$U$6</f>
        <v>2515</v>
      </c>
      <c r="AM10" s="37"/>
      <c r="AN10" s="37"/>
      <c r="AO10" s="37"/>
      <c r="AP10" s="37"/>
      <c r="AQ10" s="37"/>
      <c r="AR10" s="37"/>
      <c r="AS10" s="37"/>
      <c r="AT10" s="38">
        <f>データ!$V$6</f>
        <v>6.53</v>
      </c>
      <c r="AU10" s="38"/>
      <c r="AV10" s="38"/>
      <c r="AW10" s="38"/>
      <c r="AX10" s="38"/>
      <c r="AY10" s="38"/>
      <c r="AZ10" s="38"/>
      <c r="BA10" s="38"/>
      <c r="BB10" s="38">
        <f>データ!$W$6</f>
        <v>385.15</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114</v>
      </c>
      <c r="BM16" s="72"/>
      <c r="BN16" s="72"/>
      <c r="BO16" s="72"/>
      <c r="BP16" s="72"/>
      <c r="BQ16" s="72"/>
      <c r="BR16" s="72"/>
      <c r="BS16" s="72"/>
      <c r="BT16" s="72"/>
      <c r="BU16" s="72"/>
      <c r="BV16" s="72"/>
      <c r="BW16" s="72"/>
      <c r="BX16" s="72"/>
      <c r="BY16" s="72"/>
      <c r="BZ16" s="7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5IsmdWGo3YtGAIxOesAsjM0mnVWCoqQLVPmpx4r7xEGs0Qpo32as/k2z+W3ejsq+ywvUwx6Po+BcD47DKhNqOA==" saltValue="w9akC/3M5ytTNV2K9ZUvg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55</v>
      </c>
      <c r="B4" s="17"/>
      <c r="C4" s="17"/>
      <c r="D4" s="17"/>
      <c r="E4" s="17"/>
      <c r="F4" s="17"/>
      <c r="G4" s="17"/>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393037</v>
      </c>
      <c r="D6" s="20">
        <f t="shared" si="3"/>
        <v>47</v>
      </c>
      <c r="E6" s="20">
        <f t="shared" si="3"/>
        <v>1</v>
      </c>
      <c r="F6" s="20">
        <f t="shared" si="3"/>
        <v>0</v>
      </c>
      <c r="G6" s="20">
        <f t="shared" si="3"/>
        <v>0</v>
      </c>
      <c r="H6" s="20" t="str">
        <f t="shared" si="3"/>
        <v>高知県　田野町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98.98</v>
      </c>
      <c r="Q6" s="21">
        <f t="shared" si="3"/>
        <v>1540</v>
      </c>
      <c r="R6" s="21">
        <f t="shared" si="3"/>
        <v>2553</v>
      </c>
      <c r="S6" s="21">
        <f t="shared" si="3"/>
        <v>6.53</v>
      </c>
      <c r="T6" s="21">
        <f t="shared" si="3"/>
        <v>390.96</v>
      </c>
      <c r="U6" s="21">
        <f t="shared" si="3"/>
        <v>2515</v>
      </c>
      <c r="V6" s="21">
        <f t="shared" si="3"/>
        <v>6.53</v>
      </c>
      <c r="W6" s="21">
        <f t="shared" si="3"/>
        <v>385.15</v>
      </c>
      <c r="X6" s="22">
        <f>IF(X7="",NA(),X7)</f>
        <v>61.63</v>
      </c>
      <c r="Y6" s="22">
        <f t="shared" ref="Y6:AG6" si="4">IF(Y7="",NA(),Y7)</f>
        <v>69.92</v>
      </c>
      <c r="Z6" s="22">
        <f t="shared" si="4"/>
        <v>52.41</v>
      </c>
      <c r="AA6" s="22">
        <f t="shared" si="4"/>
        <v>59.79</v>
      </c>
      <c r="AB6" s="22">
        <f t="shared" si="4"/>
        <v>45.3</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2406.67</v>
      </c>
      <c r="BF6" s="22">
        <f t="shared" ref="BF6:BN6" si="7">IF(BF7="",NA(),BF7)</f>
        <v>2484.9299999999998</v>
      </c>
      <c r="BG6" s="22">
        <f t="shared" si="7"/>
        <v>2582.39</v>
      </c>
      <c r="BH6" s="22">
        <f t="shared" si="7"/>
        <v>2478.87</v>
      </c>
      <c r="BI6" s="22">
        <f t="shared" si="7"/>
        <v>2603.59</v>
      </c>
      <c r="BJ6" s="22">
        <f t="shared" si="7"/>
        <v>1061.58</v>
      </c>
      <c r="BK6" s="22">
        <f t="shared" si="7"/>
        <v>1007.7</v>
      </c>
      <c r="BL6" s="22">
        <f t="shared" si="7"/>
        <v>1018.52</v>
      </c>
      <c r="BM6" s="22">
        <f t="shared" si="7"/>
        <v>949.61</v>
      </c>
      <c r="BN6" s="22">
        <f t="shared" si="7"/>
        <v>918.84</v>
      </c>
      <c r="BO6" s="21" t="str">
        <f>IF(BO7="","",IF(BO7="-","【-】","【"&amp;SUBSTITUTE(TEXT(BO7,"#,##0.00"),"-","△")&amp;"】"))</f>
        <v>【940.88】</v>
      </c>
      <c r="BP6" s="22">
        <f>IF(BP7="",NA(),BP7)</f>
        <v>43.8</v>
      </c>
      <c r="BQ6" s="22">
        <f t="shared" ref="BQ6:BY6" si="8">IF(BQ7="",NA(),BQ7)</f>
        <v>53.32</v>
      </c>
      <c r="BR6" s="22">
        <f t="shared" si="8"/>
        <v>43.23</v>
      </c>
      <c r="BS6" s="22">
        <f t="shared" si="8"/>
        <v>47.26</v>
      </c>
      <c r="BT6" s="22">
        <f t="shared" si="8"/>
        <v>40.590000000000003</v>
      </c>
      <c r="BU6" s="22">
        <f t="shared" si="8"/>
        <v>58.52</v>
      </c>
      <c r="BV6" s="22">
        <f t="shared" si="8"/>
        <v>59.22</v>
      </c>
      <c r="BW6" s="22">
        <f t="shared" si="8"/>
        <v>58.79</v>
      </c>
      <c r="BX6" s="22">
        <f t="shared" si="8"/>
        <v>58.41</v>
      </c>
      <c r="BY6" s="22">
        <f t="shared" si="8"/>
        <v>58.27</v>
      </c>
      <c r="BZ6" s="21" t="str">
        <f>IF(BZ7="","",IF(BZ7="-","【-】","【"&amp;SUBSTITUTE(TEXT(BZ7,"#,##0.00"),"-","△")&amp;"】"))</f>
        <v>【54.59】</v>
      </c>
      <c r="CA6" s="22">
        <f>IF(CA7="",NA(),CA7)</f>
        <v>193.29</v>
      </c>
      <c r="CB6" s="22">
        <f t="shared" ref="CB6:CJ6" si="9">IF(CB7="",NA(),CB7)</f>
        <v>159.36000000000001</v>
      </c>
      <c r="CC6" s="22">
        <f t="shared" si="9"/>
        <v>199.05</v>
      </c>
      <c r="CD6" s="22">
        <f t="shared" si="9"/>
        <v>182.99</v>
      </c>
      <c r="CE6" s="22">
        <f t="shared" si="9"/>
        <v>215.25</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50.66</v>
      </c>
      <c r="CM6" s="22">
        <f t="shared" ref="CM6:CU6" si="10">IF(CM7="",NA(),CM7)</f>
        <v>47.57</v>
      </c>
      <c r="CN6" s="22">
        <f t="shared" si="10"/>
        <v>43.19</v>
      </c>
      <c r="CO6" s="22">
        <f t="shared" si="10"/>
        <v>45.28</v>
      </c>
      <c r="CP6" s="22">
        <f t="shared" si="10"/>
        <v>44.24</v>
      </c>
      <c r="CQ6" s="22">
        <f t="shared" si="10"/>
        <v>57.3</v>
      </c>
      <c r="CR6" s="22">
        <f t="shared" si="10"/>
        <v>56.76</v>
      </c>
      <c r="CS6" s="22">
        <f t="shared" si="10"/>
        <v>56.04</v>
      </c>
      <c r="CT6" s="22">
        <f t="shared" si="10"/>
        <v>58.52</v>
      </c>
      <c r="CU6" s="22">
        <f t="shared" si="10"/>
        <v>58.88</v>
      </c>
      <c r="CV6" s="21" t="str">
        <f>IF(CV7="","",IF(CV7="-","【-】","【"&amp;SUBSTITUTE(TEXT(CV7,"#,##0.00"),"-","△")&amp;"】"))</f>
        <v>【56.42】</v>
      </c>
      <c r="CW6" s="22">
        <f>IF(CW7="",NA(),CW7)</f>
        <v>83.21</v>
      </c>
      <c r="CX6" s="22">
        <f t="shared" ref="CX6:DF6" si="11">IF(CX7="",NA(),CX7)</f>
        <v>88.71</v>
      </c>
      <c r="CY6" s="22">
        <f t="shared" si="11"/>
        <v>96.5</v>
      </c>
      <c r="CZ6" s="22">
        <f t="shared" si="11"/>
        <v>92.08</v>
      </c>
      <c r="DA6" s="22">
        <f t="shared" si="11"/>
        <v>90.94</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9.0299999999999994</v>
      </c>
      <c r="EE6" s="22">
        <f t="shared" ref="EE6:EM6" si="14">IF(EE7="",NA(),EE7)</f>
        <v>6.39</v>
      </c>
      <c r="EF6" s="22">
        <f t="shared" si="14"/>
        <v>5.85</v>
      </c>
      <c r="EG6" s="21">
        <f t="shared" si="14"/>
        <v>0</v>
      </c>
      <c r="EH6" s="22">
        <f t="shared" si="14"/>
        <v>0.91</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393037</v>
      </c>
      <c r="D7" s="24">
        <v>47</v>
      </c>
      <c r="E7" s="24">
        <v>1</v>
      </c>
      <c r="F7" s="24">
        <v>0</v>
      </c>
      <c r="G7" s="24">
        <v>0</v>
      </c>
      <c r="H7" s="24" t="s">
        <v>96</v>
      </c>
      <c r="I7" s="24" t="s">
        <v>97</v>
      </c>
      <c r="J7" s="24" t="s">
        <v>98</v>
      </c>
      <c r="K7" s="24" t="s">
        <v>99</v>
      </c>
      <c r="L7" s="24" t="s">
        <v>100</v>
      </c>
      <c r="M7" s="24" t="s">
        <v>101</v>
      </c>
      <c r="N7" s="25" t="s">
        <v>102</v>
      </c>
      <c r="O7" s="25" t="s">
        <v>103</v>
      </c>
      <c r="P7" s="25">
        <v>98.98</v>
      </c>
      <c r="Q7" s="25">
        <v>1540</v>
      </c>
      <c r="R7" s="25">
        <v>2553</v>
      </c>
      <c r="S7" s="25">
        <v>6.53</v>
      </c>
      <c r="T7" s="25">
        <v>390.96</v>
      </c>
      <c r="U7" s="25">
        <v>2515</v>
      </c>
      <c r="V7" s="25">
        <v>6.53</v>
      </c>
      <c r="W7" s="25">
        <v>385.15</v>
      </c>
      <c r="X7" s="25">
        <v>61.63</v>
      </c>
      <c r="Y7" s="25">
        <v>69.92</v>
      </c>
      <c r="Z7" s="25">
        <v>52.41</v>
      </c>
      <c r="AA7" s="25">
        <v>59.79</v>
      </c>
      <c r="AB7" s="25">
        <v>45.3</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2406.67</v>
      </c>
      <c r="BF7" s="25">
        <v>2484.9299999999998</v>
      </c>
      <c r="BG7" s="25">
        <v>2582.39</v>
      </c>
      <c r="BH7" s="25">
        <v>2478.87</v>
      </c>
      <c r="BI7" s="25">
        <v>2603.59</v>
      </c>
      <c r="BJ7" s="25">
        <v>1061.58</v>
      </c>
      <c r="BK7" s="25">
        <v>1007.7</v>
      </c>
      <c r="BL7" s="25">
        <v>1018.52</v>
      </c>
      <c r="BM7" s="25">
        <v>949.61</v>
      </c>
      <c r="BN7" s="25">
        <v>918.84</v>
      </c>
      <c r="BO7" s="25">
        <v>940.88</v>
      </c>
      <c r="BP7" s="25">
        <v>43.8</v>
      </c>
      <c r="BQ7" s="25">
        <v>53.32</v>
      </c>
      <c r="BR7" s="25">
        <v>43.23</v>
      </c>
      <c r="BS7" s="25">
        <v>47.26</v>
      </c>
      <c r="BT7" s="25">
        <v>40.590000000000003</v>
      </c>
      <c r="BU7" s="25">
        <v>58.52</v>
      </c>
      <c r="BV7" s="25">
        <v>59.22</v>
      </c>
      <c r="BW7" s="25">
        <v>58.79</v>
      </c>
      <c r="BX7" s="25">
        <v>58.41</v>
      </c>
      <c r="BY7" s="25">
        <v>58.27</v>
      </c>
      <c r="BZ7" s="25">
        <v>54.59</v>
      </c>
      <c r="CA7" s="25">
        <v>193.29</v>
      </c>
      <c r="CB7" s="25">
        <v>159.36000000000001</v>
      </c>
      <c r="CC7" s="25">
        <v>199.05</v>
      </c>
      <c r="CD7" s="25">
        <v>182.99</v>
      </c>
      <c r="CE7" s="25">
        <v>215.25</v>
      </c>
      <c r="CF7" s="25">
        <v>296.3</v>
      </c>
      <c r="CG7" s="25">
        <v>292.89999999999998</v>
      </c>
      <c r="CH7" s="25">
        <v>298.25</v>
      </c>
      <c r="CI7" s="25">
        <v>303.27999999999997</v>
      </c>
      <c r="CJ7" s="25">
        <v>303.81</v>
      </c>
      <c r="CK7" s="25">
        <v>301.2</v>
      </c>
      <c r="CL7" s="25">
        <v>50.66</v>
      </c>
      <c r="CM7" s="25">
        <v>47.57</v>
      </c>
      <c r="CN7" s="25">
        <v>43.19</v>
      </c>
      <c r="CO7" s="25">
        <v>45.28</v>
      </c>
      <c r="CP7" s="25">
        <v>44.24</v>
      </c>
      <c r="CQ7" s="25">
        <v>57.3</v>
      </c>
      <c r="CR7" s="25">
        <v>56.76</v>
      </c>
      <c r="CS7" s="25">
        <v>56.04</v>
      </c>
      <c r="CT7" s="25">
        <v>58.52</v>
      </c>
      <c r="CU7" s="25">
        <v>58.88</v>
      </c>
      <c r="CV7" s="25">
        <v>56.42</v>
      </c>
      <c r="CW7" s="25">
        <v>83.21</v>
      </c>
      <c r="CX7" s="25">
        <v>88.71</v>
      </c>
      <c r="CY7" s="25">
        <v>96.5</v>
      </c>
      <c r="CZ7" s="25">
        <v>92.08</v>
      </c>
      <c r="DA7" s="25">
        <v>90.94</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9.0299999999999994</v>
      </c>
      <c r="EE7" s="25">
        <v>6.39</v>
      </c>
      <c r="EF7" s="25">
        <v>5.85</v>
      </c>
      <c r="EG7" s="25">
        <v>0</v>
      </c>
      <c r="EH7" s="25">
        <v>0.91</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間 誠一郎</cp:lastModifiedBy>
  <dcterms:created xsi:type="dcterms:W3CDTF">2022-12-01T01:11:21Z</dcterms:created>
  <dcterms:modified xsi:type="dcterms:W3CDTF">2023-01-18T00:46:00Z</dcterms:modified>
  <cp:category/>
</cp:coreProperties>
</file>