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経営比較分析表】2021_393061_47_010\"/>
    </mc:Choice>
  </mc:AlternateContent>
  <xr:revisionPtr revIDLastSave="0" documentId="13_ncr:1_{87A9F3BF-AADC-43C0-98C7-9C17A846F6F0}" xr6:coauthVersionLast="45" xr6:coauthVersionMax="45" xr10:uidLastSave="{00000000-0000-0000-0000-000000000000}"/>
  <workbookProtection workbookAlgorithmName="SHA-512" workbookHashValue="VSrYGNcYvnzn2IvjAfe8xxCo5iSHuinYHb5vpaLtyxuFUefEx/DFkXnb6qUU4s3ORcJo+W3AqCwHoYXKjkqawQ==" workbookSaltValue="RMrcoOSYGWkIt5DSqvr2+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AT10" i="4"/>
  <c r="AL10" i="4"/>
  <c r="W10" i="4"/>
  <c r="P10"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<sst xmlns="http://schemas.openxmlformats.org/spreadsheetml/2006/main" count="233" uniqueCount="118">
  <si>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</si>
  <si>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</si>
  <si>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</si>
  <si>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</si>
  <si>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</si>
  <si>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</si>
  <si>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</si>
  <si>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</si>
  <si>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</si>
  <si>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</si>
  <si>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</si>
  <si>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</si>
  <si>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</si>
  <si>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</si>
  <si>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</si>
  <si>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</si>
  <si>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</si>
  <si>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</si>
  <si>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</si>
  <si>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</si>
  <si>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</si>
  <si>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</si>
  <si>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</si>
  <si>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</si>
  <si>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</si>
  <si>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</si>
  <si>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</si>
  <si>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</si>
  <si>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</si>
  <si>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</si>
  <si>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</si>
  <si>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</si>
  <si>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</si>
  <si>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</si>
  <si>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</si>
  <si>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</si>
  <si>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</si>
  <si>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</si>
  <si>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</si>
  <si>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</si>
  <si>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</si>
  <si>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</si>
  <si>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</si>
  <si>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</si>
  <si>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</si>
  <si>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</si>
  <si>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</si>
  <si>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</si>
  <si>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</si>
  <si>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</si>
  <si>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</si>
  <si>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</si>
  <si>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</si>
  <si>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</si>
  <si>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</si>
  <si>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</si>
  <si>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</si>
  <si>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</si>
  <si>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</si>
  <si>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</si>
  <si>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</si>
  <si>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</si>
  <si>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</si>
  <si>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</si>
  <si>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</si>
  <si>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</si>
  <si>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</si>
  <si>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</si>
  <si>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</si>
  <si>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</si>
  <si>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</si>
  <si>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</si>
  <si>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</si>
  <si>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</si>
  <si>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</si>
  <si>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</si>
  <si>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</si>
  <si>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</si>
  <si>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</si>
  <si>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</si>
  <si>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</si>
  <si>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</si>
  <si>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</si>
  <si>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</si>
  <si>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</si>
  <si>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</si>
  <si>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</si>
  <si>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</si>
  <si>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</si>
  <si>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</si>
  <si>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</si>
  <si>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</si>
  <si>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</si>
  <si>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</si>
  <si>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</si>
  <si>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</si>
  <si>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馬路村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</si>
  <si>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</si>
  <si>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</si>
  <si>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</si>
  <si>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</si>
  <si>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</si>
  <si>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</si>
  <si>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</si>
  <si>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</si>
  <si>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</si>
  <si>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</si>
  <si>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</si>
  <si>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</si>
  <si>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</si>
  <si>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</si>
  <si>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</si>
  <si>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</si>
  <si>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</si>
  <si>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</si>
  <si>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・収益的収支比率は昨年度と比較し減少しており、地方債の償還によるものと考えられる。
。料金回収率は昨年度より上昇しているため、現状を維持していく必要がある。
・給水原価においても昨年度より低下しているため継続して維持していきたい。
・有収率においては年々低下傾向にあり、これは漏水が原因と考えられるため、漏水調査や計画的な修繕を行っていく必要がある。</t>
    <rPh sb="1" eb="4">
      <t>シュウエキテキ</t>
    </rPh>
    <rPh sb="4" eb="6">
      <t>シュウシ</t>
    </rPh>
    <rPh sb="6" eb="8">
      <t>ヒリツ</t>
    </rPh>
    <rPh sb="9" eb="12">
      <t>サクネンド</t>
    </rPh>
    <rPh sb="13" eb="15">
      <t>ヒカク</t>
    </rPh>
    <rPh sb="16" eb="18">
      <t>ゲンショウ</t>
    </rPh>
    <rPh sb="23" eb="26">
      <t>チホウサイ</t>
    </rPh>
    <rPh sb="27" eb="29">
      <t>ショウカン</t>
    </rPh>
    <rPh sb="35" eb="36">
      <t>カンガ</t>
    </rPh>
    <rPh sb="43" eb="45">
      <t>リョウキン</t>
    </rPh>
    <rPh sb="45" eb="48">
      <t>カイシュウリツ</t>
    </rPh>
    <rPh sb="49" eb="52">
      <t>サクネンド</t>
    </rPh>
    <rPh sb="54" eb="56">
      <t>ジョウショウ</t>
    </rPh>
    <rPh sb="63" eb="65">
      <t>ゲンジョウ</t>
    </rPh>
    <rPh sb="66" eb="68">
      <t>イジ</t>
    </rPh>
    <rPh sb="72" eb="74">
      <t>ヒツヨウ</t>
    </rPh>
    <rPh sb="80" eb="82">
      <t>キュウスイ</t>
    </rPh>
    <rPh sb="82" eb="84">
      <t>ゲンカ</t>
    </rPh>
    <rPh sb="89" eb="92">
      <t>サクネンド</t>
    </rPh>
    <rPh sb="94" eb="96">
      <t>テイカ</t>
    </rPh>
    <rPh sb="102" eb="104">
      <t>ケイゾク</t>
    </rPh>
    <rPh sb="106" eb="108">
      <t>イジ</t>
    </rPh>
    <rPh sb="117" eb="120">
      <t>ユウシュウリツ</t>
    </rPh>
    <rPh sb="125" eb="127">
      <t>ネンネン</t>
    </rPh>
    <rPh sb="127" eb="129">
      <t>テイカ</t>
    </rPh>
    <rPh sb="129" eb="131">
      <t>ケイコウ</t>
    </rPh>
    <rPh sb="138" eb="140">
      <t>ロウスイ</t>
    </rPh>
    <rPh sb="141" eb="143">
      <t>ゲンイン</t>
    </rPh>
    <rPh sb="144" eb="145">
      <t>カンガ</t>
    </rPh>
    <rPh sb="152" eb="156">
      <t>ロウスイチョウサ</t>
    </rPh>
    <rPh sb="157" eb="160">
      <t>ケイカクテキ</t>
    </rPh>
    <rPh sb="161" eb="163">
      <t>シュウゼン</t>
    </rPh>
    <rPh sb="164" eb="165">
      <t>オコナ</t>
    </rPh>
    <rPh sb="169" eb="171">
      <t>ヒツヨウ</t>
    </rPh>
    <phoneticPr fontId="4"/>
  </si>
  <si>
    <t>・一部配水池や管路において耐用年数に近づいているものや、布設後３０年以上経過している地区もあるため、計画的に更新、修繕する必要がある。
・馬路地区のろ過池、配水池については比較的新しく、今後は魚梁瀬地区の水道施設の改修が必要になっている。</t>
    <rPh sb="1" eb="3">
      <t>イチブ</t>
    </rPh>
    <rPh sb="3" eb="6">
      <t>ハイスイチ</t>
    </rPh>
    <rPh sb="7" eb="9">
      <t>カンロ</t>
    </rPh>
    <rPh sb="13" eb="17">
      <t>タイヨウネンスウ</t>
    </rPh>
    <rPh sb="18" eb="19">
      <t>チカ</t>
    </rPh>
    <rPh sb="28" eb="31">
      <t>フセツゴ</t>
    </rPh>
    <rPh sb="33" eb="34">
      <t>ネン</t>
    </rPh>
    <rPh sb="34" eb="36">
      <t>イジョウ</t>
    </rPh>
    <rPh sb="36" eb="38">
      <t>ケイカ</t>
    </rPh>
    <rPh sb="42" eb="44">
      <t>チク</t>
    </rPh>
    <rPh sb="50" eb="52">
      <t>ケイカク</t>
    </rPh>
    <rPh sb="52" eb="53">
      <t>テキ</t>
    </rPh>
    <rPh sb="54" eb="56">
      <t>コウシン</t>
    </rPh>
    <rPh sb="57" eb="59">
      <t>シュウゼン</t>
    </rPh>
    <rPh sb="61" eb="63">
      <t>ヒツヨウ</t>
    </rPh>
    <rPh sb="69" eb="73">
      <t>ウマジチク</t>
    </rPh>
    <rPh sb="75" eb="76">
      <t>カ</t>
    </rPh>
    <rPh sb="76" eb="77">
      <t>イケ</t>
    </rPh>
    <rPh sb="78" eb="80">
      <t>ハイスイ</t>
    </rPh>
    <rPh sb="80" eb="81">
      <t>イケ</t>
    </rPh>
    <rPh sb="86" eb="88">
      <t>ヒカク</t>
    </rPh>
    <rPh sb="88" eb="89">
      <t>テキ</t>
    </rPh>
    <rPh sb="89" eb="90">
      <t>アタラ</t>
    </rPh>
    <rPh sb="93" eb="95">
      <t>コンゴ</t>
    </rPh>
    <rPh sb="96" eb="101">
      <t>ヤナセチク</t>
    </rPh>
    <rPh sb="102" eb="104">
      <t>スイドウ</t>
    </rPh>
    <rPh sb="104" eb="106">
      <t>シセツ</t>
    </rPh>
    <rPh sb="107" eb="109">
      <t>カイシュウ</t>
    </rPh>
    <rPh sb="110" eb="112">
      <t>ヒツヨウ</t>
    </rPh>
    <phoneticPr fontId="4"/>
  </si>
  <si>
    <t>・料金回収率、給水原価、施設利用率は一定水準にあり、今後も継続して維持していく必要があるが、古い管等で漏水していることが予想されるため、漏水調査を行い、有収率を改善していく必要がある。
・計画的に償還を行っていき、企業債残高対給水収益比率を下げていく必要がある。</t>
    <rPh sb="1" eb="3">
      <t>リョウキン</t>
    </rPh>
    <rPh sb="3" eb="6">
      <t>カイシュウリツ</t>
    </rPh>
    <rPh sb="7" eb="9">
      <t>キュウスイ</t>
    </rPh>
    <rPh sb="9" eb="11">
      <t>ゲンカ</t>
    </rPh>
    <rPh sb="12" eb="17">
      <t>シセツリヨウリツ</t>
    </rPh>
    <rPh sb="18" eb="20">
      <t>イッテイ</t>
    </rPh>
    <rPh sb="20" eb="22">
      <t>スイジュン</t>
    </rPh>
    <rPh sb="26" eb="28">
      <t>コンゴ</t>
    </rPh>
    <rPh sb="29" eb="31">
      <t>ケイゾク</t>
    </rPh>
    <rPh sb="33" eb="35">
      <t>イジ</t>
    </rPh>
    <rPh sb="39" eb="41">
      <t>ヒツヨウ</t>
    </rPh>
    <rPh sb="46" eb="47">
      <t>フル</t>
    </rPh>
    <rPh sb="48" eb="49">
      <t>カン</t>
    </rPh>
    <rPh sb="49" eb="50">
      <t>トウ</t>
    </rPh>
    <rPh sb="51" eb="53">
      <t>ロウスイ</t>
    </rPh>
    <rPh sb="60" eb="62">
      <t>ヨソウ</t>
    </rPh>
    <rPh sb="68" eb="72">
      <t>ロウスイチョウサ</t>
    </rPh>
    <rPh sb="73" eb="74">
      <t>オコナ</t>
    </rPh>
    <rPh sb="76" eb="79">
      <t>ユウシュウリツ</t>
    </rPh>
    <rPh sb="80" eb="82">
      <t>カイゼン</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</si>
</sst>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88-4058-B5DD-3406CD99CCD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AF88-4058-B5DD-3406CD99CCD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66.680000000000007</c:v>
                </c:pt>
                <c:pt idx="1">
                  <c:v>66.680000000000007</c:v>
                </c:pt>
                <c:pt idx="2">
                  <c:v>66.5</c:v>
                </c:pt>
                <c:pt idx="3">
                  <c:v>73.989999999999995</c:v>
                </c:pt>
                <c:pt idx="4">
                  <c:v>78.11</c:v>
                </c:pt>
              </c:numCache>
            </c:numRef>
          </c:val>
          <c:extLst>
            <c:ext xmlns:c16="http://schemas.microsoft.com/office/drawing/2014/chart" uri="{C3380CC4-5D6E-409C-BE32-E72D297353CC}">
              <c16:uniqueId val="{00000000-6D4C-45F8-8CDF-F74F1CF1377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6D4C-45F8-8CDF-F74F1CF1377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66.849999999999994</c:v>
                </c:pt>
                <c:pt idx="1">
                  <c:v>66.459999999999994</c:v>
                </c:pt>
                <c:pt idx="2">
                  <c:v>61.12</c:v>
                </c:pt>
                <c:pt idx="3">
                  <c:v>53.8</c:v>
                </c:pt>
                <c:pt idx="4">
                  <c:v>52.57</c:v>
                </c:pt>
              </c:numCache>
            </c:numRef>
          </c:val>
          <c:extLst>
            <c:ext xmlns:c16="http://schemas.microsoft.com/office/drawing/2014/chart" uri="{C3380CC4-5D6E-409C-BE32-E72D297353CC}">
              <c16:uniqueId val="{00000000-5D84-4705-A305-E47A0003316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5D84-4705-A305-E47A0003316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63.5</c:v>
                </c:pt>
                <c:pt idx="1">
                  <c:v>76.23</c:v>
                </c:pt>
                <c:pt idx="2">
                  <c:v>68.34</c:v>
                </c:pt>
                <c:pt idx="3">
                  <c:v>63.06</c:v>
                </c:pt>
                <c:pt idx="4">
                  <c:v>59.66</c:v>
                </c:pt>
              </c:numCache>
            </c:numRef>
          </c:val>
          <c:extLst>
            <c:ext xmlns:c16="http://schemas.microsoft.com/office/drawing/2014/chart" uri="{C3380CC4-5D6E-409C-BE32-E72D297353CC}">
              <c16:uniqueId val="{00000000-541E-414D-8592-F5CEBAA4D2F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541E-414D-8592-F5CEBAA4D2F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3A-4050-BC5B-943A46749A0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3A-4050-BC5B-943A46749A0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F-4BFA-9405-60023CDCBC8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F-4BFA-9405-60023CDCBC8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8D-4D11-BF4F-234BA64C3BC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8D-4D11-BF4F-234BA64C3BC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EF-4305-A75C-15C20A42E8D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EF-4305-A75C-15C20A42E8D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1540.74</c:v>
                </c:pt>
                <c:pt idx="1">
                  <c:v>1489.83</c:v>
                </c:pt>
                <c:pt idx="2">
                  <c:v>1558.46</c:v>
                </c:pt>
                <c:pt idx="3">
                  <c:v>1498.97</c:v>
                </c:pt>
                <c:pt idx="4">
                  <c:v>1382.1</c:v>
                </c:pt>
              </c:numCache>
            </c:numRef>
          </c:val>
          <c:extLst>
            <c:ext xmlns:c16="http://schemas.microsoft.com/office/drawing/2014/chart" uri="{C3380CC4-5D6E-409C-BE32-E72D297353CC}">
              <c16:uniqueId val="{00000000-B9F8-4526-94BE-B04BE2110B6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B9F8-4526-94BE-B04BE2110B6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52.32</c:v>
                </c:pt>
                <c:pt idx="1">
                  <c:v>49.9</c:v>
                </c:pt>
                <c:pt idx="2">
                  <c:v>47.97</c:v>
                </c:pt>
                <c:pt idx="3">
                  <c:v>42.75</c:v>
                </c:pt>
                <c:pt idx="4">
                  <c:v>43.1</c:v>
                </c:pt>
              </c:numCache>
            </c:numRef>
          </c:val>
          <c:extLst>
            <c:ext xmlns:c16="http://schemas.microsoft.com/office/drawing/2014/chart" uri="{C3380CC4-5D6E-409C-BE32-E72D297353CC}">
              <c16:uniqueId val="{00000000-153B-4574-AB8A-94F9B377F64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153B-4574-AB8A-94F9B377F64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221.94</c:v>
                </c:pt>
                <c:pt idx="1">
                  <c:v>234.73</c:v>
                </c:pt>
                <c:pt idx="2">
                  <c:v>243.27</c:v>
                </c:pt>
                <c:pt idx="3">
                  <c:v>274.76</c:v>
                </c:pt>
                <c:pt idx="4">
                  <c:v>269.77</c:v>
                </c:pt>
              </c:numCache>
            </c:numRef>
          </c:val>
          <c:extLst>
            <c:ext xmlns:c16="http://schemas.microsoft.com/office/drawing/2014/chart" uri="{C3380CC4-5D6E-409C-BE32-E72D297353CC}">
              <c16:uniqueId val="{00000000-953B-4217-9CCB-2A26E61E8CA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953B-4217-9CCB-2A26E61E8CA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馬路村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834</v>
      </c>
      <c r="AM8" s="55"/>
      <c r="AN8" s="55"/>
      <c r="AO8" s="55"/>
      <c r="AP8" s="55"/>
      <c r="AQ8" s="55"/>
      <c r="AR8" s="55"/>
      <c r="AS8" s="55"/>
      <c r="AT8" s="45">
        <f>データ!$S$6</f>
        <v>165.48</v>
      </c>
      <c r="AU8" s="45"/>
      <c r="AV8" s="45"/>
      <c r="AW8" s="45"/>
      <c r="AX8" s="45"/>
      <c r="AY8" s="45"/>
      <c r="AZ8" s="45"/>
      <c r="BA8" s="45"/>
      <c r="BB8" s="45">
        <f>データ!$T$6</f>
        <v>5.04</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99.52</v>
      </c>
      <c r="Q10" s="45"/>
      <c r="R10" s="45"/>
      <c r="S10" s="45"/>
      <c r="T10" s="45"/>
      <c r="U10" s="45"/>
      <c r="V10" s="45"/>
      <c r="W10" s="55">
        <f>データ!$Q$6</f>
        <v>1900</v>
      </c>
      <c r="X10" s="55"/>
      <c r="Y10" s="55"/>
      <c r="Z10" s="55"/>
      <c r="AA10" s="55"/>
      <c r="AB10" s="55"/>
      <c r="AC10" s="55"/>
      <c r="AD10" s="2"/>
      <c r="AE10" s="2"/>
      <c r="AF10" s="2"/>
      <c r="AG10" s="2"/>
      <c r="AH10" s="2"/>
      <c r="AI10" s="2"/>
      <c r="AJ10" s="2"/>
      <c r="AK10" s="2"/>
      <c r="AL10" s="55">
        <f>データ!$U$6</f>
        <v>827</v>
      </c>
      <c r="AM10" s="55"/>
      <c r="AN10" s="55"/>
      <c r="AO10" s="55"/>
      <c r="AP10" s="55"/>
      <c r="AQ10" s="55"/>
      <c r="AR10" s="55"/>
      <c r="AS10" s="55"/>
      <c r="AT10" s="45">
        <f>データ!$V$6</f>
        <v>0.9</v>
      </c>
      <c r="AU10" s="45"/>
      <c r="AV10" s="45"/>
      <c r="AW10" s="45"/>
      <c r="AX10" s="45"/>
      <c r="AY10" s="45"/>
      <c r="AZ10" s="45"/>
      <c r="BA10" s="45"/>
      <c r="BB10" s="45">
        <f>データ!$W$6</f>
        <v>918.89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115</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117</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fDmmM93F5I16s2J3NgR3Hwy/sfc8s38JsYfTZgt97bixN1eYPZrT9Nb96jFK1MZMOhWzTteKDkISjdWBtUobyQ==" saltValue="6p5jP03JMLY+pWJKxpG/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393061</v>
      </c>
      <c r="D6" s="20">
        <f t="shared" si="3"/>
        <v>47</v>
      </c>
      <c r="E6" s="20">
        <f t="shared" si="3"/>
        <v>1</v>
      </c>
      <c r="F6" s="20">
        <f t="shared" si="3"/>
        <v>0</v>
      </c>
      <c r="G6" s="20">
        <f t="shared" si="3"/>
        <v>0</v>
      </c>
      <c r="H6" s="20" t="str">
        <f t="shared" si="3"/>
        <v>高知県　馬路村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99.52</v>
      </c>
      <c r="Q6" s="21">
        <f t="shared" si="3"/>
        <v>1900</v>
      </c>
      <c r="R6" s="21">
        <f t="shared" si="3"/>
        <v>834</v>
      </c>
      <c r="S6" s="21">
        <f t="shared" si="3"/>
        <v>165.48</v>
      </c>
      <c r="T6" s="21">
        <f t="shared" si="3"/>
        <v>5.04</v>
      </c>
      <c r="U6" s="21">
        <f t="shared" si="3"/>
        <v>827</v>
      </c>
      <c r="V6" s="21">
        <f t="shared" si="3"/>
        <v>0.9</v>
      </c>
      <c r="W6" s="21">
        <f t="shared" si="3"/>
        <v>918.89</v>
      </c>
      <c r="X6" s="22">
        <f>IF(X7="",NA(),X7)</f>
        <v>63.5</v>
      </c>
      <c r="Y6" s="22">
        <f t="shared" ref="Y6:AG6" si="4">IF(Y7="",NA(),Y7)</f>
        <v>76.23</v>
      </c>
      <c r="Z6" s="22">
        <f t="shared" si="4"/>
        <v>68.34</v>
      </c>
      <c r="AA6" s="22">
        <f t="shared" si="4"/>
        <v>63.06</v>
      </c>
      <c r="AB6" s="22">
        <f t="shared" si="4"/>
        <v>59.66</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1540.74</v>
      </c>
      <c r="BF6" s="22">
        <f t="shared" ref="BF6:BN6" si="7">IF(BF7="",NA(),BF7)</f>
        <v>1489.83</v>
      </c>
      <c r="BG6" s="22">
        <f t="shared" si="7"/>
        <v>1558.46</v>
      </c>
      <c r="BH6" s="22">
        <f t="shared" si="7"/>
        <v>1498.97</v>
      </c>
      <c r="BI6" s="22">
        <f t="shared" si="7"/>
        <v>1382.1</v>
      </c>
      <c r="BJ6" s="22">
        <f t="shared" si="7"/>
        <v>1302.33</v>
      </c>
      <c r="BK6" s="22">
        <f t="shared" si="7"/>
        <v>1274.21</v>
      </c>
      <c r="BL6" s="22">
        <f t="shared" si="7"/>
        <v>1183.92</v>
      </c>
      <c r="BM6" s="22">
        <f t="shared" si="7"/>
        <v>1128.72</v>
      </c>
      <c r="BN6" s="22">
        <f t="shared" si="7"/>
        <v>1125.25</v>
      </c>
      <c r="BO6" s="21" t="str">
        <f>IF(BO7="","",IF(BO7="-","【-】","【"&amp;SUBSTITUTE(TEXT(BO7,"#,##0.00"),"-","△")&amp;"】"))</f>
        <v>【940.88】</v>
      </c>
      <c r="BP6" s="22">
        <f>IF(BP7="",NA(),BP7)</f>
        <v>52.32</v>
      </c>
      <c r="BQ6" s="22">
        <f t="shared" ref="BQ6:BY6" si="8">IF(BQ7="",NA(),BQ7)</f>
        <v>49.9</v>
      </c>
      <c r="BR6" s="22">
        <f t="shared" si="8"/>
        <v>47.97</v>
      </c>
      <c r="BS6" s="22">
        <f t="shared" si="8"/>
        <v>42.75</v>
      </c>
      <c r="BT6" s="22">
        <f t="shared" si="8"/>
        <v>43.1</v>
      </c>
      <c r="BU6" s="22">
        <f t="shared" si="8"/>
        <v>40.89</v>
      </c>
      <c r="BV6" s="22">
        <f t="shared" si="8"/>
        <v>41.25</v>
      </c>
      <c r="BW6" s="22">
        <f t="shared" si="8"/>
        <v>42.5</v>
      </c>
      <c r="BX6" s="22">
        <f t="shared" si="8"/>
        <v>41.84</v>
      </c>
      <c r="BY6" s="22">
        <f t="shared" si="8"/>
        <v>41.44</v>
      </c>
      <c r="BZ6" s="21" t="str">
        <f>IF(BZ7="","",IF(BZ7="-","【-】","【"&amp;SUBSTITUTE(TEXT(BZ7,"#,##0.00"),"-","△")&amp;"】"))</f>
        <v>【54.59】</v>
      </c>
      <c r="CA6" s="22">
        <f>IF(CA7="",NA(),CA7)</f>
        <v>221.94</v>
      </c>
      <c r="CB6" s="22">
        <f t="shared" ref="CB6:CJ6" si="9">IF(CB7="",NA(),CB7)</f>
        <v>234.73</v>
      </c>
      <c r="CC6" s="22">
        <f t="shared" si="9"/>
        <v>243.27</v>
      </c>
      <c r="CD6" s="22">
        <f t="shared" si="9"/>
        <v>274.76</v>
      </c>
      <c r="CE6" s="22">
        <f t="shared" si="9"/>
        <v>269.77</v>
      </c>
      <c r="CF6" s="22">
        <f t="shared" si="9"/>
        <v>383.2</v>
      </c>
      <c r="CG6" s="22">
        <f t="shared" si="9"/>
        <v>383.25</v>
      </c>
      <c r="CH6" s="22">
        <f t="shared" si="9"/>
        <v>377.72</v>
      </c>
      <c r="CI6" s="22">
        <f t="shared" si="9"/>
        <v>390.47</v>
      </c>
      <c r="CJ6" s="22">
        <f t="shared" si="9"/>
        <v>403.61</v>
      </c>
      <c r="CK6" s="21" t="str">
        <f>IF(CK7="","",IF(CK7="-","【-】","【"&amp;SUBSTITUTE(TEXT(CK7,"#,##0.00"),"-","△")&amp;"】"))</f>
        <v>【301.20】</v>
      </c>
      <c r="CL6" s="22">
        <f>IF(CL7="",NA(),CL7)</f>
        <v>66.680000000000007</v>
      </c>
      <c r="CM6" s="22">
        <f t="shared" ref="CM6:CU6" si="10">IF(CM7="",NA(),CM7)</f>
        <v>66.680000000000007</v>
      </c>
      <c r="CN6" s="22">
        <f t="shared" si="10"/>
        <v>66.5</v>
      </c>
      <c r="CO6" s="22">
        <f t="shared" si="10"/>
        <v>73.989999999999995</v>
      </c>
      <c r="CP6" s="22">
        <f t="shared" si="10"/>
        <v>78.11</v>
      </c>
      <c r="CQ6" s="22">
        <f t="shared" si="10"/>
        <v>47.95</v>
      </c>
      <c r="CR6" s="22">
        <f t="shared" si="10"/>
        <v>48.26</v>
      </c>
      <c r="CS6" s="22">
        <f t="shared" si="10"/>
        <v>48.01</v>
      </c>
      <c r="CT6" s="22">
        <f t="shared" si="10"/>
        <v>49.08</v>
      </c>
      <c r="CU6" s="22">
        <f t="shared" si="10"/>
        <v>51.46</v>
      </c>
      <c r="CV6" s="21" t="str">
        <f>IF(CV7="","",IF(CV7="-","【-】","【"&amp;SUBSTITUTE(TEXT(CV7,"#,##0.00"),"-","△")&amp;"】"))</f>
        <v>【56.42】</v>
      </c>
      <c r="CW6" s="22">
        <f>IF(CW7="",NA(),CW7)</f>
        <v>66.849999999999994</v>
      </c>
      <c r="CX6" s="22">
        <f t="shared" ref="CX6:DF6" si="11">IF(CX7="",NA(),CX7)</f>
        <v>66.459999999999994</v>
      </c>
      <c r="CY6" s="22">
        <f t="shared" si="11"/>
        <v>61.12</v>
      </c>
      <c r="CZ6" s="22">
        <f t="shared" si="11"/>
        <v>53.8</v>
      </c>
      <c r="DA6" s="22">
        <f t="shared" si="11"/>
        <v>52.57</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393061</v>
      </c>
      <c r="D7" s="24">
        <v>47</v>
      </c>
      <c r="E7" s="24">
        <v>1</v>
      </c>
      <c r="F7" s="24">
        <v>0</v>
      </c>
      <c r="G7" s="24">
        <v>0</v>
      </c>
      <c r="H7" s="24" t="s">
        <v>96</v>
      </c>
      <c r="I7" s="24" t="s">
        <v>97</v>
      </c>
      <c r="J7" s="24" t="s">
        <v>98</v>
      </c>
      <c r="K7" s="24" t="s">
        <v>99</v>
      </c>
      <c r="L7" s="24" t="s">
        <v>100</v>
      </c>
      <c r="M7" s="24" t="s">
        <v>101</v>
      </c>
      <c r="N7" s="25" t="s">
        <v>102</v>
      </c>
      <c r="O7" s="25" t="s">
        <v>103</v>
      </c>
      <c r="P7" s="25">
        <v>99.52</v>
      </c>
      <c r="Q7" s="25">
        <v>1900</v>
      </c>
      <c r="R7" s="25">
        <v>834</v>
      </c>
      <c r="S7" s="25">
        <v>165.48</v>
      </c>
      <c r="T7" s="25">
        <v>5.04</v>
      </c>
      <c r="U7" s="25">
        <v>827</v>
      </c>
      <c r="V7" s="25">
        <v>0.9</v>
      </c>
      <c r="W7" s="25">
        <v>918.89</v>
      </c>
      <c r="X7" s="25">
        <v>63.5</v>
      </c>
      <c r="Y7" s="25">
        <v>76.23</v>
      </c>
      <c r="Z7" s="25">
        <v>68.34</v>
      </c>
      <c r="AA7" s="25">
        <v>63.06</v>
      </c>
      <c r="AB7" s="25">
        <v>59.66</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1540.74</v>
      </c>
      <c r="BF7" s="25">
        <v>1489.83</v>
      </c>
      <c r="BG7" s="25">
        <v>1558.46</v>
      </c>
      <c r="BH7" s="25">
        <v>1498.97</v>
      </c>
      <c r="BI7" s="25">
        <v>1382.1</v>
      </c>
      <c r="BJ7" s="25">
        <v>1302.33</v>
      </c>
      <c r="BK7" s="25">
        <v>1274.21</v>
      </c>
      <c r="BL7" s="25">
        <v>1183.92</v>
      </c>
      <c r="BM7" s="25">
        <v>1128.72</v>
      </c>
      <c r="BN7" s="25">
        <v>1125.25</v>
      </c>
      <c r="BO7" s="25">
        <v>940.88</v>
      </c>
      <c r="BP7" s="25">
        <v>52.32</v>
      </c>
      <c r="BQ7" s="25">
        <v>49.9</v>
      </c>
      <c r="BR7" s="25">
        <v>47.97</v>
      </c>
      <c r="BS7" s="25">
        <v>42.75</v>
      </c>
      <c r="BT7" s="25">
        <v>43.1</v>
      </c>
      <c r="BU7" s="25">
        <v>40.89</v>
      </c>
      <c r="BV7" s="25">
        <v>41.25</v>
      </c>
      <c r="BW7" s="25">
        <v>42.5</v>
      </c>
      <c r="BX7" s="25">
        <v>41.84</v>
      </c>
      <c r="BY7" s="25">
        <v>41.44</v>
      </c>
      <c r="BZ7" s="25">
        <v>54.59</v>
      </c>
      <c r="CA7" s="25">
        <v>221.94</v>
      </c>
      <c r="CB7" s="25">
        <v>234.73</v>
      </c>
      <c r="CC7" s="25">
        <v>243.27</v>
      </c>
      <c r="CD7" s="25">
        <v>274.76</v>
      </c>
      <c r="CE7" s="25">
        <v>269.77</v>
      </c>
      <c r="CF7" s="25">
        <v>383.2</v>
      </c>
      <c r="CG7" s="25">
        <v>383.25</v>
      </c>
      <c r="CH7" s="25">
        <v>377.72</v>
      </c>
      <c r="CI7" s="25">
        <v>390.47</v>
      </c>
      <c r="CJ7" s="25">
        <v>403.61</v>
      </c>
      <c r="CK7" s="25">
        <v>301.2</v>
      </c>
      <c r="CL7" s="25">
        <v>66.680000000000007</v>
      </c>
      <c r="CM7" s="25">
        <v>66.680000000000007</v>
      </c>
      <c r="CN7" s="25">
        <v>66.5</v>
      </c>
      <c r="CO7" s="25">
        <v>73.989999999999995</v>
      </c>
      <c r="CP7" s="25">
        <v>78.11</v>
      </c>
      <c r="CQ7" s="25">
        <v>47.95</v>
      </c>
      <c r="CR7" s="25">
        <v>48.26</v>
      </c>
      <c r="CS7" s="25">
        <v>48.01</v>
      </c>
      <c r="CT7" s="25">
        <v>49.08</v>
      </c>
      <c r="CU7" s="25">
        <v>51.46</v>
      </c>
      <c r="CV7" s="25">
        <v>56.42</v>
      </c>
      <c r="CW7" s="25">
        <v>66.849999999999994</v>
      </c>
      <c r="CX7" s="25">
        <v>66.459999999999994</v>
      </c>
      <c r="CY7" s="25">
        <v>61.12</v>
      </c>
      <c r="CZ7" s="25">
        <v>53.8</v>
      </c>
      <c r="DA7" s="25">
        <v>52.57</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2023-01-16T08:35:04Z</cp:lastPrinted>
  <dcterms:created xsi:type="dcterms:W3CDTF">2022-12-01T01:11:23Z</dcterms:created>
  <dcterms:modified xsi:type="dcterms:W3CDTF">2023-01-16T09:32:37Z</dcterms:modified>
  <cp:category/>
</cp:coreProperties>
</file>