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0191\Desktop\"/>
    </mc:Choice>
  </mc:AlternateContent>
  <xr:revisionPtr revIDLastSave="0" documentId="8_{1D7399C6-9775-4436-ABBC-69DD9ECD7013}" xr6:coauthVersionLast="36" xr6:coauthVersionMax="36" xr10:uidLastSave="{00000000-0000-0000-0000-000000000000}"/>
  <workbookProtection workbookAlgorithmName="SHA-512" workbookHashValue="uGfP5wSKDroIVTBnX1WuB0ZHBPxywMV58djnadI4wimYI91Q53eCoAahTsY1+4eTLx07wybeUu83F5JkrCDe1A==" workbookSaltValue="TuLchs6khxEGMjwQYDmt7A==" workbookSpinCount="100000" lockStructure="1"/>
  <bookViews>
    <workbookView xWindow="0" yWindow="0" windowWidth="28800" windowHeight="1089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T10" i="4"/>
  <c r="AL10" i="4"/>
  <c r="W10" i="4"/>
  <c r="P10" i="4"/>
  <c r="B10" i="4"/>
  <c r="BB8" i="4"/>
  <c r="AT8" i="4"/>
  <c r="AL8" i="4"/>
  <c r="AD8" i="4"/>
  <c r="W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<sst xmlns="http://schemas.openxmlformats.org/spreadsheetml/2006/main" count="233" uniqueCount="118">
  <si>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</si>
  <si>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</si>
  <si>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</si>
  <si>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</si>
  <si>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</si>
  <si>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</si>
  <si>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</si>
  <si>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</si>
  <si>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</si>
  <si>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</si>
  <si>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</si>
  <si>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</si>
  <si>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</si>
  <si>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</si>
  <si>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</si>
  <si>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</si>
  <si>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</si>
  <si>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</si>
  <si>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</si>
  <si>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</si>
  <si>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</si>
  <si>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</si>
  <si>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</si>
  <si>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</si>
  <si>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</si>
  <si>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</si>
  <si>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</si>
  <si>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</si>
  <si>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</si>
  <si>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</si>
  <si>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</si>
  <si>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</si>
  <si>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</si>
  <si>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</si>
  <si>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</si>
  <si>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</si>
  <si>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</si>
  <si>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</si>
  <si>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</si>
  <si>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</si>
  <si>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</si>
  <si>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</si>
  <si>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</si>
  <si>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</si>
  <si>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</si>
  <si>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</si>
  <si>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</si>
  <si>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</si>
  <si>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</si>
  <si>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</si>
  <si>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</si>
  <si>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</si>
  <si>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</si>
  <si>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</si>
  <si>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</si>
  <si>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</si>
  <si>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</si>
  <si>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</si>
  <si>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</si>
  <si>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</si>
  <si>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</si>
  <si>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</si>
  <si>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</si>
  <si>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</si>
  <si>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</si>
  <si>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</si>
  <si>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</si>
  <si>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</si>
  <si>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</si>
  <si>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</si>
  <si>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</si>
  <si>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</si>
  <si>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</si>
  <si>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</si>
  <si>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</si>
  <si>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</si>
  <si>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</si>
  <si>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</si>
  <si>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</si>
  <si>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</si>
  <si>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</si>
  <si>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</si>
  <si>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</si>
  <si>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</si>
  <si>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</si>
  <si>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</si>
  <si>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</si>
  <si>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</si>
  <si>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</si>
  <si>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</si>
  <si>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</si>
  <si>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</si>
  <si>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</si>
  <si>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</si>
  <si>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</si>
  <si>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</si>
  <si>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芸西村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</si>
  <si>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</si>
  <si>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</si>
  <si>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</si>
  <si>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</si>
  <si>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</si>
  <si>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</si>
  <si>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</si>
  <si>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</si>
  <si>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</si>
  <si>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</si>
  <si>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</si>
  <si>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</si>
  <si>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</si>
  <si>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</si>
  <si>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</si>
  <si>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</si>
  <si>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</si>
  <si>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</si>
  <si>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施設の耐震診断をH26年度に実施した、その結果を基に、
 配水池3ヶ所のうち1ヶ所は建替、2ヶ所は劣化対策及び耐震補強工事を実施する予定である。 
 取水施設はコンクリートが劣化しており、立替を実施する予定である。                            管渠については、下水道工事と同時に布設替えを実施しており、大部分が更新されている。残りの一部については、毎年度計画的に施工する予定である。</t>
    <phoneticPr fontId="4"/>
  </si>
  <si>
    <t>新規拡張工事及び和食ダム建設負担金を単独事業実施しており、債務残高は増加傾向にある。今後は老朽管の更新及び配水施設の耐震補強工事を施工する必要がある。補助事業等を活用し、経費の削減に努めたい。</t>
    <phoneticPr fontId="4"/>
  </si>
  <si>
    <t>収益的収支比率はH28年度に料金改正を行い100％を上回ったが、令和3年度は、地方債の増加および料金収入の減少により100％を下回っている。　　　　　　企業債残高対給水収益比率につては、新規拡張工事及びダム建設が完了するまで増加する。　　　　　　　料金回収率、給水原価については、平均より良好である。　　　　　　　　　　　　　　　　　　　　　施設利用率については、施設拡張により、平均より下回っている。　　　　　　　　　　　　　　　　　　有収率については、平均より良好であるが、漏水箇所の特定や改修を行い改善していく必要がある。</t>
    <rPh sb="32" eb="34">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</si>
</sst>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formatCode="#,##0.00;&quot;△&quot;#,##0.00;&quot;-&quot;">
                  <c:v>1.04</c:v>
                </c:pt>
                <c:pt idx="4" formatCode="#,##0.00;&quot;△&quot;#,##0.00;&quot;-&quot;">
                  <c:v>1.04</c:v>
                </c:pt>
              </c:numCache>
            </c:numRef>
          </c:val>
          <c:extLst>
            <c:ext xmlns:c16="http://schemas.microsoft.com/office/drawing/2014/chart" uri="{C3380CC4-5D6E-409C-BE32-E72D297353CC}">
              <c16:uniqueId val="{00000000-3563-47DB-AF44-82C93D19949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3563-47DB-AF44-82C93D19949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35.880000000000003</c:v>
                </c:pt>
                <c:pt idx="1">
                  <c:v>35.39</c:v>
                </c:pt>
                <c:pt idx="2">
                  <c:v>36.47</c:v>
                </c:pt>
                <c:pt idx="3">
                  <c:v>35.85</c:v>
                </c:pt>
                <c:pt idx="4">
                  <c:v>36.83</c:v>
                </c:pt>
              </c:numCache>
            </c:numRef>
          </c:val>
          <c:extLst>
            <c:ext xmlns:c16="http://schemas.microsoft.com/office/drawing/2014/chart" uri="{C3380CC4-5D6E-409C-BE32-E72D297353CC}">
              <c16:uniqueId val="{00000000-1E2D-42C1-AEC0-2516506A0DA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1E2D-42C1-AEC0-2516506A0DA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89.61</c:v>
                </c:pt>
                <c:pt idx="1">
                  <c:v>89.73</c:v>
                </c:pt>
                <c:pt idx="2">
                  <c:v>85.84</c:v>
                </c:pt>
                <c:pt idx="3">
                  <c:v>79.91</c:v>
                </c:pt>
                <c:pt idx="4">
                  <c:v>80.34</c:v>
                </c:pt>
              </c:numCache>
            </c:numRef>
          </c:val>
          <c:extLst>
            <c:ext xmlns:c16="http://schemas.microsoft.com/office/drawing/2014/chart" uri="{C3380CC4-5D6E-409C-BE32-E72D297353CC}">
              <c16:uniqueId val="{00000000-6F59-4F89-9393-6B011E9E538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6F59-4F89-9393-6B011E9E538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93.91</c:v>
                </c:pt>
                <c:pt idx="1">
                  <c:v>97.14</c:v>
                </c:pt>
                <c:pt idx="2">
                  <c:v>98.93</c:v>
                </c:pt>
                <c:pt idx="3">
                  <c:v>82.38</c:v>
                </c:pt>
                <c:pt idx="4">
                  <c:v>69.11</c:v>
                </c:pt>
              </c:numCache>
            </c:numRef>
          </c:val>
          <c:extLst>
            <c:ext xmlns:c16="http://schemas.microsoft.com/office/drawing/2014/chart" uri="{C3380CC4-5D6E-409C-BE32-E72D297353CC}">
              <c16:uniqueId val="{00000000-1486-4BB9-8E7C-AF9487D261C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1486-4BB9-8E7C-AF9487D261C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52-4429-9E63-0182BF383CC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52-4429-9E63-0182BF383CC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1D-4BA9-9C93-8F3635E8B6A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1D-4BA9-9C93-8F3635E8B6A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12-4341-A3E5-A3A794D6EE0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12-4341-A3E5-A3A794D6EE0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21-4A8E-A28C-C20281DD333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21-4A8E-A28C-C20281DD333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1758.13</c:v>
                </c:pt>
                <c:pt idx="1">
                  <c:v>1752.67</c:v>
                </c:pt>
                <c:pt idx="2">
                  <c:v>1733.44</c:v>
                </c:pt>
                <c:pt idx="3">
                  <c:v>1900.59</c:v>
                </c:pt>
                <c:pt idx="4">
                  <c:v>1916.11</c:v>
                </c:pt>
              </c:numCache>
            </c:numRef>
          </c:val>
          <c:extLst>
            <c:ext xmlns:c16="http://schemas.microsoft.com/office/drawing/2014/chart" uri="{C3380CC4-5D6E-409C-BE32-E72D297353CC}">
              <c16:uniqueId val="{00000000-DA5A-4451-933E-B0B5F506E62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DA5A-4451-933E-B0B5F506E62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81.98</c:v>
                </c:pt>
                <c:pt idx="1">
                  <c:v>85.61</c:v>
                </c:pt>
                <c:pt idx="2">
                  <c:v>87.76</c:v>
                </c:pt>
                <c:pt idx="3">
                  <c:v>71.260000000000005</c:v>
                </c:pt>
                <c:pt idx="4">
                  <c:v>60.31</c:v>
                </c:pt>
              </c:numCache>
            </c:numRef>
          </c:val>
          <c:extLst>
            <c:ext xmlns:c16="http://schemas.microsoft.com/office/drawing/2014/chart" uri="{C3380CC4-5D6E-409C-BE32-E72D297353CC}">
              <c16:uniqueId val="{00000000-1AB8-4E14-9BB9-83232A2EEFC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1AB8-4E14-9BB9-83232A2EEFC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140.21</c:v>
                </c:pt>
                <c:pt idx="1">
                  <c:v>136.80000000000001</c:v>
                </c:pt>
                <c:pt idx="2">
                  <c:v>137.22</c:v>
                </c:pt>
                <c:pt idx="3">
                  <c:v>166.41</c:v>
                </c:pt>
                <c:pt idx="4">
                  <c:v>195.59</c:v>
                </c:pt>
              </c:numCache>
            </c:numRef>
          </c:val>
          <c:extLst>
            <c:ext xmlns:c16="http://schemas.microsoft.com/office/drawing/2014/chart" uri="{C3380CC4-5D6E-409C-BE32-E72D297353CC}">
              <c16:uniqueId val="{00000000-BADE-49D0-B6B0-0640BB3C1E7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BADE-49D0-B6B0-0640BB3C1E7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芸西村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3644</v>
      </c>
      <c r="AM8" s="37"/>
      <c r="AN8" s="37"/>
      <c r="AO8" s="37"/>
      <c r="AP8" s="37"/>
      <c r="AQ8" s="37"/>
      <c r="AR8" s="37"/>
      <c r="AS8" s="37"/>
      <c r="AT8" s="38">
        <f>データ!$S$6</f>
        <v>39.6</v>
      </c>
      <c r="AU8" s="38"/>
      <c r="AV8" s="38"/>
      <c r="AW8" s="38"/>
      <c r="AX8" s="38"/>
      <c r="AY8" s="38"/>
      <c r="AZ8" s="38"/>
      <c r="BA8" s="38"/>
      <c r="BB8" s="38">
        <f>データ!$T$6</f>
        <v>92.02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99.81</v>
      </c>
      <c r="Q10" s="38"/>
      <c r="R10" s="38"/>
      <c r="S10" s="38"/>
      <c r="T10" s="38"/>
      <c r="U10" s="38"/>
      <c r="V10" s="38"/>
      <c r="W10" s="37">
        <f>データ!$Q$6</f>
        <v>1900</v>
      </c>
      <c r="X10" s="37"/>
      <c r="Y10" s="37"/>
      <c r="Z10" s="37"/>
      <c r="AA10" s="37"/>
      <c r="AB10" s="37"/>
      <c r="AC10" s="37"/>
      <c r="AD10" s="2"/>
      <c r="AE10" s="2"/>
      <c r="AF10" s="2"/>
      <c r="AG10" s="2"/>
      <c r="AH10" s="2"/>
      <c r="AI10" s="2"/>
      <c r="AJ10" s="2"/>
      <c r="AK10" s="2"/>
      <c r="AL10" s="37">
        <f>データ!$U$6</f>
        <v>3615</v>
      </c>
      <c r="AM10" s="37"/>
      <c r="AN10" s="37"/>
      <c r="AO10" s="37"/>
      <c r="AP10" s="37"/>
      <c r="AQ10" s="37"/>
      <c r="AR10" s="37"/>
      <c r="AS10" s="37"/>
      <c r="AT10" s="38">
        <f>データ!$V$6</f>
        <v>6.7</v>
      </c>
      <c r="AU10" s="38"/>
      <c r="AV10" s="38"/>
      <c r="AW10" s="38"/>
      <c r="AX10" s="38"/>
      <c r="AY10" s="38"/>
      <c r="AZ10" s="38"/>
      <c r="BA10" s="38"/>
      <c r="BB10" s="38">
        <f>データ!$W$6</f>
        <v>539.54999999999995</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117</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g7rPyrdONYkTjR9LIXANY8GXlSx+VBTm8fBdx+DxY5EtmmfMpNJlbpcmUvoobgi7ngNFn4wyveQQCh8M0OZeLQ==" saltValue="Ta7CQID3fqltNx3PM/zrx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393070</v>
      </c>
      <c r="D6" s="20">
        <f t="shared" si="3"/>
        <v>47</v>
      </c>
      <c r="E6" s="20">
        <f t="shared" si="3"/>
        <v>1</v>
      </c>
      <c r="F6" s="20">
        <f t="shared" si="3"/>
        <v>0</v>
      </c>
      <c r="G6" s="20">
        <f t="shared" si="3"/>
        <v>0</v>
      </c>
      <c r="H6" s="20" t="str">
        <f t="shared" si="3"/>
        <v>高知県　芸西村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99.81</v>
      </c>
      <c r="Q6" s="21">
        <f t="shared" si="3"/>
        <v>1900</v>
      </c>
      <c r="R6" s="21">
        <f t="shared" si="3"/>
        <v>3644</v>
      </c>
      <c r="S6" s="21">
        <f t="shared" si="3"/>
        <v>39.6</v>
      </c>
      <c r="T6" s="21">
        <f t="shared" si="3"/>
        <v>92.02</v>
      </c>
      <c r="U6" s="21">
        <f t="shared" si="3"/>
        <v>3615</v>
      </c>
      <c r="V6" s="21">
        <f t="shared" si="3"/>
        <v>6.7</v>
      </c>
      <c r="W6" s="21">
        <f t="shared" si="3"/>
        <v>539.54999999999995</v>
      </c>
      <c r="X6" s="22">
        <f>IF(X7="",NA(),X7)</f>
        <v>93.91</v>
      </c>
      <c r="Y6" s="22">
        <f t="shared" ref="Y6:AG6" si="4">IF(Y7="",NA(),Y7)</f>
        <v>97.14</v>
      </c>
      <c r="Z6" s="22">
        <f t="shared" si="4"/>
        <v>98.93</v>
      </c>
      <c r="AA6" s="22">
        <f t="shared" si="4"/>
        <v>82.38</v>
      </c>
      <c r="AB6" s="22">
        <f t="shared" si="4"/>
        <v>69.11</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1758.13</v>
      </c>
      <c r="BF6" s="22">
        <f t="shared" ref="BF6:BN6" si="7">IF(BF7="",NA(),BF7)</f>
        <v>1752.67</v>
      </c>
      <c r="BG6" s="22">
        <f t="shared" si="7"/>
        <v>1733.44</v>
      </c>
      <c r="BH6" s="22">
        <f t="shared" si="7"/>
        <v>1900.59</v>
      </c>
      <c r="BI6" s="22">
        <f t="shared" si="7"/>
        <v>1916.11</v>
      </c>
      <c r="BJ6" s="22">
        <f t="shared" si="7"/>
        <v>1061.58</v>
      </c>
      <c r="BK6" s="22">
        <f t="shared" si="7"/>
        <v>1007.7</v>
      </c>
      <c r="BL6" s="22">
        <f t="shared" si="7"/>
        <v>1018.52</v>
      </c>
      <c r="BM6" s="22">
        <f t="shared" si="7"/>
        <v>949.61</v>
      </c>
      <c r="BN6" s="22">
        <f t="shared" si="7"/>
        <v>918.84</v>
      </c>
      <c r="BO6" s="21" t="str">
        <f>IF(BO7="","",IF(BO7="-","【-】","【"&amp;SUBSTITUTE(TEXT(BO7,"#,##0.00"),"-","△")&amp;"】"))</f>
        <v>【940.88】</v>
      </c>
      <c r="BP6" s="22">
        <f>IF(BP7="",NA(),BP7)</f>
        <v>81.98</v>
      </c>
      <c r="BQ6" s="22">
        <f t="shared" ref="BQ6:BY6" si="8">IF(BQ7="",NA(),BQ7)</f>
        <v>85.61</v>
      </c>
      <c r="BR6" s="22">
        <f t="shared" si="8"/>
        <v>87.76</v>
      </c>
      <c r="BS6" s="22">
        <f t="shared" si="8"/>
        <v>71.260000000000005</v>
      </c>
      <c r="BT6" s="22">
        <f t="shared" si="8"/>
        <v>60.31</v>
      </c>
      <c r="BU6" s="22">
        <f t="shared" si="8"/>
        <v>58.52</v>
      </c>
      <c r="BV6" s="22">
        <f t="shared" si="8"/>
        <v>59.22</v>
      </c>
      <c r="BW6" s="22">
        <f t="shared" si="8"/>
        <v>58.79</v>
      </c>
      <c r="BX6" s="22">
        <f t="shared" si="8"/>
        <v>58.41</v>
      </c>
      <c r="BY6" s="22">
        <f t="shared" si="8"/>
        <v>58.27</v>
      </c>
      <c r="BZ6" s="21" t="str">
        <f>IF(BZ7="","",IF(BZ7="-","【-】","【"&amp;SUBSTITUTE(TEXT(BZ7,"#,##0.00"),"-","△")&amp;"】"))</f>
        <v>【54.59】</v>
      </c>
      <c r="CA6" s="22">
        <f>IF(CA7="",NA(),CA7)</f>
        <v>140.21</v>
      </c>
      <c r="CB6" s="22">
        <f t="shared" ref="CB6:CJ6" si="9">IF(CB7="",NA(),CB7)</f>
        <v>136.80000000000001</v>
      </c>
      <c r="CC6" s="22">
        <f t="shared" si="9"/>
        <v>137.22</v>
      </c>
      <c r="CD6" s="22">
        <f t="shared" si="9"/>
        <v>166.41</v>
      </c>
      <c r="CE6" s="22">
        <f t="shared" si="9"/>
        <v>195.59</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35.880000000000003</v>
      </c>
      <c r="CM6" s="22">
        <f t="shared" ref="CM6:CU6" si="10">IF(CM7="",NA(),CM7)</f>
        <v>35.39</v>
      </c>
      <c r="CN6" s="22">
        <f t="shared" si="10"/>
        <v>36.47</v>
      </c>
      <c r="CO6" s="22">
        <f t="shared" si="10"/>
        <v>35.85</v>
      </c>
      <c r="CP6" s="22">
        <f t="shared" si="10"/>
        <v>36.83</v>
      </c>
      <c r="CQ6" s="22">
        <f t="shared" si="10"/>
        <v>57.3</v>
      </c>
      <c r="CR6" s="22">
        <f t="shared" si="10"/>
        <v>56.76</v>
      </c>
      <c r="CS6" s="22">
        <f t="shared" si="10"/>
        <v>56.04</v>
      </c>
      <c r="CT6" s="22">
        <f t="shared" si="10"/>
        <v>58.52</v>
      </c>
      <c r="CU6" s="22">
        <f t="shared" si="10"/>
        <v>58.88</v>
      </c>
      <c r="CV6" s="21" t="str">
        <f>IF(CV7="","",IF(CV7="-","【-】","【"&amp;SUBSTITUTE(TEXT(CV7,"#,##0.00"),"-","△")&amp;"】"))</f>
        <v>【56.42】</v>
      </c>
      <c r="CW6" s="22">
        <f>IF(CW7="",NA(),CW7)</f>
        <v>89.61</v>
      </c>
      <c r="CX6" s="22">
        <f t="shared" ref="CX6:DF6" si="11">IF(CX7="",NA(),CX7)</f>
        <v>89.73</v>
      </c>
      <c r="CY6" s="22">
        <f t="shared" si="11"/>
        <v>85.84</v>
      </c>
      <c r="CZ6" s="22">
        <f t="shared" si="11"/>
        <v>79.91</v>
      </c>
      <c r="DA6" s="22">
        <f t="shared" si="11"/>
        <v>80.34</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2">
        <f t="shared" si="14"/>
        <v>1.04</v>
      </c>
      <c r="EH6" s="22">
        <f t="shared" si="14"/>
        <v>1.04</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393070</v>
      </c>
      <c r="D7" s="24">
        <v>47</v>
      </c>
      <c r="E7" s="24">
        <v>1</v>
      </c>
      <c r="F7" s="24">
        <v>0</v>
      </c>
      <c r="G7" s="24">
        <v>0</v>
      </c>
      <c r="H7" s="24" t="s">
        <v>96</v>
      </c>
      <c r="I7" s="24" t="s">
        <v>97</v>
      </c>
      <c r="J7" s="24" t="s">
        <v>98</v>
      </c>
      <c r="K7" s="24" t="s">
        <v>99</v>
      </c>
      <c r="L7" s="24" t="s">
        <v>100</v>
      </c>
      <c r="M7" s="24" t="s">
        <v>101</v>
      </c>
      <c r="N7" s="25" t="s">
        <v>102</v>
      </c>
      <c r="O7" s="25" t="s">
        <v>103</v>
      </c>
      <c r="P7" s="25">
        <v>99.81</v>
      </c>
      <c r="Q7" s="25">
        <v>1900</v>
      </c>
      <c r="R7" s="25">
        <v>3644</v>
      </c>
      <c r="S7" s="25">
        <v>39.6</v>
      </c>
      <c r="T7" s="25">
        <v>92.02</v>
      </c>
      <c r="U7" s="25">
        <v>3615</v>
      </c>
      <c r="V7" s="25">
        <v>6.7</v>
      </c>
      <c r="W7" s="25">
        <v>539.54999999999995</v>
      </c>
      <c r="X7" s="25">
        <v>93.91</v>
      </c>
      <c r="Y7" s="25">
        <v>97.14</v>
      </c>
      <c r="Z7" s="25">
        <v>98.93</v>
      </c>
      <c r="AA7" s="25">
        <v>82.38</v>
      </c>
      <c r="AB7" s="25">
        <v>69.11</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1758.13</v>
      </c>
      <c r="BF7" s="25">
        <v>1752.67</v>
      </c>
      <c r="BG7" s="25">
        <v>1733.44</v>
      </c>
      <c r="BH7" s="25">
        <v>1900.59</v>
      </c>
      <c r="BI7" s="25">
        <v>1916.11</v>
      </c>
      <c r="BJ7" s="25">
        <v>1061.58</v>
      </c>
      <c r="BK7" s="25">
        <v>1007.7</v>
      </c>
      <c r="BL7" s="25">
        <v>1018.52</v>
      </c>
      <c r="BM7" s="25">
        <v>949.61</v>
      </c>
      <c r="BN7" s="25">
        <v>918.84</v>
      </c>
      <c r="BO7" s="25">
        <v>940.88</v>
      </c>
      <c r="BP7" s="25">
        <v>81.98</v>
      </c>
      <c r="BQ7" s="25">
        <v>85.61</v>
      </c>
      <c r="BR7" s="25">
        <v>87.76</v>
      </c>
      <c r="BS7" s="25">
        <v>71.260000000000005</v>
      </c>
      <c r="BT7" s="25">
        <v>60.31</v>
      </c>
      <c r="BU7" s="25">
        <v>58.52</v>
      </c>
      <c r="BV7" s="25">
        <v>59.22</v>
      </c>
      <c r="BW7" s="25">
        <v>58.79</v>
      </c>
      <c r="BX7" s="25">
        <v>58.41</v>
      </c>
      <c r="BY7" s="25">
        <v>58.27</v>
      </c>
      <c r="BZ7" s="25">
        <v>54.59</v>
      </c>
      <c r="CA7" s="25">
        <v>140.21</v>
      </c>
      <c r="CB7" s="25">
        <v>136.80000000000001</v>
      </c>
      <c r="CC7" s="25">
        <v>137.22</v>
      </c>
      <c r="CD7" s="25">
        <v>166.41</v>
      </c>
      <c r="CE7" s="25">
        <v>195.59</v>
      </c>
      <c r="CF7" s="25">
        <v>296.3</v>
      </c>
      <c r="CG7" s="25">
        <v>292.89999999999998</v>
      </c>
      <c r="CH7" s="25">
        <v>298.25</v>
      </c>
      <c r="CI7" s="25">
        <v>303.27999999999997</v>
      </c>
      <c r="CJ7" s="25">
        <v>303.81</v>
      </c>
      <c r="CK7" s="25">
        <v>301.2</v>
      </c>
      <c r="CL7" s="25">
        <v>35.880000000000003</v>
      </c>
      <c r="CM7" s="25">
        <v>35.39</v>
      </c>
      <c r="CN7" s="25">
        <v>36.47</v>
      </c>
      <c r="CO7" s="25">
        <v>35.85</v>
      </c>
      <c r="CP7" s="25">
        <v>36.83</v>
      </c>
      <c r="CQ7" s="25">
        <v>57.3</v>
      </c>
      <c r="CR7" s="25">
        <v>56.76</v>
      </c>
      <c r="CS7" s="25">
        <v>56.04</v>
      </c>
      <c r="CT7" s="25">
        <v>58.52</v>
      </c>
      <c r="CU7" s="25">
        <v>58.88</v>
      </c>
      <c r="CV7" s="25">
        <v>56.42</v>
      </c>
      <c r="CW7" s="25">
        <v>89.61</v>
      </c>
      <c r="CX7" s="25">
        <v>89.73</v>
      </c>
      <c r="CY7" s="25">
        <v>85.84</v>
      </c>
      <c r="CZ7" s="25">
        <v>79.91</v>
      </c>
      <c r="DA7" s="25">
        <v>80.34</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1.04</v>
      </c>
      <c r="EH7" s="25">
        <v>1.04</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2022-12-01T01:11:24Z</dcterms:created>
  <dcterms:modified xsi:type="dcterms:W3CDTF">2023-01-12T00:16:12Z</dcterms:modified>
  <cp:category/>
</cp:coreProperties>
</file>