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20_大豊町\"/>
    </mc:Choice>
  </mc:AlternateContent>
  <workbookProtection workbookAlgorithmName="SHA-512" workbookHashValue="zKET2ZmE+NinptFz/gsot7ES/AfdsdzqbiA4jM/q3tT1MGwjJu3h9siDuly6E78hpmQBJIOg6nShzSHBv7NO+w==" workbookSaltValue="XGrNee6Zv2XZ8Y2WVvr8wQ==" workbookSpinCount="100000" lockStructure="1"/>
  <bookViews>
    <workbookView xWindow="-120" yWindow="-120" windowWidth="29040" windowHeight="1584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Q6" i="5"/>
  <c r="P6" i="5"/>
  <c r="P10" i="4" s="1"/>
  <c r="O6" i="5"/>
  <c r="N6" i="5"/>
  <c r="B10" i="4" s="1"/>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L10" i="4"/>
  <c r="W10" i="4"/>
  <c r="I10" i="4"/>
  <c r="AT8" i="4"/>
  <c r="AL8" i="4"/>
  <c r="AD8" i="4"/>
  <c r="W8" i="4"/>
  <c r="P8" i="4"/>
  <c r="B8"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<sst xmlns="http://schemas.openxmlformats.org/spreadsheetml/2006/main" count="233" uniqueCount="119">
  <si>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</si>
  <si>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</si>
  <si>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</si>
  <si>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</si>
  <si>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</si>
  <si>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</si>
  <si>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</si>
  <si>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</si>
  <si>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</si>
  <si>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</si>
  <si>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</si>
  <si>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</si>
  <si>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</si>
  <si>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</si>
  <si>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</si>
  <si>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</si>
  <si>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</si>
  <si>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</si>
  <si>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</si>
  <si>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</si>
  <si>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</si>
  <si>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</si>
  <si>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</si>
  <si>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</si>
  <si>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</si>
  <si>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</si>
  <si>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</si>
  <si>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</si>
  <si>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</si>
  <si>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</si>
  <si>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</si>
  <si>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</si>
  <si>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</si>
  <si>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</si>
  <si>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</si>
  <si>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</si>
  <si>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</si>
  <si>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</si>
  <si>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</si>
  <si>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</si>
  <si>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</si>
  <si>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</si>
  <si>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</si>
  <si>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</si>
  <si>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</si>
  <si>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</si>
  <si>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</si>
  <si>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</si>
  <si>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</si>
  <si>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</si>
  <si>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</si>
  <si>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</si>
  <si>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</si>
  <si>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</si>
  <si>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</si>
  <si>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</si>
  <si>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</si>
  <si>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</si>
  <si>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</si>
  <si>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</si>
  <si>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</si>
  <si>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</si>
  <si>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</si>
  <si>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</si>
  <si>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</si>
  <si>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</si>
  <si>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</si>
  <si>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</si>
  <si>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</si>
  <si>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</si>
  <si>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</si>
  <si>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</si>
  <si>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</si>
  <si>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</si>
  <si>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</si>
  <si>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</si>
  <si>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</si>
  <si>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</si>
  <si>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</si>
  <si>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</si>
  <si>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</si>
  <si>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</si>
  <si>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</si>
  <si>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</si>
  <si>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</si>
  <si>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</si>
  <si>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</si>
  <si>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</si>
  <si>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</si>
  <si>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</si>
  <si>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</si>
  <si>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</si>
  <si>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</si>
  <si>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</si>
  <si>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</si>
  <si>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</si>
  <si>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大豊町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</si>
  <si>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</si>
  <si>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</si>
  <si>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</si>
  <si>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</si>
  <si>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</si>
  <si>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</si>
  <si>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</si>
  <si>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</si>
  <si>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</si>
  <si>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</si>
  <si>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</si>
  <si>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</si>
  <si>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</si>
  <si>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</si>
  <si>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</si>
  <si>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</si>
  <si>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</si>
  <si>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</si>
  <si>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</si>
  <si>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町は管路の老朽化が著しく、年々軽微な修繕を繰り返している。③管路更新率の図からも分かるようにここ数年は管路の更新が出来ていなかったが、令和５年度から継続して水道施設の更新工事を行っていく計画となっており、老朽化の解消につなげたい。</t>
    <rPh sb="17" eb="19">
      <t>ケイビ</t>
    </rPh>
    <rPh sb="53" eb="55">
      <t>カンロ</t>
    </rPh>
    <rPh sb="80" eb="82">
      <t>スイドウ</t>
    </rPh>
    <rPh sb="82" eb="84">
      <t>シセツ</t>
    </rPh>
    <rPh sb="104" eb="107">
      <t>ロウキュウカ</t>
    </rPh>
    <rPh sb="108" eb="110">
      <t>カイショウ</t>
    </rPh>
    <phoneticPr fontId="4"/>
  </si>
  <si>
    <t>　左図の指標から、当町では赤字経営が年々続いている。その一因として、既設管の老朽化に伴う改修や修繕が毎年のように行われていることが挙げられ、特に冬場の凍結による修繕が頻発している。それは⑥給水原価にも影響した。
　④企業債残高対給水収益比率は、今回初めて類似団体平均値を下回ったが、依然高い水準にある。今後国費を利用した水道施設の更新も計画されているため、企業債残高対給水収益比率はしばらく増加に転じると考えられる。
　⑧有収率については、近年激減しており漏水への対応が急務である。令和５年度から継続して水道施設の更新工事を行っていく計画となっているので、ある程度漏水は解消される見込みである。</t>
    <rPh sb="122" eb="124">
      <t>コンカイ</t>
    </rPh>
    <rPh sb="124" eb="125">
      <t>ハジ</t>
    </rPh>
    <rPh sb="127" eb="129">
      <t>ルイジ</t>
    </rPh>
    <rPh sb="129" eb="131">
      <t>ダンタイ</t>
    </rPh>
    <rPh sb="131" eb="134">
      <t>ヘイキンチ</t>
    </rPh>
    <rPh sb="135" eb="137">
      <t>シタマワ</t>
    </rPh>
    <rPh sb="141" eb="143">
      <t>イゼン</t>
    </rPh>
    <rPh sb="143" eb="144">
      <t>タカ</t>
    </rPh>
    <rPh sb="151" eb="153">
      <t>コンゴ</t>
    </rPh>
    <rPh sb="153" eb="155">
      <t>コクヒ</t>
    </rPh>
    <rPh sb="156" eb="158">
      <t>リヨウ</t>
    </rPh>
    <rPh sb="160" eb="162">
      <t>スイドウ</t>
    </rPh>
    <rPh sb="162" eb="164">
      <t>シセツ</t>
    </rPh>
    <rPh sb="165" eb="167">
      <t>コウシン</t>
    </rPh>
    <rPh sb="168" eb="170">
      <t>ケイカク</t>
    </rPh>
    <rPh sb="195" eb="197">
      <t>ゾウカ</t>
    </rPh>
    <rPh sb="198" eb="199">
      <t>テン</t>
    </rPh>
    <rPh sb="202" eb="203">
      <t>カンガ</t>
    </rPh>
    <rPh sb="232" eb="234">
      <t>タイオウ</t>
    </rPh>
    <rPh sb="235" eb="237">
      <t>キュウム</t>
    </rPh>
    <rPh sb="241" eb="243">
      <t>レイワ</t>
    </rPh>
    <rPh sb="244" eb="246">
      <t>ネンド</t>
    </rPh>
    <rPh sb="248" eb="250">
      <t>ケイゾク</t>
    </rPh>
    <rPh sb="252" eb="254">
      <t>スイドウ</t>
    </rPh>
    <rPh sb="254" eb="256">
      <t>シセツ</t>
    </rPh>
    <rPh sb="257" eb="259">
      <t>コウシン</t>
    </rPh>
    <rPh sb="259" eb="261">
      <t>コウジ</t>
    </rPh>
    <rPh sb="262" eb="263">
      <t>オコナ</t>
    </rPh>
    <rPh sb="267" eb="269">
      <t>ケイカク</t>
    </rPh>
    <rPh sb="280" eb="282">
      <t>テイド</t>
    </rPh>
    <rPh sb="282" eb="284">
      <t>ロウスイ</t>
    </rPh>
    <rPh sb="285" eb="287">
      <t>カイショウ</t>
    </rPh>
    <rPh sb="290" eb="292">
      <t>ミコ</t>
    </rPh>
    <phoneticPr fontId="4"/>
  </si>
  <si>
    <t>　上記のことから、当町が行うべきなのは施設更新工事の確実な履行である。
　また、赤字経営脱却のためにも料金の引上げ、料金回収率の増加について検討、実施していく必要があると考える。</t>
    <rPh sb="19" eb="21">
      <t>シセツ</t>
    </rPh>
    <rPh sb="21" eb="23">
      <t>コウシン</t>
    </rPh>
    <rPh sb="23" eb="25">
      <t>コウジ</t>
    </rPh>
    <rPh sb="26" eb="28">
      <t>カクジツ</t>
    </rPh>
    <rPh sb="29" eb="31">
      <t>リコウ</t>
    </rPh>
    <rPh sb="64" eb="66">
      <t>ゾウカ</t>
    </rPh>
    <rPh sb="70" eb="72">
      <t>ケントウ</t>
    </rPh>
    <rPh sb="73" eb="75">
      <t>ジッシ</t>
    </rPh>
    <rPh sb="79" eb="81">
      <t>ヒツヨウ</t>
    </rPh>
    <rPh sb="85" eb="8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</si>
</sst>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F8-4F00-9ED7-6A3A31FCB20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0.4</c:v>
                </c:pt>
              </c:numCache>
            </c:numRef>
          </c:val>
          <c:smooth val="0"/>
          <c:extLst>
            <c:ext xmlns:c16="http://schemas.microsoft.com/office/drawing/2014/chart" uri="{C3380CC4-5D6E-409C-BE32-E72D297353CC}">
              <c16:uniqueId val="{00000001-C8F8-4F00-9ED7-6A3A31FCB20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41.41</c:v>
                </c:pt>
                <c:pt idx="1">
                  <c:v>72.709999999999994</c:v>
                </c:pt>
                <c:pt idx="2">
                  <c:v>60.77</c:v>
                </c:pt>
                <c:pt idx="3">
                  <c:v>78.13</c:v>
                </c:pt>
                <c:pt idx="4">
                  <c:v>71.819999999999993</c:v>
                </c:pt>
              </c:numCache>
            </c:numRef>
          </c:val>
          <c:extLst>
            <c:ext xmlns:c16="http://schemas.microsoft.com/office/drawing/2014/chart" uri="{C3380CC4-5D6E-409C-BE32-E72D297353CC}">
              <c16:uniqueId val="{00000000-5FF0-4A78-80DF-949288667FD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51.46</c:v>
                </c:pt>
              </c:numCache>
            </c:numRef>
          </c:val>
          <c:smooth val="0"/>
          <c:extLst>
            <c:ext xmlns:c16="http://schemas.microsoft.com/office/drawing/2014/chart" uri="{C3380CC4-5D6E-409C-BE32-E72D297353CC}">
              <c16:uniqueId val="{00000001-5FF0-4A78-80DF-949288667FD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83.33</c:v>
                </c:pt>
                <c:pt idx="1">
                  <c:v>42.64</c:v>
                </c:pt>
                <c:pt idx="2">
                  <c:v>49.58</c:v>
                </c:pt>
                <c:pt idx="3">
                  <c:v>35.840000000000003</c:v>
                </c:pt>
                <c:pt idx="4">
                  <c:v>38.6</c:v>
                </c:pt>
              </c:numCache>
            </c:numRef>
          </c:val>
          <c:extLst>
            <c:ext xmlns:c16="http://schemas.microsoft.com/office/drawing/2014/chart" uri="{C3380CC4-5D6E-409C-BE32-E72D297353CC}">
              <c16:uniqueId val="{00000000-1D16-4B65-B4B7-D8B8E1806DE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68.58</c:v>
                </c:pt>
              </c:numCache>
            </c:numRef>
          </c:val>
          <c:smooth val="0"/>
          <c:extLst>
            <c:ext xmlns:c16="http://schemas.microsoft.com/office/drawing/2014/chart" uri="{C3380CC4-5D6E-409C-BE32-E72D297353CC}">
              <c16:uniqueId val="{00000001-1D16-4B65-B4B7-D8B8E1806DE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47.72</c:v>
                </c:pt>
                <c:pt idx="1">
                  <c:v>47.35</c:v>
                </c:pt>
                <c:pt idx="2">
                  <c:v>47.25</c:v>
                </c:pt>
                <c:pt idx="3">
                  <c:v>40.14</c:v>
                </c:pt>
                <c:pt idx="4">
                  <c:v>28.42</c:v>
                </c:pt>
              </c:numCache>
            </c:numRef>
          </c:val>
          <c:extLst>
            <c:ext xmlns:c16="http://schemas.microsoft.com/office/drawing/2014/chart" uri="{C3380CC4-5D6E-409C-BE32-E72D297353CC}">
              <c16:uniqueId val="{00000000-2E9C-47D8-9005-CC002594914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69.05</c:v>
                </c:pt>
              </c:numCache>
            </c:numRef>
          </c:val>
          <c:smooth val="0"/>
          <c:extLst>
            <c:ext xmlns:c16="http://schemas.microsoft.com/office/drawing/2014/chart" uri="{C3380CC4-5D6E-409C-BE32-E72D297353CC}">
              <c16:uniqueId val="{00000001-2E9C-47D8-9005-CC002594914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14-45B7-8E33-5B5C00D49F9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14-45B7-8E33-5B5C00D49F9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B3-45EA-BD51-91A03FA68A8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B3-45EA-BD51-91A03FA68A8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2F-4B17-AB1B-3326AF43161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2F-4B17-AB1B-3326AF43161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6F-4C68-8E52-598B8CFCF2C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6F-4C68-8E52-598B8CFCF2C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1497.42</c:v>
                </c:pt>
                <c:pt idx="1">
                  <c:v>1395.93</c:v>
                </c:pt>
                <c:pt idx="2">
                  <c:v>1311.43</c:v>
                </c:pt>
                <c:pt idx="3">
                  <c:v>1186.18</c:v>
                </c:pt>
                <c:pt idx="4">
                  <c:v>1071.8900000000001</c:v>
                </c:pt>
              </c:numCache>
            </c:numRef>
          </c:val>
          <c:extLst>
            <c:ext xmlns:c16="http://schemas.microsoft.com/office/drawing/2014/chart" uri="{C3380CC4-5D6E-409C-BE32-E72D297353CC}">
              <c16:uniqueId val="{00000000-4B52-4972-9D71-A649404D2FF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1125.25</c:v>
                </c:pt>
              </c:numCache>
            </c:numRef>
          </c:val>
          <c:smooth val="0"/>
          <c:extLst>
            <c:ext xmlns:c16="http://schemas.microsoft.com/office/drawing/2014/chart" uri="{C3380CC4-5D6E-409C-BE32-E72D297353CC}">
              <c16:uniqueId val="{00000001-4B52-4972-9D71-A649404D2FF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46.79</c:v>
                </c:pt>
                <c:pt idx="1">
                  <c:v>46.87</c:v>
                </c:pt>
                <c:pt idx="2">
                  <c:v>45.74</c:v>
                </c:pt>
                <c:pt idx="3">
                  <c:v>39.5</c:v>
                </c:pt>
                <c:pt idx="4">
                  <c:v>28.2</c:v>
                </c:pt>
              </c:numCache>
            </c:numRef>
          </c:val>
          <c:extLst>
            <c:ext xmlns:c16="http://schemas.microsoft.com/office/drawing/2014/chart" uri="{C3380CC4-5D6E-409C-BE32-E72D297353CC}">
              <c16:uniqueId val="{00000000-EB2F-4A59-8947-D6BFA074C35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41.44</c:v>
                </c:pt>
              </c:numCache>
            </c:numRef>
          </c:val>
          <c:smooth val="0"/>
          <c:extLst>
            <c:ext xmlns:c16="http://schemas.microsoft.com/office/drawing/2014/chart" uri="{C3380CC4-5D6E-409C-BE32-E72D297353CC}">
              <c16:uniqueId val="{00000001-EB2F-4A59-8947-D6BFA074C35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341.09</c:v>
                </c:pt>
                <c:pt idx="1">
                  <c:v>351.98</c:v>
                </c:pt>
                <c:pt idx="2">
                  <c:v>360.26</c:v>
                </c:pt>
                <c:pt idx="3">
                  <c:v>450.52</c:v>
                </c:pt>
                <c:pt idx="4">
                  <c:v>645.47</c:v>
                </c:pt>
              </c:numCache>
            </c:numRef>
          </c:val>
          <c:extLst>
            <c:ext xmlns:c16="http://schemas.microsoft.com/office/drawing/2014/chart" uri="{C3380CC4-5D6E-409C-BE32-E72D297353CC}">
              <c16:uniqueId val="{00000000-3727-4C8A-BA50-8CF268CB7A9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403.61</c:v>
                </c:pt>
              </c:numCache>
            </c:numRef>
          </c:val>
          <c:smooth val="0"/>
          <c:extLst>
            <c:ext xmlns:c16="http://schemas.microsoft.com/office/drawing/2014/chart" uri="{C3380CC4-5D6E-409C-BE32-E72D297353CC}">
              <c16:uniqueId val="{00000001-3727-4C8A-BA50-8CF268CB7A9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高知県　大豊町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3342</v>
      </c>
      <c r="AM8" s="37"/>
      <c r="AN8" s="37"/>
      <c r="AO8" s="37"/>
      <c r="AP8" s="37"/>
      <c r="AQ8" s="37"/>
      <c r="AR8" s="37"/>
      <c r="AS8" s="37"/>
      <c r="AT8" s="38">
        <f>データ!$S$6</f>
        <v>315.06</v>
      </c>
      <c r="AU8" s="38"/>
      <c r="AV8" s="38"/>
      <c r="AW8" s="38"/>
      <c r="AX8" s="38"/>
      <c r="AY8" s="38"/>
      <c r="AZ8" s="38"/>
      <c r="BA8" s="38"/>
      <c r="BB8" s="38">
        <f>データ!$T$6</f>
        <v>10.61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60.08</v>
      </c>
      <c r="Q10" s="38"/>
      <c r="R10" s="38"/>
      <c r="S10" s="38"/>
      <c r="T10" s="38"/>
      <c r="U10" s="38"/>
      <c r="V10" s="38"/>
      <c r="W10" s="37">
        <f>データ!$Q$6</f>
        <v>2530</v>
      </c>
      <c r="X10" s="37"/>
      <c r="Y10" s="37"/>
      <c r="Z10" s="37"/>
      <c r="AA10" s="37"/>
      <c r="AB10" s="37"/>
      <c r="AC10" s="37"/>
      <c r="AD10" s="2"/>
      <c r="AE10" s="2"/>
      <c r="AF10" s="2"/>
      <c r="AG10" s="2"/>
      <c r="AH10" s="2"/>
      <c r="AI10" s="2"/>
      <c r="AJ10" s="2"/>
      <c r="AK10" s="2"/>
      <c r="AL10" s="37">
        <f>データ!$U$6</f>
        <v>1990</v>
      </c>
      <c r="AM10" s="37"/>
      <c r="AN10" s="37"/>
      <c r="AO10" s="37"/>
      <c r="AP10" s="37"/>
      <c r="AQ10" s="37"/>
      <c r="AR10" s="37"/>
      <c r="AS10" s="37"/>
      <c r="AT10" s="38">
        <f>データ!$V$6</f>
        <v>131.44999999999999</v>
      </c>
      <c r="AU10" s="38"/>
      <c r="AV10" s="38"/>
      <c r="AW10" s="38"/>
      <c r="AX10" s="38"/>
      <c r="AY10" s="38"/>
      <c r="AZ10" s="38"/>
      <c r="BA10" s="38"/>
      <c r="BB10" s="38">
        <f>データ!$W$6</f>
        <v>15.14</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117</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118</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t5PQTTjcGFF0xZqCUdyAU9GGkkM14x7jYM0eIszyc+bpNTaOKhi/pl2ePEL62vKaEDxGT1zcGGd+Wffv7i7Lzw==" saltValue="O/RqX0u02hmyrJLob+4ZP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393444</v>
      </c>
      <c r="D6" s="20">
        <f t="shared" si="3"/>
        <v>47</v>
      </c>
      <c r="E6" s="20">
        <f t="shared" si="3"/>
        <v>1</v>
      </c>
      <c r="F6" s="20">
        <f t="shared" si="3"/>
        <v>0</v>
      </c>
      <c r="G6" s="20">
        <f t="shared" si="3"/>
        <v>0</v>
      </c>
      <c r="H6" s="20" t="str">
        <f t="shared" si="3"/>
        <v>高知県　大豊町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60.08</v>
      </c>
      <c r="Q6" s="21">
        <f t="shared" si="3"/>
        <v>2530</v>
      </c>
      <c r="R6" s="21">
        <f t="shared" si="3"/>
        <v>3342</v>
      </c>
      <c r="S6" s="21">
        <f t="shared" si="3"/>
        <v>315.06</v>
      </c>
      <c r="T6" s="21">
        <f t="shared" si="3"/>
        <v>10.61</v>
      </c>
      <c r="U6" s="21">
        <f t="shared" si="3"/>
        <v>1990</v>
      </c>
      <c r="V6" s="21">
        <f t="shared" si="3"/>
        <v>131.44999999999999</v>
      </c>
      <c r="W6" s="21">
        <f t="shared" si="3"/>
        <v>15.14</v>
      </c>
      <c r="X6" s="22">
        <f>IF(X7="",NA(),X7)</f>
        <v>47.72</v>
      </c>
      <c r="Y6" s="22">
        <f t="shared" ref="Y6:AG6" si="4">IF(Y7="",NA(),Y7)</f>
        <v>47.35</v>
      </c>
      <c r="Z6" s="22">
        <f t="shared" si="4"/>
        <v>47.25</v>
      </c>
      <c r="AA6" s="22">
        <f t="shared" si="4"/>
        <v>40.14</v>
      </c>
      <c r="AB6" s="22">
        <f t="shared" si="4"/>
        <v>28.42</v>
      </c>
      <c r="AC6" s="22">
        <f t="shared" si="4"/>
        <v>78.510000000000005</v>
      </c>
      <c r="AD6" s="22">
        <f t="shared" si="4"/>
        <v>77.91</v>
      </c>
      <c r="AE6" s="22">
        <f t="shared" si="4"/>
        <v>79.099999999999994</v>
      </c>
      <c r="AF6" s="22">
        <f t="shared" si="4"/>
        <v>79.33</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1497.42</v>
      </c>
      <c r="BF6" s="22">
        <f t="shared" ref="BF6:BN6" si="7">IF(BF7="",NA(),BF7)</f>
        <v>1395.93</v>
      </c>
      <c r="BG6" s="22">
        <f t="shared" si="7"/>
        <v>1311.43</v>
      </c>
      <c r="BH6" s="22">
        <f t="shared" si="7"/>
        <v>1186.18</v>
      </c>
      <c r="BI6" s="22">
        <f t="shared" si="7"/>
        <v>1071.8900000000001</v>
      </c>
      <c r="BJ6" s="22">
        <f t="shared" si="7"/>
        <v>1061.58</v>
      </c>
      <c r="BK6" s="22">
        <f t="shared" si="7"/>
        <v>1007.7</v>
      </c>
      <c r="BL6" s="22">
        <f t="shared" si="7"/>
        <v>1018.52</v>
      </c>
      <c r="BM6" s="22">
        <f t="shared" si="7"/>
        <v>949.61</v>
      </c>
      <c r="BN6" s="22">
        <f t="shared" si="7"/>
        <v>1125.25</v>
      </c>
      <c r="BO6" s="21" t="str">
        <f>IF(BO7="","",IF(BO7="-","【-】","【"&amp;SUBSTITUTE(TEXT(BO7,"#,##0.00"),"-","△")&amp;"】"))</f>
        <v>【940.88】</v>
      </c>
      <c r="BP6" s="22">
        <f>IF(BP7="",NA(),BP7)</f>
        <v>46.79</v>
      </c>
      <c r="BQ6" s="22">
        <f t="shared" ref="BQ6:BY6" si="8">IF(BQ7="",NA(),BQ7)</f>
        <v>46.87</v>
      </c>
      <c r="BR6" s="22">
        <f t="shared" si="8"/>
        <v>45.74</v>
      </c>
      <c r="BS6" s="22">
        <f t="shared" si="8"/>
        <v>39.5</v>
      </c>
      <c r="BT6" s="22">
        <f t="shared" si="8"/>
        <v>28.2</v>
      </c>
      <c r="BU6" s="22">
        <f t="shared" si="8"/>
        <v>58.52</v>
      </c>
      <c r="BV6" s="22">
        <f t="shared" si="8"/>
        <v>59.22</v>
      </c>
      <c r="BW6" s="22">
        <f t="shared" si="8"/>
        <v>58.79</v>
      </c>
      <c r="BX6" s="22">
        <f t="shared" si="8"/>
        <v>58.41</v>
      </c>
      <c r="BY6" s="22">
        <f t="shared" si="8"/>
        <v>41.44</v>
      </c>
      <c r="BZ6" s="21" t="str">
        <f>IF(BZ7="","",IF(BZ7="-","【-】","【"&amp;SUBSTITUTE(TEXT(BZ7,"#,##0.00"),"-","△")&amp;"】"))</f>
        <v>【54.59】</v>
      </c>
      <c r="CA6" s="22">
        <f>IF(CA7="",NA(),CA7)</f>
        <v>341.09</v>
      </c>
      <c r="CB6" s="22">
        <f t="shared" ref="CB6:CJ6" si="9">IF(CB7="",NA(),CB7)</f>
        <v>351.98</v>
      </c>
      <c r="CC6" s="22">
        <f t="shared" si="9"/>
        <v>360.26</v>
      </c>
      <c r="CD6" s="22">
        <f t="shared" si="9"/>
        <v>450.52</v>
      </c>
      <c r="CE6" s="22">
        <f t="shared" si="9"/>
        <v>645.47</v>
      </c>
      <c r="CF6" s="22">
        <f t="shared" si="9"/>
        <v>296.3</v>
      </c>
      <c r="CG6" s="22">
        <f t="shared" si="9"/>
        <v>292.89999999999998</v>
      </c>
      <c r="CH6" s="22">
        <f t="shared" si="9"/>
        <v>298.25</v>
      </c>
      <c r="CI6" s="22">
        <f t="shared" si="9"/>
        <v>303.27999999999997</v>
      </c>
      <c r="CJ6" s="22">
        <f t="shared" si="9"/>
        <v>403.61</v>
      </c>
      <c r="CK6" s="21" t="str">
        <f>IF(CK7="","",IF(CK7="-","【-】","【"&amp;SUBSTITUTE(TEXT(CK7,"#,##0.00"),"-","△")&amp;"】"))</f>
        <v>【301.20】</v>
      </c>
      <c r="CL6" s="22">
        <f>IF(CL7="",NA(),CL7)</f>
        <v>41.41</v>
      </c>
      <c r="CM6" s="22">
        <f t="shared" ref="CM6:CU6" si="10">IF(CM7="",NA(),CM7)</f>
        <v>72.709999999999994</v>
      </c>
      <c r="CN6" s="22">
        <f t="shared" si="10"/>
        <v>60.77</v>
      </c>
      <c r="CO6" s="22">
        <f t="shared" si="10"/>
        <v>78.13</v>
      </c>
      <c r="CP6" s="22">
        <f t="shared" si="10"/>
        <v>71.819999999999993</v>
      </c>
      <c r="CQ6" s="22">
        <f t="shared" si="10"/>
        <v>57.3</v>
      </c>
      <c r="CR6" s="22">
        <f t="shared" si="10"/>
        <v>56.76</v>
      </c>
      <c r="CS6" s="22">
        <f t="shared" si="10"/>
        <v>56.04</v>
      </c>
      <c r="CT6" s="22">
        <f t="shared" si="10"/>
        <v>58.52</v>
      </c>
      <c r="CU6" s="22">
        <f t="shared" si="10"/>
        <v>51.46</v>
      </c>
      <c r="CV6" s="21" t="str">
        <f>IF(CV7="","",IF(CV7="-","【-】","【"&amp;SUBSTITUTE(TEXT(CV7,"#,##0.00"),"-","△")&amp;"】"))</f>
        <v>【56.42】</v>
      </c>
      <c r="CW6" s="22">
        <f>IF(CW7="",NA(),CW7)</f>
        <v>83.33</v>
      </c>
      <c r="CX6" s="22">
        <f t="shared" ref="CX6:DF6" si="11">IF(CX7="",NA(),CX7)</f>
        <v>42.64</v>
      </c>
      <c r="CY6" s="22">
        <f t="shared" si="11"/>
        <v>49.58</v>
      </c>
      <c r="CZ6" s="22">
        <f t="shared" si="11"/>
        <v>35.840000000000003</v>
      </c>
      <c r="DA6" s="22">
        <f t="shared" si="11"/>
        <v>38.6</v>
      </c>
      <c r="DB6" s="22">
        <f t="shared" si="11"/>
        <v>72.42</v>
      </c>
      <c r="DC6" s="22">
        <f t="shared" si="11"/>
        <v>73.069999999999993</v>
      </c>
      <c r="DD6" s="22">
        <f t="shared" si="11"/>
        <v>72.78</v>
      </c>
      <c r="DE6" s="22">
        <f t="shared" si="11"/>
        <v>71.33</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0.72</v>
      </c>
      <c r="EJ6" s="22">
        <f t="shared" si="14"/>
        <v>0.53</v>
      </c>
      <c r="EK6" s="22">
        <f t="shared" si="14"/>
        <v>0.71</v>
      </c>
      <c r="EL6" s="22">
        <f t="shared" si="14"/>
        <v>0.72</v>
      </c>
      <c r="EM6" s="22">
        <f t="shared" si="14"/>
        <v>0.4</v>
      </c>
      <c r="EN6" s="21" t="str">
        <f>IF(EN7="","",IF(EN7="-","【-】","【"&amp;SUBSTITUTE(TEXT(EN7,"#,##0.00"),"-","△")&amp;"】"))</f>
        <v>【0.58】</v>
      </c>
    </row>
    <row r="7" spans="1:144" s="23" customFormat="1" x14ac:dyDescent="0.15">
      <c r="A7" s="15"/>
      <c r="B7" s="24">
        <v>2021</v>
      </c>
      <c r="C7" s="24">
        <v>393444</v>
      </c>
      <c r="D7" s="24">
        <v>47</v>
      </c>
      <c r="E7" s="24">
        <v>1</v>
      </c>
      <c r="F7" s="24">
        <v>0</v>
      </c>
      <c r="G7" s="24">
        <v>0</v>
      </c>
      <c r="H7" s="24" t="s">
        <v>96</v>
      </c>
      <c r="I7" s="24" t="s">
        <v>97</v>
      </c>
      <c r="J7" s="24" t="s">
        <v>98</v>
      </c>
      <c r="K7" s="24" t="s">
        <v>99</v>
      </c>
      <c r="L7" s="24" t="s">
        <v>100</v>
      </c>
      <c r="M7" s="24" t="s">
        <v>101</v>
      </c>
      <c r="N7" s="25" t="s">
        <v>102</v>
      </c>
      <c r="O7" s="25" t="s">
        <v>103</v>
      </c>
      <c r="P7" s="25">
        <v>60.08</v>
      </c>
      <c r="Q7" s="25">
        <v>2530</v>
      </c>
      <c r="R7" s="25">
        <v>3342</v>
      </c>
      <c r="S7" s="25">
        <v>315.06</v>
      </c>
      <c r="T7" s="25">
        <v>10.61</v>
      </c>
      <c r="U7" s="25">
        <v>1990</v>
      </c>
      <c r="V7" s="25">
        <v>131.44999999999999</v>
      </c>
      <c r="W7" s="25">
        <v>15.14</v>
      </c>
      <c r="X7" s="25">
        <v>47.72</v>
      </c>
      <c r="Y7" s="25">
        <v>47.35</v>
      </c>
      <c r="Z7" s="25">
        <v>47.25</v>
      </c>
      <c r="AA7" s="25">
        <v>40.14</v>
      </c>
      <c r="AB7" s="25">
        <v>28.42</v>
      </c>
      <c r="AC7" s="25">
        <v>78.510000000000005</v>
      </c>
      <c r="AD7" s="25">
        <v>77.91</v>
      </c>
      <c r="AE7" s="25">
        <v>79.099999999999994</v>
      </c>
      <c r="AF7" s="25">
        <v>79.33</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1497.42</v>
      </c>
      <c r="BF7" s="25">
        <v>1395.93</v>
      </c>
      <c r="BG7" s="25">
        <v>1311.43</v>
      </c>
      <c r="BH7" s="25">
        <v>1186.18</v>
      </c>
      <c r="BI7" s="25">
        <v>1071.8900000000001</v>
      </c>
      <c r="BJ7" s="25">
        <v>1061.58</v>
      </c>
      <c r="BK7" s="25">
        <v>1007.7</v>
      </c>
      <c r="BL7" s="25">
        <v>1018.52</v>
      </c>
      <c r="BM7" s="25">
        <v>949.61</v>
      </c>
      <c r="BN7" s="25">
        <v>1125.25</v>
      </c>
      <c r="BO7" s="25">
        <v>940.88</v>
      </c>
      <c r="BP7" s="25">
        <v>46.79</v>
      </c>
      <c r="BQ7" s="25">
        <v>46.87</v>
      </c>
      <c r="BR7" s="25">
        <v>45.74</v>
      </c>
      <c r="BS7" s="25">
        <v>39.5</v>
      </c>
      <c r="BT7" s="25">
        <v>28.2</v>
      </c>
      <c r="BU7" s="25">
        <v>58.52</v>
      </c>
      <c r="BV7" s="25">
        <v>59.22</v>
      </c>
      <c r="BW7" s="25">
        <v>58.79</v>
      </c>
      <c r="BX7" s="25">
        <v>58.41</v>
      </c>
      <c r="BY7" s="25">
        <v>41.44</v>
      </c>
      <c r="BZ7" s="25">
        <v>54.59</v>
      </c>
      <c r="CA7" s="25">
        <v>341.09</v>
      </c>
      <c r="CB7" s="25">
        <v>351.98</v>
      </c>
      <c r="CC7" s="25">
        <v>360.26</v>
      </c>
      <c r="CD7" s="25">
        <v>450.52</v>
      </c>
      <c r="CE7" s="25">
        <v>645.47</v>
      </c>
      <c r="CF7" s="25">
        <v>296.3</v>
      </c>
      <c r="CG7" s="25">
        <v>292.89999999999998</v>
      </c>
      <c r="CH7" s="25">
        <v>298.25</v>
      </c>
      <c r="CI7" s="25">
        <v>303.27999999999997</v>
      </c>
      <c r="CJ7" s="25">
        <v>403.61</v>
      </c>
      <c r="CK7" s="25">
        <v>301.2</v>
      </c>
      <c r="CL7" s="25">
        <v>41.41</v>
      </c>
      <c r="CM7" s="25">
        <v>72.709999999999994</v>
      </c>
      <c r="CN7" s="25">
        <v>60.77</v>
      </c>
      <c r="CO7" s="25">
        <v>78.13</v>
      </c>
      <c r="CP7" s="25">
        <v>71.819999999999993</v>
      </c>
      <c r="CQ7" s="25">
        <v>57.3</v>
      </c>
      <c r="CR7" s="25">
        <v>56.76</v>
      </c>
      <c r="CS7" s="25">
        <v>56.04</v>
      </c>
      <c r="CT7" s="25">
        <v>58.52</v>
      </c>
      <c r="CU7" s="25">
        <v>51.46</v>
      </c>
      <c r="CV7" s="25">
        <v>56.42</v>
      </c>
      <c r="CW7" s="25">
        <v>83.33</v>
      </c>
      <c r="CX7" s="25">
        <v>42.64</v>
      </c>
      <c r="CY7" s="25">
        <v>49.58</v>
      </c>
      <c r="CZ7" s="25">
        <v>35.840000000000003</v>
      </c>
      <c r="DA7" s="25">
        <v>38.6</v>
      </c>
      <c r="DB7" s="25">
        <v>72.42</v>
      </c>
      <c r="DC7" s="25">
        <v>73.069999999999993</v>
      </c>
      <c r="DD7" s="25">
        <v>72.78</v>
      </c>
      <c r="DE7" s="25">
        <v>71.33</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0.72</v>
      </c>
      <c r="EJ7" s="25">
        <v>0.53</v>
      </c>
      <c r="EK7" s="25">
        <v>0.71</v>
      </c>
      <c r="EL7" s="25">
        <v>0.72</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112</v>
      </c>
      <c r="D13" t="s">
        <v>113</v>
      </c>
      <c r="E13" t="s">
        <v>114</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2023-01-16T06:15:10Z</cp:lastPrinted>
  <dcterms:created xsi:type="dcterms:W3CDTF">2022-12-01T01:11:26Z</dcterms:created>
  <dcterms:modified xsi:type="dcterms:W3CDTF">2023-01-16T06:15:13Z</dcterms:modified>
  <cp:category/>
</cp:coreProperties>
</file>