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歴年管理☆\調査・アンケート\【01水道】\050117【経営比較分析票】\"/>
    </mc:Choice>
  </mc:AlternateContent>
  <workbookProtection workbookAlgorithmName="SHA-512" workbookHashValue="wdyJWxuw6rCjgoiHzXyfY0HNhEntFxz3jlnHpnIIHNi8ZUBuxtLUzgTKTbaiJOPHFQYUZ46+SH056+hnN7wS0w==" workbookSaltValue="vSPYJ1+khmlVN+fsVmmKYQ==" workbookSpinCount="100000" lockStructure="1"/>
  <bookViews>
    <workbookView xWindow="0" yWindow="0" windowWidth="22065" windowHeight="865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<sst xmlns="http://schemas.openxmlformats.org/spreadsheetml/2006/main" count="233" uniqueCount="117">
  <si>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</si>
  <si>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</si>
  <si>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</si>
  <si>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</si>
  <si>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</si>
  <si>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</si>
  <si>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</si>
  <si>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</si>
  <si>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</si>
  <si>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</si>
  <si>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</si>
  <si>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</si>
  <si>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</si>
  <si>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</si>
  <si>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</si>
  <si>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</si>
  <si>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</si>
  <si>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</si>
  <si>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</si>
  <si>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</si>
  <si>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</si>
  <si>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</si>
  <si>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</si>
  <si>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</si>
  <si>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</si>
  <si>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</si>
  <si>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</si>
  <si>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</si>
  <si>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</si>
  <si>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</si>
  <si>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</si>
  <si>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</si>
  <si>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</si>
  <si>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</si>
  <si>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</si>
  <si>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</si>
  <si>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</si>
  <si>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</si>
  <si>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</si>
  <si>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</si>
  <si>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</si>
  <si>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</si>
  <si>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</si>
  <si>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</si>
  <si>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</si>
  <si>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</si>
  <si>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</si>
  <si>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</si>
  <si>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</si>
  <si>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</si>
  <si>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</si>
  <si>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</si>
  <si>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</si>
  <si>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</si>
  <si>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</si>
  <si>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</si>
  <si>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</si>
  <si>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</si>
  <si>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</si>
  <si>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</si>
  <si>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</si>
  <si>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</si>
  <si>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</si>
  <si>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</si>
  <si>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</si>
  <si>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</si>
  <si>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</si>
  <si>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</si>
  <si>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</si>
  <si>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</si>
  <si>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</si>
  <si>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</si>
  <si>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</si>
  <si>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</si>
  <si>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</si>
  <si>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</si>
  <si>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</si>
  <si>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</si>
  <si>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</si>
  <si>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</si>
  <si>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</si>
  <si>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</si>
  <si>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</si>
  <si>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</si>
  <si>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</si>
  <si>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</si>
  <si>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</si>
  <si>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</si>
  <si>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</si>
  <si>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</si>
  <si>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</si>
  <si>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</si>
  <si>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</si>
  <si>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</si>
  <si>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</si>
  <si>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</si>
  <si>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</si>
  <si>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</si>
  <si>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</si>
  <si>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</si>
  <si>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</si>
  <si>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</si>
  <si>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</si>
  <si>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</si>
  <si>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</si>
  <si>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</si>
  <si>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</si>
  <si>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</si>
  <si>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</si>
  <si>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</si>
  <si>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</si>
  <si>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</si>
  <si>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</si>
  <si>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</si>
  <si>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町民の生活に必要不可欠なライフラインであるため、安全安心な水道水供給に向け、引き続き施設の延命化や機能回復を図ることはもちろん、管路全体の計画的な更新工事が必要である。
今後も水道供給継続のため、経費削減を図ると共に料金回収対策の強化等にも注力する必要がある。</t>
    <rPh sb="38" eb="39">
      <t>ヒ</t>
    </rPh>
    <rPh sb="40" eb="41">
      <t>ツヅ</t>
    </rPh>
    <rPh sb="54" eb="55">
      <t>ハカ</t>
    </rPh>
    <rPh sb="73" eb="75">
      <t>コウシン</t>
    </rPh>
    <rPh sb="75" eb="77">
      <t>コウジ</t>
    </rPh>
    <rPh sb="85" eb="87">
      <t>コンゴ</t>
    </rPh>
    <rPh sb="103" eb="104">
      <t>ハカ</t>
    </rPh>
    <rPh sb="106" eb="107">
      <t>トモ</t>
    </rPh>
    <rPh sb="108" eb="110">
      <t>リョウキン</t>
    </rPh>
    <rPh sb="120" eb="122">
      <t>チュウリョク</t>
    </rPh>
    <phoneticPr fontId="4"/>
  </si>
  <si>
    <t>「①収益的収支比率」「④企業債残高対給水収益比率」「⑧有収率」はやや減少傾向であるが、それ以外の項目に関しては、多少変動はあるものの、横ばい状態で推移している。本町の簡易水道事業は、包括委託にて実施しており、施設の延命化や機能回復を図ると共に包括委託業務の見直し等により、効果的、効率的な施設管理を進めていくことが重要である。特に「①収益的収支比率」が類似団体と比較して低いため、効率的かつ計画的な建設改良を図っていく必要がある。
また、「⑤料金回収率」に関連する「⑥給水原価」は、類似団体と比較しても高く、年度によって施設改修工事等で費用が増大し、変動がみられるが、引き続き包括委託の業務の見直し等と併せ、前述のとおり計画的な施設の延命化、更新を図っていくことが求められる。</t>
    <rPh sb="27" eb="29">
      <t>ユウシュウ</t>
    </rPh>
    <rPh sb="29" eb="30">
      <t>リツ</t>
    </rPh>
    <rPh sb="144" eb="146">
      <t>シセツ</t>
    </rPh>
    <rPh sb="157" eb="159">
      <t>ジュウヨウ</t>
    </rPh>
    <rPh sb="163" eb="164">
      <t>トク</t>
    </rPh>
    <rPh sb="167" eb="170">
      <t>シュウエキテキ</t>
    </rPh>
    <rPh sb="170" eb="172">
      <t>シュウシ</t>
    </rPh>
    <rPh sb="172" eb="174">
      <t>ヒリツ</t>
    </rPh>
    <rPh sb="176" eb="178">
      <t>ルイジ</t>
    </rPh>
    <rPh sb="178" eb="180">
      <t>ダンタイ</t>
    </rPh>
    <rPh sb="181" eb="183">
      <t>ヒカク</t>
    </rPh>
    <rPh sb="185" eb="186">
      <t>ヒク</t>
    </rPh>
    <rPh sb="228" eb="230">
      <t>カンレン</t>
    </rPh>
    <rPh sb="241" eb="243">
      <t>ルイジ</t>
    </rPh>
    <rPh sb="243" eb="245">
      <t>ダンタイ</t>
    </rPh>
    <rPh sb="246" eb="248">
      <t>ヒカク</t>
    </rPh>
    <rPh sb="251" eb="252">
      <t>タカ</t>
    </rPh>
    <rPh sb="254" eb="256">
      <t>ネンド</t>
    </rPh>
    <rPh sb="260" eb="262">
      <t>シセツ</t>
    </rPh>
    <rPh sb="262" eb="264">
      <t>カイシュウ</t>
    </rPh>
    <rPh sb="264" eb="266">
      <t>コウジ</t>
    </rPh>
    <rPh sb="266" eb="267">
      <t>ナド</t>
    </rPh>
    <rPh sb="268" eb="270">
      <t>ヒヨウ</t>
    </rPh>
    <rPh sb="271" eb="273">
      <t>ゾウダイ</t>
    </rPh>
    <rPh sb="275" eb="277">
      <t>ヘンドウ</t>
    </rPh>
    <rPh sb="284" eb="285">
      <t>ヒ</t>
    </rPh>
    <rPh sb="286" eb="287">
      <t>ツヅ</t>
    </rPh>
    <rPh sb="304" eb="306">
      <t>ゼンジュツ</t>
    </rPh>
    <rPh sb="310" eb="313">
      <t>ケイカクテキ</t>
    </rPh>
    <rPh sb="314" eb="316">
      <t>シセツ</t>
    </rPh>
    <rPh sb="317" eb="320">
      <t>エンメイカ</t>
    </rPh>
    <rPh sb="321" eb="323">
      <t>コウシン</t>
    </rPh>
    <rPh sb="324" eb="325">
      <t>ハカ</t>
    </rPh>
    <rPh sb="332" eb="333">
      <t>モト</t>
    </rPh>
    <phoneticPr fontId="4"/>
  </si>
  <si>
    <t>管路の更新について、耐震対応の管路改修に向け取り組んでおり、今後も計画的な管路更新を進めていくことが必要であり、施設の延命化、更新と併せ、費用と料金収入等を考慮しながら、更新を図っていく必要がある。</t>
    <rPh sb="56" eb="58">
      <t>シセツ</t>
    </rPh>
    <rPh sb="59" eb="62">
      <t>エンメイカ</t>
    </rPh>
    <rPh sb="63" eb="65">
      <t>コウシン</t>
    </rPh>
    <rPh sb="66" eb="67">
      <t>アワ</t>
    </rPh>
    <rPh sb="88" eb="89">
      <t>ハカ</t>
    </rPh>
    <rPh sb="93" eb="9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</si>
</sst>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0.04</c:v>
                </c:pt>
                <c:pt idx="1">
                  <c:v>0.5</c:v>
                </c:pt>
                <c:pt idx="2" formatCode="#,##0.00;&quot;△&quot;#,##0.00">
                  <c:v>0</c:v>
                </c:pt>
                <c:pt idx="3" formatCode="#,##0.00;&quot;△&quot;#,##0.00">
                  <c:v>0</c:v>
                </c:pt>
                <c:pt idx="4">
                  <c:v>1.76</c:v>
                </c:pt>
              </c:numCache>
            </c:numRef>
          </c:val>
          <c:extLst>
            <c:ext xmlns:c16="http://schemas.microsoft.com/office/drawing/2014/chart" uri="{C3380CC4-5D6E-409C-BE32-E72D297353CC}">
              <c16:uniqueId val="{00000000-409D-4991-9D90-D3D5AED40C53}"/>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409D-4991-9D90-D3D5AED40C53}"/>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39.93</c:v>
                </c:pt>
                <c:pt idx="1">
                  <c:v>35.4</c:v>
                </c:pt>
                <c:pt idx="2">
                  <c:v>38.75</c:v>
                </c:pt>
                <c:pt idx="3">
                  <c:v>34.44</c:v>
                </c:pt>
                <c:pt idx="4">
                  <c:v>37.89</c:v>
                </c:pt>
              </c:numCache>
            </c:numRef>
          </c:val>
          <c:extLst>
            <c:ext xmlns:c16="http://schemas.microsoft.com/office/drawing/2014/chart" uri="{C3380CC4-5D6E-409C-BE32-E72D297353CC}">
              <c16:uniqueId val="{00000000-08E0-44FF-9FAB-F7EAB1A5AFD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08E0-44FF-9FAB-F7EAB1A5AFD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85.99</c:v>
                </c:pt>
                <c:pt idx="1">
                  <c:v>95.09</c:v>
                </c:pt>
                <c:pt idx="2">
                  <c:v>87.5</c:v>
                </c:pt>
                <c:pt idx="3">
                  <c:v>80.48</c:v>
                </c:pt>
                <c:pt idx="4">
                  <c:v>71.150000000000006</c:v>
                </c:pt>
              </c:numCache>
            </c:numRef>
          </c:val>
          <c:extLst>
            <c:ext xmlns:c16="http://schemas.microsoft.com/office/drawing/2014/chart" uri="{C3380CC4-5D6E-409C-BE32-E72D297353CC}">
              <c16:uniqueId val="{00000000-6161-4551-A087-A7A0D8046EA8}"/>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6161-4551-A087-A7A0D8046EA8}"/>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55.29</c:v>
                </c:pt>
                <c:pt idx="1">
                  <c:v>55.23</c:v>
                </c:pt>
                <c:pt idx="2">
                  <c:v>49.62</c:v>
                </c:pt>
                <c:pt idx="3">
                  <c:v>52.37</c:v>
                </c:pt>
                <c:pt idx="4">
                  <c:v>49.65</c:v>
                </c:pt>
              </c:numCache>
            </c:numRef>
          </c:val>
          <c:extLst>
            <c:ext xmlns:c16="http://schemas.microsoft.com/office/drawing/2014/chart" uri="{C3380CC4-5D6E-409C-BE32-E72D297353CC}">
              <c16:uniqueId val="{00000000-D4A2-4F6E-9790-4A86F31013DF}"/>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D4A2-4F6E-9790-4A86F31013DF}"/>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4A-4C5A-8AC2-C4AE0FA4EAD2}"/>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4A-4C5A-8AC2-C4AE0FA4EAD2}"/>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7B-4601-A4B8-D11BA64492E0}"/>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7B-4601-A4B8-D11BA64492E0}"/>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36-4D3A-9C3D-7172C1F8FCB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36-4D3A-9C3D-7172C1F8FCB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AB-48D1-B6EB-0B31A20A7894}"/>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AB-48D1-B6EB-0B31A20A7894}"/>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1118.46</c:v>
                </c:pt>
                <c:pt idx="1">
                  <c:v>1077.78</c:v>
                </c:pt>
                <c:pt idx="2">
                  <c:v>1000.91</c:v>
                </c:pt>
                <c:pt idx="3">
                  <c:v>939.23</c:v>
                </c:pt>
                <c:pt idx="4">
                  <c:v>939.17</c:v>
                </c:pt>
              </c:numCache>
            </c:numRef>
          </c:val>
          <c:extLst>
            <c:ext xmlns:c16="http://schemas.microsoft.com/office/drawing/2014/chart" uri="{C3380CC4-5D6E-409C-BE32-E72D297353CC}">
              <c16:uniqueId val="{00000000-E5CD-47D8-9E9D-15D3EBEAA1A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E5CD-47D8-9E9D-15D3EBEAA1A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43.04</c:v>
                </c:pt>
                <c:pt idx="1">
                  <c:v>41.16</c:v>
                </c:pt>
                <c:pt idx="2">
                  <c:v>42.46</c:v>
                </c:pt>
                <c:pt idx="3">
                  <c:v>37.56</c:v>
                </c:pt>
                <c:pt idx="4">
                  <c:v>38.200000000000003</c:v>
                </c:pt>
              </c:numCache>
            </c:numRef>
          </c:val>
          <c:extLst>
            <c:ext xmlns:c16="http://schemas.microsoft.com/office/drawing/2014/chart" uri="{C3380CC4-5D6E-409C-BE32-E72D297353CC}">
              <c16:uniqueId val="{00000000-07DA-4773-9069-2016025EB681}"/>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07DA-4773-9069-2016025EB681}"/>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396.5</c:v>
                </c:pt>
                <c:pt idx="1">
                  <c:v>417.67</c:v>
                </c:pt>
                <c:pt idx="2">
                  <c:v>394.72</c:v>
                </c:pt>
                <c:pt idx="3">
                  <c:v>437.16</c:v>
                </c:pt>
                <c:pt idx="4">
                  <c:v>437.52</c:v>
                </c:pt>
              </c:numCache>
            </c:numRef>
          </c:val>
          <c:extLst>
            <c:ext xmlns:c16="http://schemas.microsoft.com/office/drawing/2014/chart" uri="{C3380CC4-5D6E-409C-BE32-E72D297353CC}">
              <c16:uniqueId val="{00000000-1650-4254-A5D0-4699A880F346}"/>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1650-4254-A5D0-4699A880F346}"/>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E1" zoomScaleNormal="100" workbookViewId="0">
      <selection activeCell="CA47" sqref="CA4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高知県　土佐町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水道事業</v>
      </c>
      <c r="J8" s="66"/>
      <c r="K8" s="66"/>
      <c r="L8" s="66"/>
      <c r="M8" s="66"/>
      <c r="N8" s="66"/>
      <c r="O8" s="66"/>
      <c r="P8" s="66" t="str">
        <f>データ!$K$6</f>
        <v>簡易水道事業</v>
      </c>
      <c r="Q8" s="66"/>
      <c r="R8" s="66"/>
      <c r="S8" s="66"/>
      <c r="T8" s="66"/>
      <c r="U8" s="66"/>
      <c r="V8" s="66"/>
      <c r="W8" s="66" t="str">
        <f>データ!$L$6</f>
        <v>D3</v>
      </c>
      <c r="X8" s="66"/>
      <c r="Y8" s="66"/>
      <c r="Z8" s="66"/>
      <c r="AA8" s="66"/>
      <c r="AB8" s="66"/>
      <c r="AC8" s="66"/>
      <c r="AD8" s="66" t="str">
        <f>データ!$M$6</f>
        <v>非設置</v>
      </c>
      <c r="AE8" s="66"/>
      <c r="AF8" s="66"/>
      <c r="AG8" s="66"/>
      <c r="AH8" s="66"/>
      <c r="AI8" s="66"/>
      <c r="AJ8" s="66"/>
      <c r="AK8" s="2"/>
      <c r="AL8" s="55">
        <f>データ!$R$6</f>
        <v>3704</v>
      </c>
      <c r="AM8" s="55"/>
      <c r="AN8" s="55"/>
      <c r="AO8" s="55"/>
      <c r="AP8" s="55"/>
      <c r="AQ8" s="55"/>
      <c r="AR8" s="55"/>
      <c r="AS8" s="55"/>
      <c r="AT8" s="45">
        <f>データ!$S$6</f>
        <v>212.13</v>
      </c>
      <c r="AU8" s="45"/>
      <c r="AV8" s="45"/>
      <c r="AW8" s="45"/>
      <c r="AX8" s="45"/>
      <c r="AY8" s="45"/>
      <c r="AZ8" s="45"/>
      <c r="BA8" s="45"/>
      <c r="BB8" s="45">
        <f>データ!$T$6</f>
        <v>17.46</v>
      </c>
      <c r="BC8" s="45"/>
      <c r="BD8" s="45"/>
      <c r="BE8" s="45"/>
      <c r="BF8" s="45"/>
      <c r="BG8" s="45"/>
      <c r="BH8" s="45"/>
      <c r="BI8" s="45"/>
      <c r="BJ8" s="3"/>
      <c r="BK8" s="3"/>
      <c r="BL8" s="67" t="s">
        <v>10</v>
      </c>
      <c r="BM8" s="68"/>
      <c r="BN8" s="56" t="s">
        <v>11</v>
      </c>
      <c r="BO8" s="56"/>
      <c r="BP8" s="56"/>
      <c r="BQ8" s="56"/>
      <c r="BR8" s="56"/>
      <c r="BS8" s="56"/>
      <c r="BT8" s="56"/>
      <c r="BU8" s="56"/>
      <c r="BV8" s="56"/>
      <c r="BW8" s="56"/>
      <c r="BX8" s="56"/>
      <c r="BY8" s="57"/>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2"/>
      <c r="AE9" s="2"/>
      <c r="AF9" s="2"/>
      <c r="AG9" s="2"/>
      <c r="AH9" s="3"/>
      <c r="AI9" s="2"/>
      <c r="AJ9" s="2"/>
      <c r="AK9" s="2"/>
      <c r="AL9" s="58" t="s">
        <v>16</v>
      </c>
      <c r="AM9" s="58"/>
      <c r="AN9" s="58"/>
      <c r="AO9" s="58"/>
      <c r="AP9" s="58"/>
      <c r="AQ9" s="58"/>
      <c r="AR9" s="58"/>
      <c r="AS9" s="58"/>
      <c r="AT9" s="58" t="s">
        <v>17</v>
      </c>
      <c r="AU9" s="58"/>
      <c r="AV9" s="58"/>
      <c r="AW9" s="58"/>
      <c r="AX9" s="58"/>
      <c r="AY9" s="58"/>
      <c r="AZ9" s="58"/>
      <c r="BA9" s="58"/>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94.19</v>
      </c>
      <c r="Q10" s="45"/>
      <c r="R10" s="45"/>
      <c r="S10" s="45"/>
      <c r="T10" s="45"/>
      <c r="U10" s="45"/>
      <c r="V10" s="45"/>
      <c r="W10" s="55">
        <f>データ!$Q$6</f>
        <v>2442</v>
      </c>
      <c r="X10" s="55"/>
      <c r="Y10" s="55"/>
      <c r="Z10" s="55"/>
      <c r="AA10" s="55"/>
      <c r="AB10" s="55"/>
      <c r="AC10" s="55"/>
      <c r="AD10" s="2"/>
      <c r="AE10" s="2"/>
      <c r="AF10" s="2"/>
      <c r="AG10" s="2"/>
      <c r="AH10" s="2"/>
      <c r="AI10" s="2"/>
      <c r="AJ10" s="2"/>
      <c r="AK10" s="2"/>
      <c r="AL10" s="55">
        <f>データ!$U$6</f>
        <v>3451</v>
      </c>
      <c r="AM10" s="55"/>
      <c r="AN10" s="55"/>
      <c r="AO10" s="55"/>
      <c r="AP10" s="55"/>
      <c r="AQ10" s="55"/>
      <c r="AR10" s="55"/>
      <c r="AS10" s="55"/>
      <c r="AT10" s="45">
        <f>データ!$V$6</f>
        <v>22.7</v>
      </c>
      <c r="AU10" s="45"/>
      <c r="AV10" s="45"/>
      <c r="AW10" s="45"/>
      <c r="AX10" s="45"/>
      <c r="AY10" s="45"/>
      <c r="AZ10" s="45"/>
      <c r="BA10" s="45"/>
      <c r="BB10" s="45">
        <f>データ!$W$6</f>
        <v>152.03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6" t="s">
        <v>25</v>
      </c>
      <c r="BM14" s="37"/>
      <c r="BN14" s="37"/>
      <c r="BO14" s="37"/>
      <c r="BP14" s="37"/>
      <c r="BQ14" s="37"/>
      <c r="BR14" s="37"/>
      <c r="BS14" s="37"/>
      <c r="BT14" s="37"/>
      <c r="BU14" s="37"/>
      <c r="BV14" s="37"/>
      <c r="BW14" s="37"/>
      <c r="BX14" s="37"/>
      <c r="BY14" s="37"/>
      <c r="BZ14" s="38"/>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9"/>
      <c r="BM15" s="40"/>
      <c r="BN15" s="40"/>
      <c r="BO15" s="40"/>
      <c r="BP15" s="40"/>
      <c r="BQ15" s="40"/>
      <c r="BR15" s="40"/>
      <c r="BS15" s="40"/>
      <c r="BT15" s="40"/>
      <c r="BU15" s="40"/>
      <c r="BV15" s="40"/>
      <c r="BW15" s="40"/>
      <c r="BX15" s="40"/>
      <c r="BY15" s="40"/>
      <c r="BZ15" s="41"/>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115</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4"/>
      <c r="BN44" s="34"/>
      <c r="BO44" s="34"/>
      <c r="BP44" s="34"/>
      <c r="BQ44" s="34"/>
      <c r="BR44" s="34"/>
      <c r="BS44" s="34"/>
      <c r="BT44" s="34"/>
      <c r="BU44" s="34"/>
      <c r="BV44" s="34"/>
      <c r="BW44" s="34"/>
      <c r="BX44" s="34"/>
      <c r="BY44" s="34"/>
      <c r="BZ44" s="3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6" t="s">
        <v>26</v>
      </c>
      <c r="BM45" s="37"/>
      <c r="BN45" s="37"/>
      <c r="BO45" s="37"/>
      <c r="BP45" s="37"/>
      <c r="BQ45" s="37"/>
      <c r="BR45" s="37"/>
      <c r="BS45" s="37"/>
      <c r="BT45" s="37"/>
      <c r="BU45" s="37"/>
      <c r="BV45" s="37"/>
      <c r="BW45" s="37"/>
      <c r="BX45" s="37"/>
      <c r="BY45" s="37"/>
      <c r="BZ45" s="38"/>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9"/>
      <c r="BM46" s="40"/>
      <c r="BN46" s="40"/>
      <c r="BO46" s="40"/>
      <c r="BP46" s="40"/>
      <c r="BQ46" s="40"/>
      <c r="BR46" s="40"/>
      <c r="BS46" s="40"/>
      <c r="BT46" s="40"/>
      <c r="BU46" s="40"/>
      <c r="BV46" s="40"/>
      <c r="BW46" s="40"/>
      <c r="BX46" s="40"/>
      <c r="BY46" s="40"/>
      <c r="BZ46" s="41"/>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116</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0"/>
      <c r="BM60" s="31"/>
      <c r="BN60" s="31"/>
      <c r="BO60" s="31"/>
      <c r="BP60" s="31"/>
      <c r="BQ60" s="31"/>
      <c r="BR60" s="31"/>
      <c r="BS60" s="31"/>
      <c r="BT60" s="31"/>
      <c r="BU60" s="31"/>
      <c r="BV60" s="31"/>
      <c r="BW60" s="31"/>
      <c r="BX60" s="31"/>
      <c r="BY60" s="31"/>
      <c r="BZ60" s="32"/>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4"/>
      <c r="BN63" s="34"/>
      <c r="BO63" s="34"/>
      <c r="BP63" s="34"/>
      <c r="BQ63" s="34"/>
      <c r="BR63" s="34"/>
      <c r="BS63" s="34"/>
      <c r="BT63" s="34"/>
      <c r="BU63" s="34"/>
      <c r="BV63" s="34"/>
      <c r="BW63" s="34"/>
      <c r="BX63" s="34"/>
      <c r="BY63" s="34"/>
      <c r="BZ63" s="3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6" t="s">
        <v>28</v>
      </c>
      <c r="BM64" s="37"/>
      <c r="BN64" s="37"/>
      <c r="BO64" s="37"/>
      <c r="BP64" s="37"/>
      <c r="BQ64" s="37"/>
      <c r="BR64" s="37"/>
      <c r="BS64" s="37"/>
      <c r="BT64" s="37"/>
      <c r="BU64" s="37"/>
      <c r="BV64" s="37"/>
      <c r="BW64" s="37"/>
      <c r="BX64" s="37"/>
      <c r="BY64" s="37"/>
      <c r="BZ64" s="38"/>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9"/>
      <c r="BM65" s="40"/>
      <c r="BN65" s="40"/>
      <c r="BO65" s="40"/>
      <c r="BP65" s="40"/>
      <c r="BQ65" s="40"/>
      <c r="BR65" s="40"/>
      <c r="BS65" s="40"/>
      <c r="BT65" s="40"/>
      <c r="BU65" s="40"/>
      <c r="BV65" s="40"/>
      <c r="BW65" s="40"/>
      <c r="BX65" s="40"/>
      <c r="BY65" s="40"/>
      <c r="BZ65" s="41"/>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114</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3"/>
      <c r="BM82" s="34"/>
      <c r="BN82" s="34"/>
      <c r="BO82" s="34"/>
      <c r="BP82" s="34"/>
      <c r="BQ82" s="34"/>
      <c r="BR82" s="34"/>
      <c r="BS82" s="34"/>
      <c r="BT82" s="34"/>
      <c r="BU82" s="34"/>
      <c r="BV82" s="34"/>
      <c r="BW82" s="34"/>
      <c r="BX82" s="34"/>
      <c r="BY82" s="34"/>
      <c r="BZ82" s="3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42</v>
      </c>
      <c r="O85" s="13" t="str">
        <f>データ!EN6</f>
        <v>【0.58】</v>
      </c>
    </row>
  </sheetData>
  <sheetProtection algorithmName="SHA-512" hashValue="h5jXQ1E0ekUUjhJGzYrXYgFSqQEh+DrQCiNBD9QFtqczl5NCnkOZNc4AiZib5rtGcK0lxpuDvwF63EGzTdv9bg==" saltValue="/pU55WGzhqS5YYDx4pknv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393631</v>
      </c>
      <c r="D6" s="20">
        <f t="shared" si="3"/>
        <v>47</v>
      </c>
      <c r="E6" s="20">
        <f t="shared" si="3"/>
        <v>1</v>
      </c>
      <c r="F6" s="20">
        <f t="shared" si="3"/>
        <v>0</v>
      </c>
      <c r="G6" s="20">
        <f t="shared" si="3"/>
        <v>0</v>
      </c>
      <c r="H6" s="20" t="str">
        <f t="shared" si="3"/>
        <v>高知県　土佐町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94.19</v>
      </c>
      <c r="Q6" s="21">
        <f t="shared" si="3"/>
        <v>2442</v>
      </c>
      <c r="R6" s="21">
        <f t="shared" si="3"/>
        <v>3704</v>
      </c>
      <c r="S6" s="21">
        <f t="shared" si="3"/>
        <v>212.13</v>
      </c>
      <c r="T6" s="21">
        <f t="shared" si="3"/>
        <v>17.46</v>
      </c>
      <c r="U6" s="21">
        <f t="shared" si="3"/>
        <v>3451</v>
      </c>
      <c r="V6" s="21">
        <f t="shared" si="3"/>
        <v>22.7</v>
      </c>
      <c r="W6" s="21">
        <f t="shared" si="3"/>
        <v>152.03</v>
      </c>
      <c r="X6" s="22">
        <f>IF(X7="",NA(),X7)</f>
        <v>55.29</v>
      </c>
      <c r="Y6" s="22">
        <f t="shared" ref="Y6:AG6" si="4">IF(Y7="",NA(),Y7)</f>
        <v>55.23</v>
      </c>
      <c r="Z6" s="22">
        <f t="shared" si="4"/>
        <v>49.62</v>
      </c>
      <c r="AA6" s="22">
        <f t="shared" si="4"/>
        <v>52.37</v>
      </c>
      <c r="AB6" s="22">
        <f t="shared" si="4"/>
        <v>49.65</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1118.46</v>
      </c>
      <c r="BF6" s="22">
        <f t="shared" ref="BF6:BN6" si="7">IF(BF7="",NA(),BF7)</f>
        <v>1077.78</v>
      </c>
      <c r="BG6" s="22">
        <f t="shared" si="7"/>
        <v>1000.91</v>
      </c>
      <c r="BH6" s="22">
        <f t="shared" si="7"/>
        <v>939.23</v>
      </c>
      <c r="BI6" s="22">
        <f t="shared" si="7"/>
        <v>939.17</v>
      </c>
      <c r="BJ6" s="22">
        <f t="shared" si="7"/>
        <v>1061.58</v>
      </c>
      <c r="BK6" s="22">
        <f t="shared" si="7"/>
        <v>1007.7</v>
      </c>
      <c r="BL6" s="22">
        <f t="shared" si="7"/>
        <v>1018.52</v>
      </c>
      <c r="BM6" s="22">
        <f t="shared" si="7"/>
        <v>949.61</v>
      </c>
      <c r="BN6" s="22">
        <f t="shared" si="7"/>
        <v>918.84</v>
      </c>
      <c r="BO6" s="21" t="str">
        <f>IF(BO7="","",IF(BO7="-","【-】","【"&amp;SUBSTITUTE(TEXT(BO7,"#,##0.00"),"-","△")&amp;"】"))</f>
        <v>【940.88】</v>
      </c>
      <c r="BP6" s="22">
        <f>IF(BP7="",NA(),BP7)</f>
        <v>43.04</v>
      </c>
      <c r="BQ6" s="22">
        <f t="shared" ref="BQ6:BY6" si="8">IF(BQ7="",NA(),BQ7)</f>
        <v>41.16</v>
      </c>
      <c r="BR6" s="22">
        <f t="shared" si="8"/>
        <v>42.46</v>
      </c>
      <c r="BS6" s="22">
        <f t="shared" si="8"/>
        <v>37.56</v>
      </c>
      <c r="BT6" s="22">
        <f t="shared" si="8"/>
        <v>38.200000000000003</v>
      </c>
      <c r="BU6" s="22">
        <f t="shared" si="8"/>
        <v>58.52</v>
      </c>
      <c r="BV6" s="22">
        <f t="shared" si="8"/>
        <v>59.22</v>
      </c>
      <c r="BW6" s="22">
        <f t="shared" si="8"/>
        <v>58.79</v>
      </c>
      <c r="BX6" s="22">
        <f t="shared" si="8"/>
        <v>58.41</v>
      </c>
      <c r="BY6" s="22">
        <f t="shared" si="8"/>
        <v>58.27</v>
      </c>
      <c r="BZ6" s="21" t="str">
        <f>IF(BZ7="","",IF(BZ7="-","【-】","【"&amp;SUBSTITUTE(TEXT(BZ7,"#,##0.00"),"-","△")&amp;"】"))</f>
        <v>【54.59】</v>
      </c>
      <c r="CA6" s="22">
        <f>IF(CA7="",NA(),CA7)</f>
        <v>396.5</v>
      </c>
      <c r="CB6" s="22">
        <f t="shared" ref="CB6:CJ6" si="9">IF(CB7="",NA(),CB7)</f>
        <v>417.67</v>
      </c>
      <c r="CC6" s="22">
        <f t="shared" si="9"/>
        <v>394.72</v>
      </c>
      <c r="CD6" s="22">
        <f t="shared" si="9"/>
        <v>437.16</v>
      </c>
      <c r="CE6" s="22">
        <f t="shared" si="9"/>
        <v>437.52</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39.93</v>
      </c>
      <c r="CM6" s="22">
        <f t="shared" ref="CM6:CU6" si="10">IF(CM7="",NA(),CM7)</f>
        <v>35.4</v>
      </c>
      <c r="CN6" s="22">
        <f t="shared" si="10"/>
        <v>38.75</v>
      </c>
      <c r="CO6" s="22">
        <f t="shared" si="10"/>
        <v>34.44</v>
      </c>
      <c r="CP6" s="22">
        <f t="shared" si="10"/>
        <v>37.89</v>
      </c>
      <c r="CQ6" s="22">
        <f t="shared" si="10"/>
        <v>57.3</v>
      </c>
      <c r="CR6" s="22">
        <f t="shared" si="10"/>
        <v>56.76</v>
      </c>
      <c r="CS6" s="22">
        <f t="shared" si="10"/>
        <v>56.04</v>
      </c>
      <c r="CT6" s="22">
        <f t="shared" si="10"/>
        <v>58.52</v>
      </c>
      <c r="CU6" s="22">
        <f t="shared" si="10"/>
        <v>58.88</v>
      </c>
      <c r="CV6" s="21" t="str">
        <f>IF(CV7="","",IF(CV7="-","【-】","【"&amp;SUBSTITUTE(TEXT(CV7,"#,##0.00"),"-","△")&amp;"】"))</f>
        <v>【56.42】</v>
      </c>
      <c r="CW6" s="22">
        <f>IF(CW7="",NA(),CW7)</f>
        <v>85.99</v>
      </c>
      <c r="CX6" s="22">
        <f t="shared" ref="CX6:DF6" si="11">IF(CX7="",NA(),CX7)</f>
        <v>95.09</v>
      </c>
      <c r="CY6" s="22">
        <f t="shared" si="11"/>
        <v>87.5</v>
      </c>
      <c r="CZ6" s="22">
        <f t="shared" si="11"/>
        <v>80.48</v>
      </c>
      <c r="DA6" s="22">
        <f t="shared" si="11"/>
        <v>71.150000000000006</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0.04</v>
      </c>
      <c r="EE6" s="22">
        <f t="shared" ref="EE6:EM6" si="14">IF(EE7="",NA(),EE7)</f>
        <v>0.5</v>
      </c>
      <c r="EF6" s="21">
        <f t="shared" si="14"/>
        <v>0</v>
      </c>
      <c r="EG6" s="21">
        <f t="shared" si="14"/>
        <v>0</v>
      </c>
      <c r="EH6" s="22">
        <f t="shared" si="14"/>
        <v>1.76</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393631</v>
      </c>
      <c r="D7" s="24">
        <v>47</v>
      </c>
      <c r="E7" s="24">
        <v>1</v>
      </c>
      <c r="F7" s="24">
        <v>0</v>
      </c>
      <c r="G7" s="24">
        <v>0</v>
      </c>
      <c r="H7" s="24" t="s">
        <v>96</v>
      </c>
      <c r="I7" s="24" t="s">
        <v>97</v>
      </c>
      <c r="J7" s="24" t="s">
        <v>98</v>
      </c>
      <c r="K7" s="24" t="s">
        <v>99</v>
      </c>
      <c r="L7" s="24" t="s">
        <v>100</v>
      </c>
      <c r="M7" s="24" t="s">
        <v>101</v>
      </c>
      <c r="N7" s="25" t="s">
        <v>102</v>
      </c>
      <c r="O7" s="25" t="s">
        <v>103</v>
      </c>
      <c r="P7" s="25">
        <v>94.19</v>
      </c>
      <c r="Q7" s="25">
        <v>2442</v>
      </c>
      <c r="R7" s="25">
        <v>3704</v>
      </c>
      <c r="S7" s="25">
        <v>212.13</v>
      </c>
      <c r="T7" s="25">
        <v>17.46</v>
      </c>
      <c r="U7" s="25">
        <v>3451</v>
      </c>
      <c r="V7" s="25">
        <v>22.7</v>
      </c>
      <c r="W7" s="25">
        <v>152.03</v>
      </c>
      <c r="X7" s="25">
        <v>55.29</v>
      </c>
      <c r="Y7" s="25">
        <v>55.23</v>
      </c>
      <c r="Z7" s="25">
        <v>49.62</v>
      </c>
      <c r="AA7" s="25">
        <v>52.37</v>
      </c>
      <c r="AB7" s="25">
        <v>49.65</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1118.46</v>
      </c>
      <c r="BF7" s="25">
        <v>1077.78</v>
      </c>
      <c r="BG7" s="25">
        <v>1000.91</v>
      </c>
      <c r="BH7" s="25">
        <v>939.23</v>
      </c>
      <c r="BI7" s="25">
        <v>939.17</v>
      </c>
      <c r="BJ7" s="25">
        <v>1061.58</v>
      </c>
      <c r="BK7" s="25">
        <v>1007.7</v>
      </c>
      <c r="BL7" s="25">
        <v>1018.52</v>
      </c>
      <c r="BM7" s="25">
        <v>949.61</v>
      </c>
      <c r="BN7" s="25">
        <v>918.84</v>
      </c>
      <c r="BO7" s="25">
        <v>940.88</v>
      </c>
      <c r="BP7" s="25">
        <v>43.04</v>
      </c>
      <c r="BQ7" s="25">
        <v>41.16</v>
      </c>
      <c r="BR7" s="25">
        <v>42.46</v>
      </c>
      <c r="BS7" s="25">
        <v>37.56</v>
      </c>
      <c r="BT7" s="25">
        <v>38.200000000000003</v>
      </c>
      <c r="BU7" s="25">
        <v>58.52</v>
      </c>
      <c r="BV7" s="25">
        <v>59.22</v>
      </c>
      <c r="BW7" s="25">
        <v>58.79</v>
      </c>
      <c r="BX7" s="25">
        <v>58.41</v>
      </c>
      <c r="BY7" s="25">
        <v>58.27</v>
      </c>
      <c r="BZ7" s="25">
        <v>54.59</v>
      </c>
      <c r="CA7" s="25">
        <v>396.5</v>
      </c>
      <c r="CB7" s="25">
        <v>417.67</v>
      </c>
      <c r="CC7" s="25">
        <v>394.72</v>
      </c>
      <c r="CD7" s="25">
        <v>437.16</v>
      </c>
      <c r="CE7" s="25">
        <v>437.52</v>
      </c>
      <c r="CF7" s="25">
        <v>296.3</v>
      </c>
      <c r="CG7" s="25">
        <v>292.89999999999998</v>
      </c>
      <c r="CH7" s="25">
        <v>298.25</v>
      </c>
      <c r="CI7" s="25">
        <v>303.27999999999997</v>
      </c>
      <c r="CJ7" s="25">
        <v>303.81</v>
      </c>
      <c r="CK7" s="25">
        <v>301.2</v>
      </c>
      <c r="CL7" s="25">
        <v>39.93</v>
      </c>
      <c r="CM7" s="25">
        <v>35.4</v>
      </c>
      <c r="CN7" s="25">
        <v>38.75</v>
      </c>
      <c r="CO7" s="25">
        <v>34.44</v>
      </c>
      <c r="CP7" s="25">
        <v>37.89</v>
      </c>
      <c r="CQ7" s="25">
        <v>57.3</v>
      </c>
      <c r="CR7" s="25">
        <v>56.76</v>
      </c>
      <c r="CS7" s="25">
        <v>56.04</v>
      </c>
      <c r="CT7" s="25">
        <v>58.52</v>
      </c>
      <c r="CU7" s="25">
        <v>58.88</v>
      </c>
      <c r="CV7" s="25">
        <v>56.42</v>
      </c>
      <c r="CW7" s="25">
        <v>85.99</v>
      </c>
      <c r="CX7" s="25">
        <v>95.09</v>
      </c>
      <c r="CY7" s="25">
        <v>87.5</v>
      </c>
      <c r="CZ7" s="25">
        <v>80.48</v>
      </c>
      <c r="DA7" s="25">
        <v>71.150000000000006</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0.04</v>
      </c>
      <c r="EE7" s="25">
        <v>0.5</v>
      </c>
      <c r="EF7" s="25">
        <v>0</v>
      </c>
      <c r="EG7" s="25">
        <v>0</v>
      </c>
      <c r="EH7" s="25">
        <v>1.76</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112</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和田 陽二</cp:lastModifiedBy>
  <dcterms:created xsi:type="dcterms:W3CDTF">2022-12-01T01:11:26Z</dcterms:created>
  <dcterms:modified xsi:type="dcterms:W3CDTF">2023-01-17T11:26:29Z</dcterms:modified>
  <cp:category/>
</cp:coreProperties>
</file>