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workbookProtection workbookAlgorithmName="SHA-512" workbookHashValue="alh3Onrtz/+QAW2yK7mXPlpCzYpBStc0pKPm9V3KEQ7vy0CKE1t6gp3bZAD3501jPb8EdPjiz6dXhwSRsaOeuw==" workbookSaltValue="6v167xr0cNKhDJDPPoueo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<sst xmlns="http://schemas.openxmlformats.org/spreadsheetml/2006/main" count="228" uniqueCount="113">
  <si>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</si>
  <si>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</si>
  <si>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</si>
  <si>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</si>
  <si>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</si>
  <si>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</si>
  <si>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</si>
  <si>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</si>
  <si>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</si>
  <si>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</si>
  <si>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</si>
  <si>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</si>
  <si>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</si>
  <si>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</si>
  <si>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</si>
  <si>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</si>
  <si>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</si>
  <si>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</si>
  <si>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</si>
  <si>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</si>
  <si>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</si>
  <si>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</si>
  <si>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</si>
  <si>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</si>
  <si>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</si>
  <si>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</si>
  <si>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</si>
  <si>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</si>
  <si>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</si>
  <si>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</si>
  <si>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</si>
  <si>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</si>
  <si>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</si>
  <si>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</si>
  <si>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</si>
  <si>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</si>
  <si>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</si>
  <si>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</si>
  <si>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</si>
  <si>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</si>
  <si>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</si>
  <si>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</si>
  <si>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</si>
  <si>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</si>
  <si>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</si>
  <si>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</si>
  <si>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</si>
  <si>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</si>
  <si>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</si>
  <si>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</si>
  <si>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</si>
  <si>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</si>
  <si>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</si>
  <si>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</si>
  <si>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</si>
  <si>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</si>
  <si>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</si>
  <si>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</si>
  <si>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</si>
  <si>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</si>
  <si>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</si>
  <si>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</si>
  <si>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</si>
  <si>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</si>
  <si>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</si>
  <si>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</si>
  <si>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</si>
  <si>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</si>
  <si>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</si>
  <si>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</si>
  <si>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</si>
  <si>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</si>
  <si>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</si>
  <si>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</si>
  <si>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</si>
  <si>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</si>
  <si>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</si>
  <si>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</si>
  <si>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</si>
  <si>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</si>
  <si>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</si>
  <si>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</si>
  <si>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</si>
  <si>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</si>
  <si>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</si>
  <si>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</si>
  <si>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</si>
  <si>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</si>
  <si>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</si>
  <si>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</si>
  <si>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</si>
  <si>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</si>
  <si>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</si>
  <si>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室戸市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</si>
  <si>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</si>
  <si>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</si>
  <si>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</si>
  <si>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</si>
  <si>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</si>
  <si>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</si>
  <si>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</si>
  <si>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</si>
  <si>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</si>
  <si>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</si>
  <si>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</si>
  <si>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</si>
  <si>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</si>
  <si>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</si>
  <si>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</si>
  <si>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</si>
  <si>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については高い数値を示しており、法定耐用年数に近い資産が多く施設更新の必要性が高いことがわかる。老朽化した水道管については計画的に更新をしており、耐震管の布設替えを順次進めているところである。また専門機関に漏水調査を委託し、漏水個所を特定し早急に漏水の修繕を行っている。</t>
    <rPh sb="110" eb="114">
      <t>センモンキカン</t>
    </rPh>
    <rPh sb="115" eb="119">
      <t>ロウスイチョウサ</t>
    </rPh>
    <rPh sb="120" eb="122">
      <t>イタク</t>
    </rPh>
    <rPh sb="124" eb="128">
      <t>ロウスイカショ</t>
    </rPh>
    <rPh sb="129" eb="131">
      <t>トクテイ</t>
    </rPh>
    <rPh sb="132" eb="134">
      <t>ソウキュウ</t>
    </rPh>
    <rPh sb="135" eb="137">
      <t>ロウスイ</t>
    </rPh>
    <rPh sb="138" eb="140">
      <t>シュウゼン</t>
    </rPh>
    <rPh sb="141" eb="142">
      <t>オコナ</t>
    </rPh>
    <phoneticPr fontId="4"/>
  </si>
  <si>
    <t xml:space="preserve"> 経営収支比率や料金回収率においては100％以上であり黒字経営ではあるものの、年々給水収益は減少しており、水道料金の値上げ、繰入金、経費削減等は喫緊の課題である。　　　　　　　　　　　　　　　　　　　　　　　　企業債残高対給水収益比率にあるように、水道工事における起債借入が依然として高い水準で行われており、収支のバランスを見ながらの経営が求められる。
また、経営改善のため、基準内繰入が可能なものについては検討を行うことが必要である。
施設利用率や有収率については平均より低く、効率的な施設稼働が出来ていない状況である。施設の老朽化が顕著であり、漏水の頻発等が有収率を下げている主な原因である。給水量が収益に結び付くよう水道施設等の修繕等に重点を置き、将来の給水人口減少を踏まえた施設の統廃合やダウンサイジング等の検討を行うことが必要である。
</t>
    <rPh sb="105" eb="110">
      <t>キギョウサイザンダカ</t>
    </rPh>
    <rPh sb="110" eb="111">
      <t>タイ</t>
    </rPh>
    <rPh sb="111" eb="117">
      <t>キュウスイシュウエキヒリツ</t>
    </rPh>
    <rPh sb="124" eb="128">
      <t>スイドウコウジ</t>
    </rPh>
    <rPh sb="132" eb="136">
      <t>キサイカリイレ</t>
    </rPh>
    <rPh sb="137" eb="139">
      <t>イゼン</t>
    </rPh>
    <rPh sb="142" eb="143">
      <t>タカ</t>
    </rPh>
    <rPh sb="144" eb="146">
      <t>スイジュン</t>
    </rPh>
    <rPh sb="147" eb="148">
      <t>オコナ</t>
    </rPh>
    <rPh sb="154" eb="156">
      <t>シュウシ</t>
    </rPh>
    <rPh sb="162" eb="163">
      <t>ミ</t>
    </rPh>
    <rPh sb="167" eb="169">
      <t>ケイエイ</t>
    </rPh>
    <rPh sb="170" eb="171">
      <t>モト</t>
    </rPh>
    <rPh sb="233" eb="235">
      <t>ヘイキン</t>
    </rPh>
    <rPh sb="237" eb="238">
      <t>ヒク</t>
    </rPh>
    <rPh sb="290" eb="291">
      <t>オモ</t>
    </rPh>
    <phoneticPr fontId="4"/>
  </si>
  <si>
    <t xml:space="preserve"> 室戸市は沿線が長い地形であると共に管路延長も長く水道施設が点在していることから、多くの施設管理を行いそれに伴う費用も必要となっている。しかしながら人口減少による給水収益の減少が見込まれており、料金の値上げや繰入金の検討が必要である。　　　　　　　　　　　　　　　　　　　　　　　　　　　　水道施設において耐用年数を過ぎ更新の必要性がある中、自然災害等に備え老朽管の布設替えや施設の修繕等をすすめ有収率の向上に努めている。　　　　　　起債については収支のバランスを見ながら借入を行っているところである。　　　　　　　　　　　　　今後とも健全な水道経営を行うため、市や県と広域連携を見据えた検討を行うことが必要である。</t>
    <rPh sb="16" eb="17">
      <t>トモ</t>
    </rPh>
    <rPh sb="25" eb="29">
      <t>スイドウシセツ</t>
    </rPh>
    <rPh sb="49" eb="50">
      <t>オコナ</t>
    </rPh>
    <rPh sb="54" eb="55">
      <t>トモナ</t>
    </rPh>
    <rPh sb="56" eb="58">
      <t>ヒヨウ</t>
    </rPh>
    <rPh sb="59" eb="61">
      <t>ヒツヨウ</t>
    </rPh>
    <rPh sb="145" eb="149">
      <t>スイドウシセツ</t>
    </rPh>
    <rPh sb="198" eb="201">
      <t>ユウシュウリツ</t>
    </rPh>
    <rPh sb="202" eb="204">
      <t>コウジョウ</t>
    </rPh>
    <rPh sb="205" eb="206">
      <t>ツト</t>
    </rPh>
    <rPh sb="281" eb="282">
      <t>シ</t>
    </rPh>
    <rPh sb="283" eb="284">
      <t>ケン</t>
    </rPh>
    <rPh sb="285" eb="289">
      <t>コウイキレンケイ</t>
    </rPh>
    <rPh sb="290" eb="292">
      <t>ミス</t>
    </rPh>
    <rPh sb="294" eb="29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</si>
</sst>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1.52</c:v>
                </c:pt>
                <c:pt idx="3" formatCode="#,##0.00;&quot;△&quot;#,##0.00;&quot;-&quot;">
                  <c:v>0.7</c:v>
                </c:pt>
                <c:pt idx="4" formatCode="#,##0.00;&quot;△&quot;#,##0.00;&quot;-&quot;">
                  <c:v>0.02</c:v>
                </c:pt>
              </c:numCache>
            </c:numRef>
          </c:val>
          <c:extLst>
            <c:ext xmlns:c16="http://schemas.microsoft.com/office/drawing/2014/chart" uri="{C3380CC4-5D6E-409C-BE32-E72D297353CC}">
              <c16:uniqueId val="{00000000-4E68-428F-8734-055AC0C023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4E68-428F-8734-055AC0C023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36.29</c:v>
                </c:pt>
                <c:pt idx="1">
                  <c:v>35.51</c:v>
                </c:pt>
                <c:pt idx="2">
                  <c:v>33.99</c:v>
                </c:pt>
                <c:pt idx="3">
                  <c:v>34.700000000000003</c:v>
                </c:pt>
                <c:pt idx="4">
                  <c:v>33.89</c:v>
                </c:pt>
              </c:numCache>
            </c:numRef>
          </c:val>
          <c:extLst>
            <c:ext xmlns:c16="http://schemas.microsoft.com/office/drawing/2014/chart" uri="{C3380CC4-5D6E-409C-BE32-E72D297353CC}">
              <c16:uniqueId val="{00000000-FE4C-4CCA-A8F9-4F2685DE3A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FE4C-4CCA-A8F9-4F2685DE3A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74.16</c:v>
                </c:pt>
                <c:pt idx="1">
                  <c:v>74.14</c:v>
                </c:pt>
                <c:pt idx="2">
                  <c:v>73.989999999999995</c:v>
                </c:pt>
                <c:pt idx="3">
                  <c:v>74.099999999999994</c:v>
                </c:pt>
                <c:pt idx="4">
                  <c:v>72.03</c:v>
                </c:pt>
              </c:numCache>
            </c:numRef>
          </c:val>
          <c:extLst>
            <c:ext xmlns:c16="http://schemas.microsoft.com/office/drawing/2014/chart" uri="{C3380CC4-5D6E-409C-BE32-E72D297353CC}">
              <c16:uniqueId val="{00000000-BD7F-4075-88B8-6F38660B01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BD7F-4075-88B8-6F38660B01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115.55</c:v>
                </c:pt>
                <c:pt idx="1">
                  <c:v>115.12</c:v>
                </c:pt>
                <c:pt idx="2">
                  <c:v>115.59</c:v>
                </c:pt>
                <c:pt idx="3">
                  <c:v>123.23</c:v>
                </c:pt>
                <c:pt idx="4">
                  <c:v>112.04</c:v>
                </c:pt>
              </c:numCache>
            </c:numRef>
          </c:val>
          <c:extLst>
            <c:ext xmlns:c16="http://schemas.microsoft.com/office/drawing/2014/chart" uri="{C3380CC4-5D6E-409C-BE32-E72D297353CC}">
              <c16:uniqueId val="{00000000-8FC8-49B2-BF8B-522E8F85BC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8FC8-49B2-BF8B-522E8F85BC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60.38</c:v>
                </c:pt>
                <c:pt idx="1">
                  <c:v>60.73</c:v>
                </c:pt>
                <c:pt idx="2">
                  <c:v>60.27</c:v>
                </c:pt>
                <c:pt idx="3">
                  <c:v>60.9</c:v>
                </c:pt>
                <c:pt idx="4">
                  <c:v>61.4</c:v>
                </c:pt>
              </c:numCache>
            </c:numRef>
          </c:val>
          <c:extLst>
            <c:ext xmlns:c16="http://schemas.microsoft.com/office/drawing/2014/chart" uri="{C3380CC4-5D6E-409C-BE32-E72D297353CC}">
              <c16:uniqueId val="{00000000-392C-4F32-AB28-CB9B8E0190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392C-4F32-AB28-CB9B8E0190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0.01</c:v>
                </c:pt>
                <c:pt idx="1">
                  <c:v>2.5</c:v>
                </c:pt>
                <c:pt idx="2">
                  <c:v>2.5</c:v>
                </c:pt>
                <c:pt idx="3" formatCode="#,##0.00;&quot;△&quot;#,##0.00">
                  <c:v>0</c:v>
                </c:pt>
                <c:pt idx="4" formatCode="#,##0.00;&quot;△&quot;#,##0.00">
                  <c:v>0</c:v>
                </c:pt>
              </c:numCache>
            </c:numRef>
          </c:val>
          <c:extLst>
            <c:ext xmlns:c16="http://schemas.microsoft.com/office/drawing/2014/chart" uri="{C3380CC4-5D6E-409C-BE32-E72D297353CC}">
              <c16:uniqueId val="{00000000-B73B-40F7-834A-52785175F0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B73B-40F7-834A-52785175F0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D0-41FB-97E3-CECF07BC90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D6D0-41FB-97E3-CECF07BC90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431.01</c:v>
                </c:pt>
                <c:pt idx="1">
                  <c:v>444.98</c:v>
                </c:pt>
                <c:pt idx="2">
                  <c:v>496.31</c:v>
                </c:pt>
                <c:pt idx="3">
                  <c:v>510.55</c:v>
                </c:pt>
                <c:pt idx="4">
                  <c:v>423.59</c:v>
                </c:pt>
              </c:numCache>
            </c:numRef>
          </c:val>
          <c:extLst>
            <c:ext xmlns:c16="http://schemas.microsoft.com/office/drawing/2014/chart" uri="{C3380CC4-5D6E-409C-BE32-E72D297353CC}">
              <c16:uniqueId val="{00000000-DD28-40EE-8D84-1AA4BA0405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DD28-40EE-8D84-1AA4BA0405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602.21</c:v>
                </c:pt>
                <c:pt idx="1">
                  <c:v>630.53</c:v>
                </c:pt>
                <c:pt idx="2">
                  <c:v>671.83</c:v>
                </c:pt>
                <c:pt idx="3">
                  <c:v>655.69</c:v>
                </c:pt>
                <c:pt idx="4">
                  <c:v>686.91</c:v>
                </c:pt>
              </c:numCache>
            </c:numRef>
          </c:val>
          <c:extLst>
            <c:ext xmlns:c16="http://schemas.microsoft.com/office/drawing/2014/chart" uri="{C3380CC4-5D6E-409C-BE32-E72D297353CC}">
              <c16:uniqueId val="{00000000-8BDC-4D60-BABD-655C22D3D1A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8BDC-4D60-BABD-655C22D3D1A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111.4</c:v>
                </c:pt>
                <c:pt idx="1">
                  <c:v>110.33</c:v>
                </c:pt>
                <c:pt idx="2">
                  <c:v>111.79</c:v>
                </c:pt>
                <c:pt idx="3">
                  <c:v>120.74</c:v>
                </c:pt>
                <c:pt idx="4">
                  <c:v>108.33</c:v>
                </c:pt>
              </c:numCache>
            </c:numRef>
          </c:val>
          <c:extLst>
            <c:ext xmlns:c16="http://schemas.microsoft.com/office/drawing/2014/chart" uri="{C3380CC4-5D6E-409C-BE32-E72D297353CC}">
              <c16:uniqueId val="{00000000-B760-4733-B0C2-6E72B19B5C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B760-4733-B0C2-6E72B19B5C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143.75</c:v>
                </c:pt>
                <c:pt idx="1">
                  <c:v>145.32</c:v>
                </c:pt>
                <c:pt idx="2">
                  <c:v>143.97</c:v>
                </c:pt>
                <c:pt idx="3">
                  <c:v>133.31</c:v>
                </c:pt>
                <c:pt idx="4">
                  <c:v>148.4</c:v>
                </c:pt>
              </c:numCache>
            </c:numRef>
          </c:val>
          <c:extLst>
            <c:ext xmlns:c16="http://schemas.microsoft.com/office/drawing/2014/chart" uri="{C3380CC4-5D6E-409C-BE32-E72D297353CC}">
              <c16:uniqueId val="{00000000-642D-4CB0-8A0F-CED45D575E5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642D-4CB0-8A0F-CED45D575E5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高知県　室戸市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12319</v>
      </c>
      <c r="AM8" s="59"/>
      <c r="AN8" s="59"/>
      <c r="AO8" s="59"/>
      <c r="AP8" s="59"/>
      <c r="AQ8" s="59"/>
      <c r="AR8" s="59"/>
      <c r="AS8" s="59"/>
      <c r="AT8" s="56">
        <f>データ!$S$6</f>
        <v>248.22</v>
      </c>
      <c r="AU8" s="57"/>
      <c r="AV8" s="57"/>
      <c r="AW8" s="57"/>
      <c r="AX8" s="57"/>
      <c r="AY8" s="57"/>
      <c r="AZ8" s="57"/>
      <c r="BA8" s="57"/>
      <c r="BB8" s="46">
        <f>データ!$T$6</f>
        <v>49.63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46.96</v>
      </c>
      <c r="J10" s="57"/>
      <c r="K10" s="57"/>
      <c r="L10" s="57"/>
      <c r="M10" s="57"/>
      <c r="N10" s="57"/>
      <c r="O10" s="58"/>
      <c r="P10" s="46">
        <f>データ!$P$6</f>
        <v>93.58</v>
      </c>
      <c r="Q10" s="46"/>
      <c r="R10" s="46"/>
      <c r="S10" s="46"/>
      <c r="T10" s="46"/>
      <c r="U10" s="46"/>
      <c r="V10" s="46"/>
      <c r="W10" s="59">
        <f>データ!$Q$6</f>
        <v>2950</v>
      </c>
      <c r="X10" s="59"/>
      <c r="Y10" s="59"/>
      <c r="Z10" s="59"/>
      <c r="AA10" s="59"/>
      <c r="AB10" s="59"/>
      <c r="AC10" s="59"/>
      <c r="AD10" s="2"/>
      <c r="AE10" s="2"/>
      <c r="AF10" s="2"/>
      <c r="AG10" s="2"/>
      <c r="AH10" s="2"/>
      <c r="AI10" s="2"/>
      <c r="AJ10" s="2"/>
      <c r="AK10" s="2"/>
      <c r="AL10" s="59">
        <f>データ!$U$6</f>
        <v>11382</v>
      </c>
      <c r="AM10" s="59"/>
      <c r="AN10" s="59"/>
      <c r="AO10" s="59"/>
      <c r="AP10" s="59"/>
      <c r="AQ10" s="59"/>
      <c r="AR10" s="59"/>
      <c r="AS10" s="59"/>
      <c r="AT10" s="56">
        <f>データ!$V$6</f>
        <v>12.34</v>
      </c>
      <c r="AU10" s="57"/>
      <c r="AV10" s="57"/>
      <c r="AW10" s="57"/>
      <c r="AX10" s="57"/>
      <c r="AY10" s="57"/>
      <c r="AZ10" s="57"/>
      <c r="BA10" s="57"/>
      <c r="BB10" s="46">
        <f>データ!$W$6</f>
        <v>922.37</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110</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5ZIEyRArr+EQ59sm4DoW7PoA+LMZCiAbreG5Vwg2FCXOH+M1zWYkOOnHIiDK7EZvPgrhINzxMAcFV5JH8SfmEw==" saltValue="F+ozdGln7GilgJCK6yEH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392022</v>
      </c>
      <c r="D6" s="20">
        <f t="shared" si="3"/>
        <v>46</v>
      </c>
      <c r="E6" s="20">
        <f t="shared" si="3"/>
        <v>1</v>
      </c>
      <c r="F6" s="20">
        <f t="shared" si="3"/>
        <v>0</v>
      </c>
      <c r="G6" s="20">
        <f t="shared" si="3"/>
        <v>1</v>
      </c>
      <c r="H6" s="20" t="str">
        <f t="shared" si="3"/>
        <v>高知県　室戸市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46.96</v>
      </c>
      <c r="P6" s="21">
        <f t="shared" si="3"/>
        <v>93.58</v>
      </c>
      <c r="Q6" s="21">
        <f t="shared" si="3"/>
        <v>2950</v>
      </c>
      <c r="R6" s="21">
        <f t="shared" si="3"/>
        <v>12319</v>
      </c>
      <c r="S6" s="21">
        <f t="shared" si="3"/>
        <v>248.22</v>
      </c>
      <c r="T6" s="21">
        <f t="shared" si="3"/>
        <v>49.63</v>
      </c>
      <c r="U6" s="21">
        <f t="shared" si="3"/>
        <v>11382</v>
      </c>
      <c r="V6" s="21">
        <f t="shared" si="3"/>
        <v>12.34</v>
      </c>
      <c r="W6" s="21">
        <f t="shared" si="3"/>
        <v>922.37</v>
      </c>
      <c r="X6" s="22">
        <f>IF(X7="",NA(),X7)</f>
        <v>115.55</v>
      </c>
      <c r="Y6" s="22">
        <f t="shared" ref="Y6:AG6" si="4">IF(Y7="",NA(),Y7)</f>
        <v>115.12</v>
      </c>
      <c r="Z6" s="22">
        <f t="shared" si="4"/>
        <v>115.59</v>
      </c>
      <c r="AA6" s="22">
        <f t="shared" si="4"/>
        <v>123.23</v>
      </c>
      <c r="AB6" s="22">
        <f t="shared" si="4"/>
        <v>112.04</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431.01</v>
      </c>
      <c r="AU6" s="22">
        <f t="shared" ref="AU6:BC6" si="6">IF(AU7="",NA(),AU7)</f>
        <v>444.98</v>
      </c>
      <c r="AV6" s="22">
        <f t="shared" si="6"/>
        <v>496.31</v>
      </c>
      <c r="AW6" s="22">
        <f t="shared" si="6"/>
        <v>510.55</v>
      </c>
      <c r="AX6" s="22">
        <f t="shared" si="6"/>
        <v>423.59</v>
      </c>
      <c r="AY6" s="22">
        <f t="shared" si="6"/>
        <v>355.27</v>
      </c>
      <c r="AZ6" s="22">
        <f t="shared" si="6"/>
        <v>359.7</v>
      </c>
      <c r="BA6" s="22">
        <f t="shared" si="6"/>
        <v>362.93</v>
      </c>
      <c r="BB6" s="22">
        <f t="shared" si="6"/>
        <v>371.81</v>
      </c>
      <c r="BC6" s="22">
        <f t="shared" si="6"/>
        <v>384.23</v>
      </c>
      <c r="BD6" s="21" t="str">
        <f>IF(BD7="","",IF(BD7="-","【-】","【"&amp;SUBSTITUTE(TEXT(BD7,"#,##0.00"),"-","△")&amp;"】"))</f>
        <v>【261.51】</v>
      </c>
      <c r="BE6" s="22">
        <f>IF(BE7="",NA(),BE7)</f>
        <v>602.21</v>
      </c>
      <c r="BF6" s="22">
        <f t="shared" ref="BF6:BN6" si="7">IF(BF7="",NA(),BF7)</f>
        <v>630.53</v>
      </c>
      <c r="BG6" s="22">
        <f t="shared" si="7"/>
        <v>671.83</v>
      </c>
      <c r="BH6" s="22">
        <f t="shared" si="7"/>
        <v>655.69</v>
      </c>
      <c r="BI6" s="22">
        <f t="shared" si="7"/>
        <v>686.91</v>
      </c>
      <c r="BJ6" s="22">
        <f t="shared" si="7"/>
        <v>458.27</v>
      </c>
      <c r="BK6" s="22">
        <f t="shared" si="7"/>
        <v>447.01</v>
      </c>
      <c r="BL6" s="22">
        <f t="shared" si="7"/>
        <v>439.05</v>
      </c>
      <c r="BM6" s="22">
        <f t="shared" si="7"/>
        <v>465.85</v>
      </c>
      <c r="BN6" s="22">
        <f t="shared" si="7"/>
        <v>439.43</v>
      </c>
      <c r="BO6" s="21" t="str">
        <f>IF(BO7="","",IF(BO7="-","【-】","【"&amp;SUBSTITUTE(TEXT(BO7,"#,##0.00"),"-","△")&amp;"】"))</f>
        <v>【265.16】</v>
      </c>
      <c r="BP6" s="22">
        <f>IF(BP7="",NA(),BP7)</f>
        <v>111.4</v>
      </c>
      <c r="BQ6" s="22">
        <f t="shared" ref="BQ6:BY6" si="8">IF(BQ7="",NA(),BQ7)</f>
        <v>110.33</v>
      </c>
      <c r="BR6" s="22">
        <f t="shared" si="8"/>
        <v>111.79</v>
      </c>
      <c r="BS6" s="22">
        <f t="shared" si="8"/>
        <v>120.74</v>
      </c>
      <c r="BT6" s="22">
        <f t="shared" si="8"/>
        <v>108.33</v>
      </c>
      <c r="BU6" s="22">
        <f t="shared" si="8"/>
        <v>96.77</v>
      </c>
      <c r="BV6" s="22">
        <f t="shared" si="8"/>
        <v>95.81</v>
      </c>
      <c r="BW6" s="22">
        <f t="shared" si="8"/>
        <v>95.26</v>
      </c>
      <c r="BX6" s="22">
        <f t="shared" si="8"/>
        <v>92.39</v>
      </c>
      <c r="BY6" s="22">
        <f t="shared" si="8"/>
        <v>94.41</v>
      </c>
      <c r="BZ6" s="21" t="str">
        <f>IF(BZ7="","",IF(BZ7="-","【-】","【"&amp;SUBSTITUTE(TEXT(BZ7,"#,##0.00"),"-","△")&amp;"】"))</f>
        <v>【102.35】</v>
      </c>
      <c r="CA6" s="22">
        <f>IF(CA7="",NA(),CA7)</f>
        <v>143.75</v>
      </c>
      <c r="CB6" s="22">
        <f t="shared" ref="CB6:CJ6" si="9">IF(CB7="",NA(),CB7)</f>
        <v>145.32</v>
      </c>
      <c r="CC6" s="22">
        <f t="shared" si="9"/>
        <v>143.97</v>
      </c>
      <c r="CD6" s="22">
        <f t="shared" si="9"/>
        <v>133.31</v>
      </c>
      <c r="CE6" s="22">
        <f t="shared" si="9"/>
        <v>148.4</v>
      </c>
      <c r="CF6" s="22">
        <f t="shared" si="9"/>
        <v>187.18</v>
      </c>
      <c r="CG6" s="22">
        <f t="shared" si="9"/>
        <v>189.58</v>
      </c>
      <c r="CH6" s="22">
        <f t="shared" si="9"/>
        <v>192.82</v>
      </c>
      <c r="CI6" s="22">
        <f t="shared" si="9"/>
        <v>192.98</v>
      </c>
      <c r="CJ6" s="22">
        <f t="shared" si="9"/>
        <v>192.13</v>
      </c>
      <c r="CK6" s="21" t="str">
        <f>IF(CK7="","",IF(CK7="-","【-】","【"&amp;SUBSTITUTE(TEXT(CK7,"#,##0.00"),"-","△")&amp;"】"))</f>
        <v>【167.74】</v>
      </c>
      <c r="CL6" s="22">
        <f>IF(CL7="",NA(),CL7)</f>
        <v>36.29</v>
      </c>
      <c r="CM6" s="22">
        <f t="shared" ref="CM6:CU6" si="10">IF(CM7="",NA(),CM7)</f>
        <v>35.51</v>
      </c>
      <c r="CN6" s="22">
        <f t="shared" si="10"/>
        <v>33.99</v>
      </c>
      <c r="CO6" s="22">
        <f t="shared" si="10"/>
        <v>34.700000000000003</v>
      </c>
      <c r="CP6" s="22">
        <f t="shared" si="10"/>
        <v>33.89</v>
      </c>
      <c r="CQ6" s="22">
        <f t="shared" si="10"/>
        <v>55.88</v>
      </c>
      <c r="CR6" s="22">
        <f t="shared" si="10"/>
        <v>55.22</v>
      </c>
      <c r="CS6" s="22">
        <f t="shared" si="10"/>
        <v>54.05</v>
      </c>
      <c r="CT6" s="22">
        <f t="shared" si="10"/>
        <v>54.43</v>
      </c>
      <c r="CU6" s="22">
        <f t="shared" si="10"/>
        <v>53.87</v>
      </c>
      <c r="CV6" s="21" t="str">
        <f>IF(CV7="","",IF(CV7="-","【-】","【"&amp;SUBSTITUTE(TEXT(CV7,"#,##0.00"),"-","△")&amp;"】"))</f>
        <v>【60.29】</v>
      </c>
      <c r="CW6" s="22">
        <f>IF(CW7="",NA(),CW7)</f>
        <v>74.16</v>
      </c>
      <c r="CX6" s="22">
        <f t="shared" ref="CX6:DF6" si="11">IF(CX7="",NA(),CX7)</f>
        <v>74.14</v>
      </c>
      <c r="CY6" s="22">
        <f t="shared" si="11"/>
        <v>73.989999999999995</v>
      </c>
      <c r="CZ6" s="22">
        <f t="shared" si="11"/>
        <v>74.099999999999994</v>
      </c>
      <c r="DA6" s="22">
        <f t="shared" si="11"/>
        <v>72.03</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60.38</v>
      </c>
      <c r="DI6" s="22">
        <f t="shared" ref="DI6:DQ6" si="12">IF(DI7="",NA(),DI7)</f>
        <v>60.73</v>
      </c>
      <c r="DJ6" s="22">
        <f t="shared" si="12"/>
        <v>60.27</v>
      </c>
      <c r="DK6" s="22">
        <f t="shared" si="12"/>
        <v>60.9</v>
      </c>
      <c r="DL6" s="22">
        <f t="shared" si="12"/>
        <v>61.4</v>
      </c>
      <c r="DM6" s="22">
        <f t="shared" si="12"/>
        <v>46.61</v>
      </c>
      <c r="DN6" s="22">
        <f t="shared" si="12"/>
        <v>47.97</v>
      </c>
      <c r="DO6" s="22">
        <f t="shared" si="12"/>
        <v>49.12</v>
      </c>
      <c r="DP6" s="22">
        <f t="shared" si="12"/>
        <v>49.39</v>
      </c>
      <c r="DQ6" s="22">
        <f t="shared" si="12"/>
        <v>50.75</v>
      </c>
      <c r="DR6" s="21" t="str">
        <f>IF(DR7="","",IF(DR7="-","【-】","【"&amp;SUBSTITUTE(TEXT(DR7,"#,##0.00"),"-","△")&amp;"】"))</f>
        <v>【50.88】</v>
      </c>
      <c r="DS6" s="22">
        <f>IF(DS7="",NA(),DS7)</f>
        <v>0.01</v>
      </c>
      <c r="DT6" s="22">
        <f t="shared" ref="DT6:EB6" si="13">IF(DT7="",NA(),DT7)</f>
        <v>2.5</v>
      </c>
      <c r="DU6" s="22">
        <f t="shared" si="13"/>
        <v>2.5</v>
      </c>
      <c r="DV6" s="21">
        <f t="shared" si="13"/>
        <v>0</v>
      </c>
      <c r="DW6" s="21">
        <f t="shared" si="13"/>
        <v>0</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1">
        <f t="shared" ref="EE6:EM6" si="14">IF(EE7="",NA(),EE7)</f>
        <v>0</v>
      </c>
      <c r="EF6" s="22">
        <f t="shared" si="14"/>
        <v>1.52</v>
      </c>
      <c r="EG6" s="22">
        <f t="shared" si="14"/>
        <v>0.7</v>
      </c>
      <c r="EH6" s="22">
        <f t="shared" si="14"/>
        <v>0.02</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392022</v>
      </c>
      <c r="D7" s="24">
        <v>46</v>
      </c>
      <c r="E7" s="24">
        <v>1</v>
      </c>
      <c r="F7" s="24">
        <v>0</v>
      </c>
      <c r="G7" s="24">
        <v>1</v>
      </c>
      <c r="H7" s="24" t="s">
        <v>93</v>
      </c>
      <c r="I7" s="24" t="s">
        <v>94</v>
      </c>
      <c r="J7" s="24" t="s">
        <v>95</v>
      </c>
      <c r="K7" s="24" t="s">
        <v>96</v>
      </c>
      <c r="L7" s="24" t="s">
        <v>97</v>
      </c>
      <c r="M7" s="24" t="s">
        <v>98</v>
      </c>
      <c r="N7" s="25" t="s">
        <v>99</v>
      </c>
      <c r="O7" s="25">
        <v>46.96</v>
      </c>
      <c r="P7" s="25">
        <v>93.58</v>
      </c>
      <c r="Q7" s="25">
        <v>2950</v>
      </c>
      <c r="R7" s="25">
        <v>12319</v>
      </c>
      <c r="S7" s="25">
        <v>248.22</v>
      </c>
      <c r="T7" s="25">
        <v>49.63</v>
      </c>
      <c r="U7" s="25">
        <v>11382</v>
      </c>
      <c r="V7" s="25">
        <v>12.34</v>
      </c>
      <c r="W7" s="25">
        <v>922.37</v>
      </c>
      <c r="X7" s="25">
        <v>115.55</v>
      </c>
      <c r="Y7" s="25">
        <v>115.12</v>
      </c>
      <c r="Z7" s="25">
        <v>115.59</v>
      </c>
      <c r="AA7" s="25">
        <v>123.23</v>
      </c>
      <c r="AB7" s="25">
        <v>112.04</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431.01</v>
      </c>
      <c r="AU7" s="25">
        <v>444.98</v>
      </c>
      <c r="AV7" s="25">
        <v>496.31</v>
      </c>
      <c r="AW7" s="25">
        <v>510.55</v>
      </c>
      <c r="AX7" s="25">
        <v>423.59</v>
      </c>
      <c r="AY7" s="25">
        <v>355.27</v>
      </c>
      <c r="AZ7" s="25">
        <v>359.7</v>
      </c>
      <c r="BA7" s="25">
        <v>362.93</v>
      </c>
      <c r="BB7" s="25">
        <v>371.81</v>
      </c>
      <c r="BC7" s="25">
        <v>384.23</v>
      </c>
      <c r="BD7" s="25">
        <v>261.51</v>
      </c>
      <c r="BE7" s="25">
        <v>602.21</v>
      </c>
      <c r="BF7" s="25">
        <v>630.53</v>
      </c>
      <c r="BG7" s="25">
        <v>671.83</v>
      </c>
      <c r="BH7" s="25">
        <v>655.69</v>
      </c>
      <c r="BI7" s="25">
        <v>686.91</v>
      </c>
      <c r="BJ7" s="25">
        <v>458.27</v>
      </c>
      <c r="BK7" s="25">
        <v>447.01</v>
      </c>
      <c r="BL7" s="25">
        <v>439.05</v>
      </c>
      <c r="BM7" s="25">
        <v>465.85</v>
      </c>
      <c r="BN7" s="25">
        <v>439.43</v>
      </c>
      <c r="BO7" s="25">
        <v>265.16000000000003</v>
      </c>
      <c r="BP7" s="25">
        <v>111.4</v>
      </c>
      <c r="BQ7" s="25">
        <v>110.33</v>
      </c>
      <c r="BR7" s="25">
        <v>111.79</v>
      </c>
      <c r="BS7" s="25">
        <v>120.74</v>
      </c>
      <c r="BT7" s="25">
        <v>108.33</v>
      </c>
      <c r="BU7" s="25">
        <v>96.77</v>
      </c>
      <c r="BV7" s="25">
        <v>95.81</v>
      </c>
      <c r="BW7" s="25">
        <v>95.26</v>
      </c>
      <c r="BX7" s="25">
        <v>92.39</v>
      </c>
      <c r="BY7" s="25">
        <v>94.41</v>
      </c>
      <c r="BZ7" s="25">
        <v>102.35</v>
      </c>
      <c r="CA7" s="25">
        <v>143.75</v>
      </c>
      <c r="CB7" s="25">
        <v>145.32</v>
      </c>
      <c r="CC7" s="25">
        <v>143.97</v>
      </c>
      <c r="CD7" s="25">
        <v>133.31</v>
      </c>
      <c r="CE7" s="25">
        <v>148.4</v>
      </c>
      <c r="CF7" s="25">
        <v>187.18</v>
      </c>
      <c r="CG7" s="25">
        <v>189.58</v>
      </c>
      <c r="CH7" s="25">
        <v>192.82</v>
      </c>
      <c r="CI7" s="25">
        <v>192.98</v>
      </c>
      <c r="CJ7" s="25">
        <v>192.13</v>
      </c>
      <c r="CK7" s="25">
        <v>167.74</v>
      </c>
      <c r="CL7" s="25">
        <v>36.29</v>
      </c>
      <c r="CM7" s="25">
        <v>35.51</v>
      </c>
      <c r="CN7" s="25">
        <v>33.99</v>
      </c>
      <c r="CO7" s="25">
        <v>34.700000000000003</v>
      </c>
      <c r="CP7" s="25">
        <v>33.89</v>
      </c>
      <c r="CQ7" s="25">
        <v>55.88</v>
      </c>
      <c r="CR7" s="25">
        <v>55.22</v>
      </c>
      <c r="CS7" s="25">
        <v>54.05</v>
      </c>
      <c r="CT7" s="25">
        <v>54.43</v>
      </c>
      <c r="CU7" s="25">
        <v>53.87</v>
      </c>
      <c r="CV7" s="25">
        <v>60.29</v>
      </c>
      <c r="CW7" s="25">
        <v>74.16</v>
      </c>
      <c r="CX7" s="25">
        <v>74.14</v>
      </c>
      <c r="CY7" s="25">
        <v>73.989999999999995</v>
      </c>
      <c r="CZ7" s="25">
        <v>74.099999999999994</v>
      </c>
      <c r="DA7" s="25">
        <v>72.03</v>
      </c>
      <c r="DB7" s="25">
        <v>80.989999999999995</v>
      </c>
      <c r="DC7" s="25">
        <v>80.930000000000007</v>
      </c>
      <c r="DD7" s="25">
        <v>80.510000000000005</v>
      </c>
      <c r="DE7" s="25">
        <v>79.44</v>
      </c>
      <c r="DF7" s="25">
        <v>79.489999999999995</v>
      </c>
      <c r="DG7" s="25">
        <v>90.12</v>
      </c>
      <c r="DH7" s="25">
        <v>60.38</v>
      </c>
      <c r="DI7" s="25">
        <v>60.73</v>
      </c>
      <c r="DJ7" s="25">
        <v>60.27</v>
      </c>
      <c r="DK7" s="25">
        <v>60.9</v>
      </c>
      <c r="DL7" s="25">
        <v>61.4</v>
      </c>
      <c r="DM7" s="25">
        <v>46.61</v>
      </c>
      <c r="DN7" s="25">
        <v>47.97</v>
      </c>
      <c r="DO7" s="25">
        <v>49.12</v>
      </c>
      <c r="DP7" s="25">
        <v>49.39</v>
      </c>
      <c r="DQ7" s="25">
        <v>50.75</v>
      </c>
      <c r="DR7" s="25">
        <v>50.88</v>
      </c>
      <c r="DS7" s="25">
        <v>0.01</v>
      </c>
      <c r="DT7" s="25">
        <v>2.5</v>
      </c>
      <c r="DU7" s="25">
        <v>2.5</v>
      </c>
      <c r="DV7" s="25">
        <v>0</v>
      </c>
      <c r="DW7" s="25">
        <v>0</v>
      </c>
      <c r="DX7" s="25">
        <v>10.84</v>
      </c>
      <c r="DY7" s="25">
        <v>15.33</v>
      </c>
      <c r="DZ7" s="25">
        <v>16.760000000000002</v>
      </c>
      <c r="EA7" s="25">
        <v>18.57</v>
      </c>
      <c r="EB7" s="25">
        <v>21.14</v>
      </c>
      <c r="EC7" s="25">
        <v>22.3</v>
      </c>
      <c r="ED7" s="25">
        <v>0</v>
      </c>
      <c r="EE7" s="25">
        <v>0</v>
      </c>
      <c r="EF7" s="25">
        <v>1.52</v>
      </c>
      <c r="EG7" s="25">
        <v>0.7</v>
      </c>
      <c r="EH7" s="25">
        <v>0.02</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2023-01-13T02:33:47Z</cp:lastPrinted>
  <dcterms:created xsi:type="dcterms:W3CDTF">2022-12-01T01:04:43Z</dcterms:created>
  <dcterms:modified xsi:type="dcterms:W3CDTF">2023-01-13T02:46:13Z</dcterms:modified>
  <cp:category/>
</cp:coreProperties>
</file>