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nkoku2.local\Nanfs\Share\上下水道局\営業係\係長\01_財務\02_決算\05_経営比較分析表\R3_経営比較分析表\"/>
    </mc:Choice>
  </mc:AlternateContent>
  <workbookProtection workbookAlgorithmName="SHA-512" workbookHashValue="BF7ma19vLuCgWkC6uxJrlt73if4JxTZJH5407vkX9TGnk3DsMSLDEFRDDh4kkzw98zooxMdZ2yRlsJ2Y4DwMIg==" workbookSaltValue="G3BmFF4yC/XA2gZ1GcSCP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<sst xmlns="http://schemas.openxmlformats.org/spreadsheetml/2006/main" count="228" uniqueCount="114">
  <si>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</si>
  <si>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</si>
  <si>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</si>
  <si>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</si>
  <si>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</si>
  <si>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</si>
  <si>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</si>
  <si>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</si>
  <si>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</si>
  <si>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</si>
  <si>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</si>
  <si>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</si>
  <si>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</si>
  <si>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</si>
  <si>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</si>
  <si>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</si>
  <si>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</si>
  <si>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</si>
  <si>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</si>
  <si>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</si>
  <si>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</si>
  <si>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</si>
  <si>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</si>
  <si>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</si>
  <si>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</si>
  <si>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</si>
  <si>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</si>
  <si>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</si>
  <si>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</si>
  <si>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</si>
  <si>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</si>
  <si>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</si>
  <si>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</si>
  <si>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</si>
  <si>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</si>
  <si>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</si>
  <si>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</si>
  <si>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</si>
  <si>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</si>
  <si>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</si>
  <si>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</si>
  <si>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</si>
  <si>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</si>
  <si>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</si>
  <si>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</si>
  <si>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</si>
  <si>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</si>
  <si>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</si>
  <si>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</si>
  <si>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</si>
  <si>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</si>
  <si>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</si>
  <si>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</si>
  <si>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</si>
  <si>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</si>
  <si>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</si>
  <si>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</si>
  <si>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</si>
  <si>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</si>
  <si>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</si>
  <si>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</si>
  <si>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</si>
  <si>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</si>
  <si>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</si>
  <si>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</si>
  <si>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</si>
  <si>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</si>
  <si>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</si>
  <si>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</si>
  <si>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</si>
  <si>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</si>
  <si>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</si>
  <si>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</si>
  <si>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</si>
  <si>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</si>
  <si>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</si>
  <si>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</si>
  <si>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</si>
  <si>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</si>
  <si>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</si>
  <si>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</si>
  <si>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</si>
  <si>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</si>
  <si>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</si>
  <si>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</si>
  <si>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</si>
  <si>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</si>
  <si>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</si>
  <si>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</si>
  <si>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</si>
  <si>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</si>
  <si>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</si>
  <si>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南国市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</si>
  <si>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</si>
  <si>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</si>
  <si>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</si>
  <si>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</si>
  <si>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</si>
  <si>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</si>
  <si>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</si>
  <si>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</si>
  <si>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</si>
  <si>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</si>
  <si>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</si>
  <si>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</si>
  <si>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</si>
  <si>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</si>
  <si>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</si>
  <si>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</si>
  <si>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</si>
  <si>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</si>
  <si>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有形固定資産減価償却率と管路更新率の指標より、施設の更新の遅れから経年化が進行しており、そのことが低い有収率の要因となっていると考えられます。今後、本格的な施設の更新時期を迎えるまでに、基幹管路等の耐震化による経年化施設の更新を優先的に進めるとともに、アセットマネジメント（資産管理）実施計画を策定し計画的に施設の更新を進めていくことにしています。</t>
    <phoneticPr fontId="4"/>
  </si>
  <si>
    <t>　現状では概ね良好な経営状態にあると言えますが、今後、長期的な給水需要の縮小が続くことが確実な状況下において、耐震化や経年化施設の更新を進めていく必要があります。
　平成30年度策定の水道事業経営戦略に沿って、将来世代の負担が過重とならないよう企業債残高の抑制を図りつつ、必要な建設投資を進めるための適正な料金水準や改定時期等について検討を進めます。</t>
    <phoneticPr fontId="4"/>
  </si>
  <si>
    <t>　当市の給水人口は平成18年度をピークに減少傾向にありますが、中心市街地等における宅地開発などの影響により営業収入はほぼ横ばいの状況が続いており、経常収支比率、流動比率及び料金回収率はいずれも100％を超過していることから、現時点での経営状況は概ね良好な状態にあると言えます。
　また、給水原価が類似団体平均値と比較して大幅に低いことから経営の効率性は高いと考えています。
　一方で水道施設の耐震化等により高水準の施設整備を進めているため、企業債残高対給水収益比率が類似団体平均値に比べて大幅に高くなっており、近年は企業債の発行を抑制して改善を図っておりますが、今後長期的な給水需要の縮小が見込まれる状況下において、将来的に企業債の償還費用が経営の圧迫要因となることが懸念されます。</t>
    <rPh sb="1" eb="3">
      <t>トウシ</t>
    </rPh>
    <rPh sb="4" eb="6">
      <t>キュウスイ</t>
    </rPh>
    <rPh sb="6" eb="8">
      <t>ジンコウ</t>
    </rPh>
    <rPh sb="9" eb="11">
      <t>ヘイセイ</t>
    </rPh>
    <rPh sb="13" eb="15">
      <t>ネンド</t>
    </rPh>
    <rPh sb="20" eb="22">
      <t>ゲンショウ</t>
    </rPh>
    <rPh sb="22" eb="24">
      <t>ケイコウ</t>
    </rPh>
    <rPh sb="31" eb="33">
      <t>チュウシン</t>
    </rPh>
    <rPh sb="33" eb="36">
      <t>シガイチ</t>
    </rPh>
    <rPh sb="36" eb="37">
      <t>トウ</t>
    </rPh>
    <rPh sb="41" eb="43">
      <t>タクチ</t>
    </rPh>
    <rPh sb="43" eb="45">
      <t>カイハツ</t>
    </rPh>
    <rPh sb="48" eb="50">
      <t>エイキョウ</t>
    </rPh>
    <rPh sb="53" eb="55">
      <t>エイギョウ</t>
    </rPh>
    <rPh sb="55" eb="57">
      <t>シュウニュウ</t>
    </rPh>
    <rPh sb="60" eb="61">
      <t>ヨコ</t>
    </rPh>
    <rPh sb="64" eb="66">
      <t>ジョウキョウ</t>
    </rPh>
    <rPh sb="67" eb="68">
      <t>ツヅ</t>
    </rPh>
    <rPh sb="73" eb="75">
      <t>ケイジョウ</t>
    </rPh>
    <rPh sb="75" eb="77">
      <t>シュウシ</t>
    </rPh>
    <rPh sb="77" eb="79">
      <t>ヒリツ</t>
    </rPh>
    <rPh sb="80" eb="82">
      <t>リュウドウ</t>
    </rPh>
    <rPh sb="82" eb="84">
      <t>ヒリツ</t>
    </rPh>
    <rPh sb="84" eb="85">
      <t>オヨ</t>
    </rPh>
    <rPh sb="86" eb="88">
      <t>リョウキン</t>
    </rPh>
    <rPh sb="88" eb="90">
      <t>カイシュウ</t>
    </rPh>
    <rPh sb="90" eb="91">
      <t>リツ</t>
    </rPh>
    <rPh sb="101" eb="103">
      <t>チョウカ</t>
    </rPh>
    <rPh sb="112" eb="115">
      <t>ゲンジテン</t>
    </rPh>
    <rPh sb="117" eb="119">
      <t>ケイエイ</t>
    </rPh>
    <rPh sb="119" eb="121">
      <t>ジョウキョウ</t>
    </rPh>
    <rPh sb="122" eb="123">
      <t>オオム</t>
    </rPh>
    <rPh sb="124" eb="126">
      <t>リョウコウ</t>
    </rPh>
    <rPh sb="127" eb="129">
      <t>ジョウタイ</t>
    </rPh>
    <rPh sb="133" eb="134">
      <t>イ</t>
    </rPh>
    <rPh sb="143" eb="145">
      <t>キュウスイ</t>
    </rPh>
    <rPh sb="145" eb="147">
      <t>ゲンカ</t>
    </rPh>
    <rPh sb="148" eb="150">
      <t>ルイジ</t>
    </rPh>
    <rPh sb="150" eb="152">
      <t>ダンタイ</t>
    </rPh>
    <rPh sb="152" eb="155">
      <t>ヘイキンチ</t>
    </rPh>
    <rPh sb="156" eb="158">
      <t>ヒカク</t>
    </rPh>
    <rPh sb="160" eb="162">
      <t>オオハバ</t>
    </rPh>
    <rPh sb="163" eb="164">
      <t>ヒク</t>
    </rPh>
    <rPh sb="169" eb="171">
      <t>ケイエイ</t>
    </rPh>
    <rPh sb="174" eb="175">
      <t>セイ</t>
    </rPh>
    <rPh sb="176" eb="177">
      <t>タカ</t>
    </rPh>
    <rPh sb="179" eb="180">
      <t>カンガ</t>
    </rPh>
    <rPh sb="188" eb="190">
      <t>イッポウ</t>
    </rPh>
    <rPh sb="220" eb="222">
      <t>キギョウ</t>
    </rPh>
    <rPh sb="222" eb="223">
      <t>サイ</t>
    </rPh>
    <rPh sb="223" eb="225">
      <t>ザンダカ</t>
    </rPh>
    <rPh sb="225" eb="226">
      <t>タイ</t>
    </rPh>
    <rPh sb="226" eb="228">
      <t>キュウスイ</t>
    </rPh>
    <rPh sb="228" eb="230">
      <t>シュウエキ</t>
    </rPh>
    <rPh sb="230" eb="232">
      <t>ヒリツ</t>
    </rPh>
    <rPh sb="233" eb="235">
      <t>ルイジ</t>
    </rPh>
    <rPh sb="235" eb="237">
      <t>ダンタイ</t>
    </rPh>
    <rPh sb="237" eb="240">
      <t>ヘイキンチ</t>
    </rPh>
    <rPh sb="241" eb="242">
      <t>クラ</t>
    </rPh>
    <rPh sb="244" eb="246">
      <t>オオハバ</t>
    </rPh>
    <rPh sb="247" eb="248">
      <t>タカ</t>
    </rPh>
    <rPh sb="255" eb="257">
      <t>キンネン</t>
    </rPh>
    <rPh sb="258" eb="260">
      <t>キギョウ</t>
    </rPh>
    <rPh sb="260" eb="261">
      <t>サイ</t>
    </rPh>
    <rPh sb="262" eb="264">
      <t>ハッコウ</t>
    </rPh>
    <rPh sb="265" eb="267">
      <t>ヨクセイ</t>
    </rPh>
    <rPh sb="269" eb="271">
      <t>カイゼン</t>
    </rPh>
    <rPh sb="272" eb="273">
      <t>ハカ</t>
    </rPh>
    <rPh sb="281" eb="283">
      <t>コンゴ</t>
    </rPh>
    <rPh sb="283" eb="286">
      <t>チョウキテキ</t>
    </rPh>
    <rPh sb="287" eb="289">
      <t>キュウスイ</t>
    </rPh>
    <rPh sb="289" eb="291">
      <t>ジュヨウ</t>
    </rPh>
    <rPh sb="292" eb="294">
      <t>シュクショウ</t>
    </rPh>
    <rPh sb="295" eb="297">
      <t>ミコ</t>
    </rPh>
    <rPh sb="300" eb="303">
      <t>ジョウキョウカ</t>
    </rPh>
    <rPh sb="312" eb="314">
      <t>キギョウ</t>
    </rPh>
    <rPh sb="314" eb="315">
      <t>サイ</t>
    </rPh>
    <rPh sb="316" eb="318">
      <t>ショウカン</t>
    </rPh>
    <rPh sb="318" eb="320">
      <t>ヒヨウ</t>
    </rPh>
    <rPh sb="321" eb="323">
      <t>ケイエイ</t>
    </rPh>
    <rPh sb="324" eb="326">
      <t>アッパク</t>
    </rPh>
    <rPh sb="326" eb="328">
      <t>ヨウイン</t>
    </rPh>
    <rPh sb="334" eb="336">
      <t>ケネン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</si>
</sst>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0.14000000000000001</c:v>
                </c:pt>
                <c:pt idx="1">
                  <c:v>0.23</c:v>
                </c:pt>
                <c:pt idx="2">
                  <c:v>0.03</c:v>
                </c:pt>
                <c:pt idx="3">
                  <c:v>0.17</c:v>
                </c:pt>
                <c:pt idx="4">
                  <c:v>0.61</c:v>
                </c:pt>
              </c:numCache>
            </c:numRef>
          </c:val>
          <c:extLst>
            <c:ext xmlns:c16="http://schemas.microsoft.com/office/drawing/2014/chart" uri="{C3380CC4-5D6E-409C-BE32-E72D297353CC}">
              <c16:uniqueId val="{00000000-696E-4EA5-B6DF-F3E19BF6A78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696E-4EA5-B6DF-F3E19BF6A78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69.959999999999994</c:v>
                </c:pt>
                <c:pt idx="1">
                  <c:v>71.260000000000005</c:v>
                </c:pt>
                <c:pt idx="2">
                  <c:v>71.56</c:v>
                </c:pt>
                <c:pt idx="3">
                  <c:v>74.58</c:v>
                </c:pt>
                <c:pt idx="4">
                  <c:v>72.11</c:v>
                </c:pt>
              </c:numCache>
            </c:numRef>
          </c:val>
          <c:extLst>
            <c:ext xmlns:c16="http://schemas.microsoft.com/office/drawing/2014/chart" uri="{C3380CC4-5D6E-409C-BE32-E72D297353CC}">
              <c16:uniqueId val="{00000000-5803-499D-B555-6296AEEF7C3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5803-499D-B555-6296AEEF7C3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81.16</c:v>
                </c:pt>
                <c:pt idx="1">
                  <c:v>79.42</c:v>
                </c:pt>
                <c:pt idx="2">
                  <c:v>78.3</c:v>
                </c:pt>
                <c:pt idx="3">
                  <c:v>75.760000000000005</c:v>
                </c:pt>
                <c:pt idx="4">
                  <c:v>78.099999999999994</c:v>
                </c:pt>
              </c:numCache>
            </c:numRef>
          </c:val>
          <c:extLst>
            <c:ext xmlns:c16="http://schemas.microsoft.com/office/drawing/2014/chart" uri="{C3380CC4-5D6E-409C-BE32-E72D297353CC}">
              <c16:uniqueId val="{00000000-ED45-47E4-B5D2-949AB91D921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ED45-47E4-B5D2-949AB91D921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113.09</c:v>
                </c:pt>
                <c:pt idx="1">
                  <c:v>118.07</c:v>
                </c:pt>
                <c:pt idx="2">
                  <c:v>116.81</c:v>
                </c:pt>
                <c:pt idx="3">
                  <c:v>117.35</c:v>
                </c:pt>
                <c:pt idx="4">
                  <c:v>116.83</c:v>
                </c:pt>
              </c:numCache>
            </c:numRef>
          </c:val>
          <c:extLst>
            <c:ext xmlns:c16="http://schemas.microsoft.com/office/drawing/2014/chart" uri="{C3380CC4-5D6E-409C-BE32-E72D297353CC}">
              <c16:uniqueId val="{00000000-16D9-419A-A4DC-2616EF6C8F3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16D9-419A-A4DC-2616EF6C8F3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52.65</c:v>
                </c:pt>
                <c:pt idx="1">
                  <c:v>53.22</c:v>
                </c:pt>
                <c:pt idx="2">
                  <c:v>53.71</c:v>
                </c:pt>
                <c:pt idx="3">
                  <c:v>54.51</c:v>
                </c:pt>
                <c:pt idx="4">
                  <c:v>55.41</c:v>
                </c:pt>
              </c:numCache>
            </c:numRef>
          </c:val>
          <c:extLst>
            <c:ext xmlns:c16="http://schemas.microsoft.com/office/drawing/2014/chart" uri="{C3380CC4-5D6E-409C-BE32-E72D297353CC}">
              <c16:uniqueId val="{00000000-89B6-460D-B92E-1958D2DF464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89B6-460D-B92E-1958D2DF464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4.57</c:v>
                </c:pt>
                <c:pt idx="1">
                  <c:v>20.93</c:v>
                </c:pt>
                <c:pt idx="2">
                  <c:v>25.14</c:v>
                </c:pt>
                <c:pt idx="3">
                  <c:v>26.98</c:v>
                </c:pt>
                <c:pt idx="4">
                  <c:v>31.04</c:v>
                </c:pt>
              </c:numCache>
            </c:numRef>
          </c:val>
          <c:extLst>
            <c:ext xmlns:c16="http://schemas.microsoft.com/office/drawing/2014/chart" uri="{C3380CC4-5D6E-409C-BE32-E72D297353CC}">
              <c16:uniqueId val="{00000000-3202-4F0E-A8CC-818F26327B3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3202-4F0E-A8CC-818F26327B3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4B-4EBE-BC71-66E2549AFE9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FA4B-4EBE-BC71-66E2549AFE9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167.29</c:v>
                </c:pt>
                <c:pt idx="1">
                  <c:v>181.59</c:v>
                </c:pt>
                <c:pt idx="2">
                  <c:v>184.12</c:v>
                </c:pt>
                <c:pt idx="3">
                  <c:v>205.49</c:v>
                </c:pt>
                <c:pt idx="4">
                  <c:v>187.09</c:v>
                </c:pt>
              </c:numCache>
            </c:numRef>
          </c:val>
          <c:extLst>
            <c:ext xmlns:c16="http://schemas.microsoft.com/office/drawing/2014/chart" uri="{C3380CC4-5D6E-409C-BE32-E72D297353CC}">
              <c16:uniqueId val="{00000000-0DFC-4513-BC5B-7AE1656580A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0DFC-4513-BC5B-7AE1656580A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715.38</c:v>
                </c:pt>
                <c:pt idx="1">
                  <c:v>719.94</c:v>
                </c:pt>
                <c:pt idx="2">
                  <c:v>713.56</c:v>
                </c:pt>
                <c:pt idx="3">
                  <c:v>711.84</c:v>
                </c:pt>
                <c:pt idx="4">
                  <c:v>710.42</c:v>
                </c:pt>
              </c:numCache>
            </c:numRef>
          </c:val>
          <c:extLst>
            <c:ext xmlns:c16="http://schemas.microsoft.com/office/drawing/2014/chart" uri="{C3380CC4-5D6E-409C-BE32-E72D297353CC}">
              <c16:uniqueId val="{00000000-9B7F-470B-9DA0-7D8BA39B76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9B7F-470B-9DA0-7D8BA39B76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108.41</c:v>
                </c:pt>
                <c:pt idx="1">
                  <c:v>113.06</c:v>
                </c:pt>
                <c:pt idx="2">
                  <c:v>110.92</c:v>
                </c:pt>
                <c:pt idx="3">
                  <c:v>112.85</c:v>
                </c:pt>
                <c:pt idx="4">
                  <c:v>111.74</c:v>
                </c:pt>
              </c:numCache>
            </c:numRef>
          </c:val>
          <c:extLst>
            <c:ext xmlns:c16="http://schemas.microsoft.com/office/drawing/2014/chart" uri="{C3380CC4-5D6E-409C-BE32-E72D297353CC}">
              <c16:uniqueId val="{00000000-D984-4764-A6C5-43A69991CF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D984-4764-A6C5-43A69991CF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102.13</c:v>
                </c:pt>
                <c:pt idx="1">
                  <c:v>98.02</c:v>
                </c:pt>
                <c:pt idx="2">
                  <c:v>100.21</c:v>
                </c:pt>
                <c:pt idx="3">
                  <c:v>98.16</c:v>
                </c:pt>
                <c:pt idx="4">
                  <c:v>99.21</c:v>
                </c:pt>
              </c:numCache>
            </c:numRef>
          </c:val>
          <c:extLst>
            <c:ext xmlns:c16="http://schemas.microsoft.com/office/drawing/2014/chart" uri="{C3380CC4-5D6E-409C-BE32-E72D297353CC}">
              <c16:uniqueId val="{00000000-C06B-4BD6-B560-2F2FD0E6069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C06B-4BD6-B560-2F2FD0E6069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Y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高知県　南国市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46648</v>
      </c>
      <c r="AM8" s="45"/>
      <c r="AN8" s="45"/>
      <c r="AO8" s="45"/>
      <c r="AP8" s="45"/>
      <c r="AQ8" s="45"/>
      <c r="AR8" s="45"/>
      <c r="AS8" s="45"/>
      <c r="AT8" s="46">
        <f>データ!$S$6</f>
        <v>125.3</v>
      </c>
      <c r="AU8" s="47"/>
      <c r="AV8" s="47"/>
      <c r="AW8" s="47"/>
      <c r="AX8" s="47"/>
      <c r="AY8" s="47"/>
      <c r="AZ8" s="47"/>
      <c r="BA8" s="47"/>
      <c r="BB8" s="48">
        <f>データ!$T$6</f>
        <v>372.29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45.48</v>
      </c>
      <c r="J10" s="47"/>
      <c r="K10" s="47"/>
      <c r="L10" s="47"/>
      <c r="M10" s="47"/>
      <c r="N10" s="47"/>
      <c r="O10" s="81"/>
      <c r="P10" s="48">
        <f>データ!$P$6</f>
        <v>87.58</v>
      </c>
      <c r="Q10" s="48"/>
      <c r="R10" s="48"/>
      <c r="S10" s="48"/>
      <c r="T10" s="48"/>
      <c r="U10" s="48"/>
      <c r="V10" s="48"/>
      <c r="W10" s="45">
        <f>データ!$Q$6</f>
        <v>1660</v>
      </c>
      <c r="X10" s="45"/>
      <c r="Y10" s="45"/>
      <c r="Z10" s="45"/>
      <c r="AA10" s="45"/>
      <c r="AB10" s="45"/>
      <c r="AC10" s="45"/>
      <c r="AD10" s="2"/>
      <c r="AE10" s="2"/>
      <c r="AF10" s="2"/>
      <c r="AG10" s="2"/>
      <c r="AH10" s="2"/>
      <c r="AI10" s="2"/>
      <c r="AJ10" s="2"/>
      <c r="AK10" s="2"/>
      <c r="AL10" s="45">
        <f>データ!$U$6</f>
        <v>40576</v>
      </c>
      <c r="AM10" s="45"/>
      <c r="AN10" s="45"/>
      <c r="AO10" s="45"/>
      <c r="AP10" s="45"/>
      <c r="AQ10" s="45"/>
      <c r="AR10" s="45"/>
      <c r="AS10" s="45"/>
      <c r="AT10" s="46">
        <f>データ!$V$6</f>
        <v>34.950000000000003</v>
      </c>
      <c r="AU10" s="47"/>
      <c r="AV10" s="47"/>
      <c r="AW10" s="47"/>
      <c r="AX10" s="47"/>
      <c r="AY10" s="47"/>
      <c r="AZ10" s="47"/>
      <c r="BA10" s="47"/>
      <c r="BB10" s="48">
        <f>データ!$W$6</f>
        <v>1160.97</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113</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oRdzQswxzSrFP+2VHkdbM9SzS4esCmqqfCOYA3KJixw/C65U73CymAn1UPwndLvgKg5VAhFKGwjVJo21q0Hy0A==" saltValue="wUu42wA7rsBjwiQBkVEs9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2021</v>
      </c>
      <c r="C6" s="20">
        <f t="shared" ref="C6:W6" si="3">C7</f>
        <v>392049</v>
      </c>
      <c r="D6" s="20">
        <f t="shared" si="3"/>
        <v>46</v>
      </c>
      <c r="E6" s="20">
        <f t="shared" si="3"/>
        <v>1</v>
      </c>
      <c r="F6" s="20">
        <f t="shared" si="3"/>
        <v>0</v>
      </c>
      <c r="G6" s="20">
        <f t="shared" si="3"/>
        <v>1</v>
      </c>
      <c r="H6" s="20" t="str">
        <f t="shared" si="3"/>
        <v>高知県　南国市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45.48</v>
      </c>
      <c r="P6" s="21">
        <f t="shared" si="3"/>
        <v>87.58</v>
      </c>
      <c r="Q6" s="21">
        <f t="shared" si="3"/>
        <v>1660</v>
      </c>
      <c r="R6" s="21">
        <f t="shared" si="3"/>
        <v>46648</v>
      </c>
      <c r="S6" s="21">
        <f t="shared" si="3"/>
        <v>125.3</v>
      </c>
      <c r="T6" s="21">
        <f t="shared" si="3"/>
        <v>372.29</v>
      </c>
      <c r="U6" s="21">
        <f t="shared" si="3"/>
        <v>40576</v>
      </c>
      <c r="V6" s="21">
        <f t="shared" si="3"/>
        <v>34.950000000000003</v>
      </c>
      <c r="W6" s="21">
        <f t="shared" si="3"/>
        <v>1160.97</v>
      </c>
      <c r="X6" s="22">
        <f>IF(X7="",NA(),X7)</f>
        <v>113.09</v>
      </c>
      <c r="Y6" s="22">
        <f t="shared" ref="Y6:AG6" si="4">IF(Y7="",NA(),Y7)</f>
        <v>118.07</v>
      </c>
      <c r="Z6" s="22">
        <f t="shared" si="4"/>
        <v>116.81</v>
      </c>
      <c r="AA6" s="22">
        <f t="shared" si="4"/>
        <v>117.35</v>
      </c>
      <c r="AB6" s="22">
        <f t="shared" si="4"/>
        <v>116.83</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167.29</v>
      </c>
      <c r="AU6" s="22">
        <f t="shared" ref="AU6:BC6" si="6">IF(AU7="",NA(),AU7)</f>
        <v>181.59</v>
      </c>
      <c r="AV6" s="22">
        <f t="shared" si="6"/>
        <v>184.12</v>
      </c>
      <c r="AW6" s="22">
        <f t="shared" si="6"/>
        <v>205.49</v>
      </c>
      <c r="AX6" s="22">
        <f t="shared" si="6"/>
        <v>187.09</v>
      </c>
      <c r="AY6" s="22">
        <f t="shared" si="6"/>
        <v>357.34</v>
      </c>
      <c r="AZ6" s="22">
        <f t="shared" si="6"/>
        <v>366.03</v>
      </c>
      <c r="BA6" s="22">
        <f t="shared" si="6"/>
        <v>365.18</v>
      </c>
      <c r="BB6" s="22">
        <f t="shared" si="6"/>
        <v>327.77</v>
      </c>
      <c r="BC6" s="22">
        <f t="shared" si="6"/>
        <v>338.02</v>
      </c>
      <c r="BD6" s="21" t="str">
        <f>IF(BD7="","",IF(BD7="-","【-】","【"&amp;SUBSTITUTE(TEXT(BD7,"#,##0.00"),"-","△")&amp;"】"))</f>
        <v>【261.51】</v>
      </c>
      <c r="BE6" s="22">
        <f>IF(BE7="",NA(),BE7)</f>
        <v>715.38</v>
      </c>
      <c r="BF6" s="22">
        <f t="shared" ref="BF6:BN6" si="7">IF(BF7="",NA(),BF7)</f>
        <v>719.94</v>
      </c>
      <c r="BG6" s="22">
        <f t="shared" si="7"/>
        <v>713.56</v>
      </c>
      <c r="BH6" s="22">
        <f t="shared" si="7"/>
        <v>711.84</v>
      </c>
      <c r="BI6" s="22">
        <f t="shared" si="7"/>
        <v>710.42</v>
      </c>
      <c r="BJ6" s="22">
        <f t="shared" si="7"/>
        <v>373.69</v>
      </c>
      <c r="BK6" s="22">
        <f t="shared" si="7"/>
        <v>370.12</v>
      </c>
      <c r="BL6" s="22">
        <f t="shared" si="7"/>
        <v>371.65</v>
      </c>
      <c r="BM6" s="22">
        <f t="shared" si="7"/>
        <v>397.1</v>
      </c>
      <c r="BN6" s="22">
        <f t="shared" si="7"/>
        <v>379.91</v>
      </c>
      <c r="BO6" s="21" t="str">
        <f>IF(BO7="","",IF(BO7="-","【-】","【"&amp;SUBSTITUTE(TEXT(BO7,"#,##0.00"),"-","△")&amp;"】"))</f>
        <v>【265.16】</v>
      </c>
      <c r="BP6" s="22">
        <f>IF(BP7="",NA(),BP7)</f>
        <v>108.41</v>
      </c>
      <c r="BQ6" s="22">
        <f t="shared" ref="BQ6:BY6" si="8">IF(BQ7="",NA(),BQ7)</f>
        <v>113.06</v>
      </c>
      <c r="BR6" s="22">
        <f t="shared" si="8"/>
        <v>110.92</v>
      </c>
      <c r="BS6" s="22">
        <f t="shared" si="8"/>
        <v>112.85</v>
      </c>
      <c r="BT6" s="22">
        <f t="shared" si="8"/>
        <v>111.74</v>
      </c>
      <c r="BU6" s="22">
        <f t="shared" si="8"/>
        <v>99.87</v>
      </c>
      <c r="BV6" s="22">
        <f t="shared" si="8"/>
        <v>100.42</v>
      </c>
      <c r="BW6" s="22">
        <f t="shared" si="8"/>
        <v>98.77</v>
      </c>
      <c r="BX6" s="22">
        <f t="shared" si="8"/>
        <v>95.79</v>
      </c>
      <c r="BY6" s="22">
        <f t="shared" si="8"/>
        <v>98.3</v>
      </c>
      <c r="BZ6" s="21" t="str">
        <f>IF(BZ7="","",IF(BZ7="-","【-】","【"&amp;SUBSTITUTE(TEXT(BZ7,"#,##0.00"),"-","△")&amp;"】"))</f>
        <v>【102.35】</v>
      </c>
      <c r="CA6" s="22">
        <f>IF(CA7="",NA(),CA7)</f>
        <v>102.13</v>
      </c>
      <c r="CB6" s="22">
        <f t="shared" ref="CB6:CJ6" si="9">IF(CB7="",NA(),CB7)</f>
        <v>98.02</v>
      </c>
      <c r="CC6" s="22">
        <f t="shared" si="9"/>
        <v>100.21</v>
      </c>
      <c r="CD6" s="22">
        <f t="shared" si="9"/>
        <v>98.16</v>
      </c>
      <c r="CE6" s="22">
        <f t="shared" si="9"/>
        <v>99.21</v>
      </c>
      <c r="CF6" s="22">
        <f t="shared" si="9"/>
        <v>171.81</v>
      </c>
      <c r="CG6" s="22">
        <f t="shared" si="9"/>
        <v>171.67</v>
      </c>
      <c r="CH6" s="22">
        <f t="shared" si="9"/>
        <v>173.67</v>
      </c>
      <c r="CI6" s="22">
        <f t="shared" si="9"/>
        <v>171.13</v>
      </c>
      <c r="CJ6" s="22">
        <f t="shared" si="9"/>
        <v>173.7</v>
      </c>
      <c r="CK6" s="21" t="str">
        <f>IF(CK7="","",IF(CK7="-","【-】","【"&amp;SUBSTITUTE(TEXT(CK7,"#,##0.00"),"-","△")&amp;"】"))</f>
        <v>【167.74】</v>
      </c>
      <c r="CL6" s="22">
        <f>IF(CL7="",NA(),CL7)</f>
        <v>69.959999999999994</v>
      </c>
      <c r="CM6" s="22">
        <f t="shared" ref="CM6:CU6" si="10">IF(CM7="",NA(),CM7)</f>
        <v>71.260000000000005</v>
      </c>
      <c r="CN6" s="22">
        <f t="shared" si="10"/>
        <v>71.56</v>
      </c>
      <c r="CO6" s="22">
        <f t="shared" si="10"/>
        <v>74.58</v>
      </c>
      <c r="CP6" s="22">
        <f t="shared" si="10"/>
        <v>72.11</v>
      </c>
      <c r="CQ6" s="22">
        <f t="shared" si="10"/>
        <v>60.03</v>
      </c>
      <c r="CR6" s="22">
        <f t="shared" si="10"/>
        <v>59.74</v>
      </c>
      <c r="CS6" s="22">
        <f t="shared" si="10"/>
        <v>59.67</v>
      </c>
      <c r="CT6" s="22">
        <f t="shared" si="10"/>
        <v>60.12</v>
      </c>
      <c r="CU6" s="22">
        <f t="shared" si="10"/>
        <v>60.34</v>
      </c>
      <c r="CV6" s="21" t="str">
        <f>IF(CV7="","",IF(CV7="-","【-】","【"&amp;SUBSTITUTE(TEXT(CV7,"#,##0.00"),"-","△")&amp;"】"))</f>
        <v>【60.29】</v>
      </c>
      <c r="CW6" s="22">
        <f>IF(CW7="",NA(),CW7)</f>
        <v>81.16</v>
      </c>
      <c r="CX6" s="22">
        <f t="shared" ref="CX6:DF6" si="11">IF(CX7="",NA(),CX7)</f>
        <v>79.42</v>
      </c>
      <c r="CY6" s="22">
        <f t="shared" si="11"/>
        <v>78.3</v>
      </c>
      <c r="CZ6" s="22">
        <f t="shared" si="11"/>
        <v>75.760000000000005</v>
      </c>
      <c r="DA6" s="22">
        <f t="shared" si="11"/>
        <v>78.099999999999994</v>
      </c>
      <c r="DB6" s="22">
        <f t="shared" si="11"/>
        <v>84.81</v>
      </c>
      <c r="DC6" s="22">
        <f t="shared" si="11"/>
        <v>84.8</v>
      </c>
      <c r="DD6" s="22">
        <f t="shared" si="11"/>
        <v>84.6</v>
      </c>
      <c r="DE6" s="22">
        <f t="shared" si="11"/>
        <v>84.24</v>
      </c>
      <c r="DF6" s="22">
        <f t="shared" si="11"/>
        <v>84.19</v>
      </c>
      <c r="DG6" s="21" t="str">
        <f>IF(DG7="","",IF(DG7="-","【-】","【"&amp;SUBSTITUTE(TEXT(DG7,"#,##0.00"),"-","△")&amp;"】"))</f>
        <v>【90.12】</v>
      </c>
      <c r="DH6" s="22">
        <f>IF(DH7="",NA(),DH7)</f>
        <v>52.65</v>
      </c>
      <c r="DI6" s="22">
        <f t="shared" ref="DI6:DQ6" si="12">IF(DI7="",NA(),DI7)</f>
        <v>53.22</v>
      </c>
      <c r="DJ6" s="22">
        <f t="shared" si="12"/>
        <v>53.71</v>
      </c>
      <c r="DK6" s="22">
        <f t="shared" si="12"/>
        <v>54.51</v>
      </c>
      <c r="DL6" s="22">
        <f t="shared" si="12"/>
        <v>55.41</v>
      </c>
      <c r="DM6" s="22">
        <f t="shared" si="12"/>
        <v>47.28</v>
      </c>
      <c r="DN6" s="22">
        <f t="shared" si="12"/>
        <v>47.66</v>
      </c>
      <c r="DO6" s="22">
        <f t="shared" si="12"/>
        <v>48.17</v>
      </c>
      <c r="DP6" s="22">
        <f t="shared" si="12"/>
        <v>48.83</v>
      </c>
      <c r="DQ6" s="22">
        <f t="shared" si="12"/>
        <v>49.96</v>
      </c>
      <c r="DR6" s="21" t="str">
        <f>IF(DR7="","",IF(DR7="-","【-】","【"&amp;SUBSTITUTE(TEXT(DR7,"#,##0.00"),"-","△")&amp;"】"))</f>
        <v>【50.88】</v>
      </c>
      <c r="DS6" s="22">
        <f>IF(DS7="",NA(),DS7)</f>
        <v>4.57</v>
      </c>
      <c r="DT6" s="22">
        <f t="shared" ref="DT6:EB6" si="13">IF(DT7="",NA(),DT7)</f>
        <v>20.93</v>
      </c>
      <c r="DU6" s="22">
        <f t="shared" si="13"/>
        <v>25.14</v>
      </c>
      <c r="DV6" s="22">
        <f t="shared" si="13"/>
        <v>26.98</v>
      </c>
      <c r="DW6" s="22">
        <f t="shared" si="13"/>
        <v>31.04</v>
      </c>
      <c r="DX6" s="22">
        <f t="shared" si="13"/>
        <v>12.19</v>
      </c>
      <c r="DY6" s="22">
        <f t="shared" si="13"/>
        <v>15.1</v>
      </c>
      <c r="DZ6" s="22">
        <f t="shared" si="13"/>
        <v>17.12</v>
      </c>
      <c r="EA6" s="22">
        <f t="shared" si="13"/>
        <v>18.18</v>
      </c>
      <c r="EB6" s="22">
        <f t="shared" si="13"/>
        <v>19.32</v>
      </c>
      <c r="EC6" s="21" t="str">
        <f>IF(EC7="","",IF(EC7="-","【-】","【"&amp;SUBSTITUTE(TEXT(EC7,"#,##0.00"),"-","△")&amp;"】"))</f>
        <v>【22.30】</v>
      </c>
      <c r="ED6" s="22">
        <f>IF(ED7="",NA(),ED7)</f>
        <v>0.14000000000000001</v>
      </c>
      <c r="EE6" s="22">
        <f t="shared" ref="EE6:EM6" si="14">IF(EE7="",NA(),EE7)</f>
        <v>0.23</v>
      </c>
      <c r="EF6" s="22">
        <f t="shared" si="14"/>
        <v>0.03</v>
      </c>
      <c r="EG6" s="22">
        <f t="shared" si="14"/>
        <v>0.17</v>
      </c>
      <c r="EH6" s="22">
        <f t="shared" si="14"/>
        <v>0.61</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392049</v>
      </c>
      <c r="D7" s="24">
        <v>46</v>
      </c>
      <c r="E7" s="24">
        <v>1</v>
      </c>
      <c r="F7" s="24">
        <v>0</v>
      </c>
      <c r="G7" s="24">
        <v>1</v>
      </c>
      <c r="H7" s="24" t="s">
        <v>92</v>
      </c>
      <c r="I7" s="24" t="s">
        <v>93</v>
      </c>
      <c r="J7" s="24" t="s">
        <v>94</v>
      </c>
      <c r="K7" s="24" t="s">
        <v>95</v>
      </c>
      <c r="L7" s="24" t="s">
        <v>96</v>
      </c>
      <c r="M7" s="24" t="s">
        <v>97</v>
      </c>
      <c r="N7" s="25" t="s">
        <v>98</v>
      </c>
      <c r="O7" s="25">
        <v>45.48</v>
      </c>
      <c r="P7" s="25">
        <v>87.58</v>
      </c>
      <c r="Q7" s="25">
        <v>1660</v>
      </c>
      <c r="R7" s="25">
        <v>46648</v>
      </c>
      <c r="S7" s="25">
        <v>125.3</v>
      </c>
      <c r="T7" s="25">
        <v>372.29</v>
      </c>
      <c r="U7" s="25">
        <v>40576</v>
      </c>
      <c r="V7" s="25">
        <v>34.950000000000003</v>
      </c>
      <c r="W7" s="25">
        <v>1160.97</v>
      </c>
      <c r="X7" s="25">
        <v>113.09</v>
      </c>
      <c r="Y7" s="25">
        <v>118.07</v>
      </c>
      <c r="Z7" s="25">
        <v>116.81</v>
      </c>
      <c r="AA7" s="25">
        <v>117.35</v>
      </c>
      <c r="AB7" s="25">
        <v>116.83</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167.29</v>
      </c>
      <c r="AU7" s="25">
        <v>181.59</v>
      </c>
      <c r="AV7" s="25">
        <v>184.12</v>
      </c>
      <c r="AW7" s="25">
        <v>205.49</v>
      </c>
      <c r="AX7" s="25">
        <v>187.09</v>
      </c>
      <c r="AY7" s="25">
        <v>357.34</v>
      </c>
      <c r="AZ7" s="25">
        <v>366.03</v>
      </c>
      <c r="BA7" s="25">
        <v>365.18</v>
      </c>
      <c r="BB7" s="25">
        <v>327.77</v>
      </c>
      <c r="BC7" s="25">
        <v>338.02</v>
      </c>
      <c r="BD7" s="25">
        <v>261.51</v>
      </c>
      <c r="BE7" s="25">
        <v>715.38</v>
      </c>
      <c r="BF7" s="25">
        <v>719.94</v>
      </c>
      <c r="BG7" s="25">
        <v>713.56</v>
      </c>
      <c r="BH7" s="25">
        <v>711.84</v>
      </c>
      <c r="BI7" s="25">
        <v>710.42</v>
      </c>
      <c r="BJ7" s="25">
        <v>373.69</v>
      </c>
      <c r="BK7" s="25">
        <v>370.12</v>
      </c>
      <c r="BL7" s="25">
        <v>371.65</v>
      </c>
      <c r="BM7" s="25">
        <v>397.1</v>
      </c>
      <c r="BN7" s="25">
        <v>379.91</v>
      </c>
      <c r="BO7" s="25">
        <v>265.16000000000003</v>
      </c>
      <c r="BP7" s="25">
        <v>108.41</v>
      </c>
      <c r="BQ7" s="25">
        <v>113.06</v>
      </c>
      <c r="BR7" s="25">
        <v>110.92</v>
      </c>
      <c r="BS7" s="25">
        <v>112.85</v>
      </c>
      <c r="BT7" s="25">
        <v>111.74</v>
      </c>
      <c r="BU7" s="25">
        <v>99.87</v>
      </c>
      <c r="BV7" s="25">
        <v>100.42</v>
      </c>
      <c r="BW7" s="25">
        <v>98.77</v>
      </c>
      <c r="BX7" s="25">
        <v>95.79</v>
      </c>
      <c r="BY7" s="25">
        <v>98.3</v>
      </c>
      <c r="BZ7" s="25">
        <v>102.35</v>
      </c>
      <c r="CA7" s="25">
        <v>102.13</v>
      </c>
      <c r="CB7" s="25">
        <v>98.02</v>
      </c>
      <c r="CC7" s="25">
        <v>100.21</v>
      </c>
      <c r="CD7" s="25">
        <v>98.16</v>
      </c>
      <c r="CE7" s="25">
        <v>99.21</v>
      </c>
      <c r="CF7" s="25">
        <v>171.81</v>
      </c>
      <c r="CG7" s="25">
        <v>171.67</v>
      </c>
      <c r="CH7" s="25">
        <v>173.67</v>
      </c>
      <c r="CI7" s="25">
        <v>171.13</v>
      </c>
      <c r="CJ7" s="25">
        <v>173.7</v>
      </c>
      <c r="CK7" s="25">
        <v>167.74</v>
      </c>
      <c r="CL7" s="25">
        <v>69.959999999999994</v>
      </c>
      <c r="CM7" s="25">
        <v>71.260000000000005</v>
      </c>
      <c r="CN7" s="25">
        <v>71.56</v>
      </c>
      <c r="CO7" s="25">
        <v>74.58</v>
      </c>
      <c r="CP7" s="25">
        <v>72.11</v>
      </c>
      <c r="CQ7" s="25">
        <v>60.03</v>
      </c>
      <c r="CR7" s="25">
        <v>59.74</v>
      </c>
      <c r="CS7" s="25">
        <v>59.67</v>
      </c>
      <c r="CT7" s="25">
        <v>60.12</v>
      </c>
      <c r="CU7" s="25">
        <v>60.34</v>
      </c>
      <c r="CV7" s="25">
        <v>60.29</v>
      </c>
      <c r="CW7" s="25">
        <v>81.16</v>
      </c>
      <c r="CX7" s="25">
        <v>79.42</v>
      </c>
      <c r="CY7" s="25">
        <v>78.3</v>
      </c>
      <c r="CZ7" s="25">
        <v>75.760000000000005</v>
      </c>
      <c r="DA7" s="25">
        <v>78.099999999999994</v>
      </c>
      <c r="DB7" s="25">
        <v>84.81</v>
      </c>
      <c r="DC7" s="25">
        <v>84.8</v>
      </c>
      <c r="DD7" s="25">
        <v>84.6</v>
      </c>
      <c r="DE7" s="25">
        <v>84.24</v>
      </c>
      <c r="DF7" s="25">
        <v>84.19</v>
      </c>
      <c r="DG7" s="25">
        <v>90.12</v>
      </c>
      <c r="DH7" s="25">
        <v>52.65</v>
      </c>
      <c r="DI7" s="25">
        <v>53.22</v>
      </c>
      <c r="DJ7" s="25">
        <v>53.71</v>
      </c>
      <c r="DK7" s="25">
        <v>54.51</v>
      </c>
      <c r="DL7" s="25">
        <v>55.41</v>
      </c>
      <c r="DM7" s="25">
        <v>47.28</v>
      </c>
      <c r="DN7" s="25">
        <v>47.66</v>
      </c>
      <c r="DO7" s="25">
        <v>48.17</v>
      </c>
      <c r="DP7" s="25">
        <v>48.83</v>
      </c>
      <c r="DQ7" s="25">
        <v>49.96</v>
      </c>
      <c r="DR7" s="25">
        <v>50.88</v>
      </c>
      <c r="DS7" s="25">
        <v>4.57</v>
      </c>
      <c r="DT7" s="25">
        <v>20.93</v>
      </c>
      <c r="DU7" s="25">
        <v>25.14</v>
      </c>
      <c r="DV7" s="25">
        <v>26.98</v>
      </c>
      <c r="DW7" s="25">
        <v>31.04</v>
      </c>
      <c r="DX7" s="25">
        <v>12.19</v>
      </c>
      <c r="DY7" s="25">
        <v>15.1</v>
      </c>
      <c r="DZ7" s="25">
        <v>17.12</v>
      </c>
      <c r="EA7" s="25">
        <v>18.18</v>
      </c>
      <c r="EB7" s="25">
        <v>19.32</v>
      </c>
      <c r="EC7" s="25">
        <v>22.3</v>
      </c>
      <c r="ED7" s="25">
        <v>0.14000000000000001</v>
      </c>
      <c r="EE7" s="25">
        <v>0.23</v>
      </c>
      <c r="EF7" s="25">
        <v>0.03</v>
      </c>
      <c r="EG7" s="25">
        <v>0.17</v>
      </c>
      <c r="EH7" s="25">
        <v>0.61</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104</v>
      </c>
    </row>
    <row r="12" spans="1:144" x14ac:dyDescent="0.15">
      <c r="B12">
        <v>1</v>
      </c>
      <c r="C12">
        <v>1</v>
      </c>
      <c r="D12">
        <v>1</v>
      </c>
      <c r="E12">
        <v>2</v>
      </c>
      <c r="F12">
        <v>3</v>
      </c>
      <c r="G12" t="s">
        <v>105</v>
      </c>
    </row>
    <row r="13" spans="1:144" x14ac:dyDescent="0.15">
      <c r="B13" t="s">
        <v>106</v>
      </c>
      <c r="C13" t="s">
        <v>107</v>
      </c>
      <c r="D13" t="s">
        <v>108</v>
      </c>
      <c r="E13" t="s">
        <v>109</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nankoku</cp:lastModifiedBy>
  <cp:lastPrinted>2023-01-11T23:57:04Z</cp:lastPrinted>
  <dcterms:created xsi:type="dcterms:W3CDTF">2022-12-01T01:04:44Z</dcterms:created>
  <dcterms:modified xsi:type="dcterms:W3CDTF">2023-01-12T00:00:07Z</dcterms:modified>
  <cp:category/>
</cp:coreProperties>
</file>