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06_須崎市\"/>
    </mc:Choice>
  </mc:AlternateContent>
  <workbookProtection workbookAlgorithmName="SHA-512" workbookHashValue="3U0OFmLwAQ0qLAwGFWfCm8LAbttCme/ibRqKwmU1PvLav1hfB4rW2j4UvlfzVRTW6jhr88SwX+/8YEvRnThWbw==" workbookSaltValue="2TvFvBG8WFBpnmP+A8FEo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<sst xmlns="http://schemas.openxmlformats.org/spreadsheetml/2006/main" count="228" uniqueCount="116">
  <si>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</si>
  <si>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</si>
  <si>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</si>
  <si>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</si>
  <si>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</si>
  <si>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</si>
  <si>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</si>
  <si>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</si>
  <si>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</si>
  <si>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</si>
  <si>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</si>
  <si>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</si>
  <si>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</si>
  <si>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</si>
  <si>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</si>
  <si>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</si>
  <si>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</si>
  <si>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</si>
  <si>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</si>
  <si>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</si>
  <si>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</si>
  <si>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</si>
  <si>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</si>
  <si>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</si>
  <si>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</si>
  <si>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</si>
  <si>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</si>
  <si>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</si>
  <si>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</si>
  <si>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</si>
  <si>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</si>
  <si>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</si>
  <si>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</si>
  <si>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</si>
  <si>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</si>
  <si>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</si>
  <si>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</si>
  <si>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</si>
  <si>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</si>
  <si>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</si>
  <si>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</si>
  <si>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</si>
  <si>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</si>
  <si>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</si>
  <si>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</si>
  <si>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</si>
  <si>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</si>
  <si>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</si>
  <si>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</si>
  <si>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</si>
  <si>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</si>
  <si>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</si>
  <si>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</si>
  <si>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</si>
  <si>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</si>
  <si>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</si>
  <si>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</si>
  <si>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</si>
  <si>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</si>
  <si>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</si>
  <si>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</si>
  <si>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</si>
  <si>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</si>
  <si>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</si>
  <si>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</si>
  <si>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</si>
  <si>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</si>
  <si>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</si>
  <si>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</si>
  <si>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</si>
  <si>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</si>
  <si>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</si>
  <si>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</si>
  <si>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</si>
  <si>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</si>
  <si>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</si>
  <si>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</si>
  <si>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</si>
  <si>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</si>
  <si>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</si>
  <si>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</si>
  <si>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</si>
  <si>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</si>
  <si>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</si>
  <si>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</si>
  <si>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</si>
  <si>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</si>
  <si>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</si>
  <si>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</si>
  <si>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</si>
  <si>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</si>
  <si>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</si>
  <si>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</si>
  <si>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須崎市</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</si>
  <si>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</si>
  <si>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</si>
  <si>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</si>
  <si>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</si>
  <si>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</si>
  <si>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</si>
  <si>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</si>
  <si>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</si>
  <si>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</si>
  <si>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</si>
  <si>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</si>
  <si>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</si>
  <si>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</si>
  <si>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</si>
  <si>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</si>
  <si>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</si>
  <si>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</si>
  <si>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</si>
  <si>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</si>
  <si>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経常収支比率、料金回収率ともに100％以上であり、両指標は類似団体平均及び全国平均を上回っている。経常費用を経常収益で賄えており、また給水にかかる費用を給水収益で賄えていることを示しており、経営の健全性を維持している。
類似団体平均と比較して企業債残高対給水収益比率が高くなっているが、これは管路更新に伴うものが大半であり、適切な投資規模である。　　　　　　H29年度の有収率が大幅に低い原因は大量漏水によるものであり、H30年度には回復し、R2年度には平均値以上となった。今後も債務残高等とのバランスに注意して運営していく必要がある。</t>
    <rPh sb="147" eb="149">
      <t>カンロ</t>
    </rPh>
    <rPh sb="149" eb="151">
      <t>コウシン</t>
    </rPh>
    <rPh sb="152" eb="153">
      <t>トモナ</t>
    </rPh>
    <rPh sb="157" eb="159">
      <t>タイハン</t>
    </rPh>
    <rPh sb="163" eb="165">
      <t>テキセツ</t>
    </rPh>
    <rPh sb="166" eb="168">
      <t>トウシ</t>
    </rPh>
    <rPh sb="168" eb="170">
      <t>キボ</t>
    </rPh>
    <rPh sb="238" eb="240">
      <t>コンゴ</t>
    </rPh>
    <phoneticPr fontId="4"/>
  </si>
  <si>
    <t>県内で2番目に古い水道という歴史を持つがゆえに、水道施設の多くが老朽化しており、有形固定資産減価償却率が類似団体平均及び全国平均より高くなっている。管路経年化率（耐用年数を超えた管路の割合）は類似団体平均をやや下回っており、管路更新率（当年度の更新管路の割合）はH30年、R1年度は全国平均以上となったものの、更新のペースを早める必要性がある状況は続いているといえる。</t>
    <rPh sb="145" eb="147">
      <t>イジョウ</t>
    </rPh>
    <phoneticPr fontId="4"/>
  </si>
  <si>
    <t>人口減少に伴い給水収益が減少傾向にあるなか、老朽施設の更新や耐震化を行っていく必要がある。
令和元年度に策定した経営戦略による計画を基に、経営戦略の見直しも行いつつ、健全な経営の維持と効率的な更新投資を行っていく必要がある。</t>
    <rPh sb="69" eb="73">
      <t>ケイエイセンリャク</t>
    </rPh>
    <rPh sb="74" eb="76">
      <t>ミナオ</t>
    </rPh>
    <rPh sb="78" eb="7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</si>
</sst>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0.45</c:v>
                </c:pt>
                <c:pt idx="1">
                  <c:v>0.72</c:v>
                </c:pt>
                <c:pt idx="2">
                  <c:v>0.72</c:v>
                </c:pt>
                <c:pt idx="3">
                  <c:v>0.48</c:v>
                </c:pt>
                <c:pt idx="4">
                  <c:v>0.43</c:v>
                </c:pt>
              </c:numCache>
            </c:numRef>
          </c:val>
          <c:extLst>
            <c:ext xmlns:c16="http://schemas.microsoft.com/office/drawing/2014/chart" uri="{C3380CC4-5D6E-409C-BE32-E72D297353CC}">
              <c16:uniqueId val="{00000000-3E7A-4FE8-9635-A3AA0E2C145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3E7A-4FE8-9635-A3AA0E2C145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79.16</c:v>
                </c:pt>
                <c:pt idx="1">
                  <c:v>62.13</c:v>
                </c:pt>
                <c:pt idx="2">
                  <c:v>59.25</c:v>
                </c:pt>
                <c:pt idx="3">
                  <c:v>55.77</c:v>
                </c:pt>
                <c:pt idx="4">
                  <c:v>55.28</c:v>
                </c:pt>
              </c:numCache>
            </c:numRef>
          </c:val>
          <c:extLst>
            <c:ext xmlns:c16="http://schemas.microsoft.com/office/drawing/2014/chart" uri="{C3380CC4-5D6E-409C-BE32-E72D297353CC}">
              <c16:uniqueId val="{00000000-6E9C-47BB-975C-304F1A4A2A5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6E9C-47BB-975C-304F1A4A2A5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65.64</c:v>
                </c:pt>
                <c:pt idx="1">
                  <c:v>81.39</c:v>
                </c:pt>
                <c:pt idx="2">
                  <c:v>80.06</c:v>
                </c:pt>
                <c:pt idx="3">
                  <c:v>85.96</c:v>
                </c:pt>
                <c:pt idx="4">
                  <c:v>86.26</c:v>
                </c:pt>
              </c:numCache>
            </c:numRef>
          </c:val>
          <c:extLst>
            <c:ext xmlns:c16="http://schemas.microsoft.com/office/drawing/2014/chart" uri="{C3380CC4-5D6E-409C-BE32-E72D297353CC}">
              <c16:uniqueId val="{00000000-83E2-4CE6-9569-00D69EC9483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83E2-4CE6-9569-00D69EC9483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119.48</c:v>
                </c:pt>
                <c:pt idx="1">
                  <c:v>119.92</c:v>
                </c:pt>
                <c:pt idx="2">
                  <c:v>118.76</c:v>
                </c:pt>
                <c:pt idx="3">
                  <c:v>118.43</c:v>
                </c:pt>
                <c:pt idx="4">
                  <c:v>117.71</c:v>
                </c:pt>
              </c:numCache>
            </c:numRef>
          </c:val>
          <c:extLst>
            <c:ext xmlns:c16="http://schemas.microsoft.com/office/drawing/2014/chart" uri="{C3380CC4-5D6E-409C-BE32-E72D297353CC}">
              <c16:uniqueId val="{00000000-8D30-48CB-A518-2E52F3D39DA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8D30-48CB-A518-2E52F3D39DA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52.08</c:v>
                </c:pt>
                <c:pt idx="1">
                  <c:v>52.86</c:v>
                </c:pt>
                <c:pt idx="2">
                  <c:v>53.34</c:v>
                </c:pt>
                <c:pt idx="3">
                  <c:v>54.2</c:v>
                </c:pt>
                <c:pt idx="4">
                  <c:v>54.94</c:v>
                </c:pt>
              </c:numCache>
            </c:numRef>
          </c:val>
          <c:extLst>
            <c:ext xmlns:c16="http://schemas.microsoft.com/office/drawing/2014/chart" uri="{C3380CC4-5D6E-409C-BE32-E72D297353CC}">
              <c16:uniqueId val="{00000000-3F95-4C77-A75A-48F8098AC6E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3F95-4C77-A75A-48F8098AC6E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12.32</c:v>
                </c:pt>
                <c:pt idx="1">
                  <c:v>12.24</c:v>
                </c:pt>
                <c:pt idx="2">
                  <c:v>11.91</c:v>
                </c:pt>
                <c:pt idx="3">
                  <c:v>12.36</c:v>
                </c:pt>
                <c:pt idx="4">
                  <c:v>15.14</c:v>
                </c:pt>
              </c:numCache>
            </c:numRef>
          </c:val>
          <c:extLst>
            <c:ext xmlns:c16="http://schemas.microsoft.com/office/drawing/2014/chart" uri="{C3380CC4-5D6E-409C-BE32-E72D297353CC}">
              <c16:uniqueId val="{00000000-C367-406F-BA30-97045DB927D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C367-406F-BA30-97045DB927D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DB-4C3B-B99F-4375FB260D2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CEDB-4C3B-B99F-4375FB260D2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220.67</c:v>
                </c:pt>
                <c:pt idx="1">
                  <c:v>241.94</c:v>
                </c:pt>
                <c:pt idx="2">
                  <c:v>258.06</c:v>
                </c:pt>
                <c:pt idx="3">
                  <c:v>243.91</c:v>
                </c:pt>
                <c:pt idx="4">
                  <c:v>259.19</c:v>
                </c:pt>
              </c:numCache>
            </c:numRef>
          </c:val>
          <c:extLst>
            <c:ext xmlns:c16="http://schemas.microsoft.com/office/drawing/2014/chart" uri="{C3380CC4-5D6E-409C-BE32-E72D297353CC}">
              <c16:uniqueId val="{00000000-DB3C-4FE8-B87E-44703C01B1A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DB3C-4FE8-B87E-44703C01B1A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556.75</c:v>
                </c:pt>
                <c:pt idx="1">
                  <c:v>569.94000000000005</c:v>
                </c:pt>
                <c:pt idx="2">
                  <c:v>576.75</c:v>
                </c:pt>
                <c:pt idx="3">
                  <c:v>567.07000000000005</c:v>
                </c:pt>
                <c:pt idx="4">
                  <c:v>568.01</c:v>
                </c:pt>
              </c:numCache>
            </c:numRef>
          </c:val>
          <c:extLst>
            <c:ext xmlns:c16="http://schemas.microsoft.com/office/drawing/2014/chart" uri="{C3380CC4-5D6E-409C-BE32-E72D297353CC}">
              <c16:uniqueId val="{00000000-F667-451A-876F-C8137D4E70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F667-451A-876F-C8137D4E70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116.03</c:v>
                </c:pt>
                <c:pt idx="1">
                  <c:v>115.61</c:v>
                </c:pt>
                <c:pt idx="2">
                  <c:v>113.66</c:v>
                </c:pt>
                <c:pt idx="3">
                  <c:v>113.38</c:v>
                </c:pt>
                <c:pt idx="4">
                  <c:v>109.4</c:v>
                </c:pt>
              </c:numCache>
            </c:numRef>
          </c:val>
          <c:extLst>
            <c:ext xmlns:c16="http://schemas.microsoft.com/office/drawing/2014/chart" uri="{C3380CC4-5D6E-409C-BE32-E72D297353CC}">
              <c16:uniqueId val="{00000000-0EC3-44E9-AE08-EE534009F06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0EC3-44E9-AE08-EE534009F06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140.5</c:v>
                </c:pt>
                <c:pt idx="1">
                  <c:v>140.91999999999999</c:v>
                </c:pt>
                <c:pt idx="2">
                  <c:v>144.27000000000001</c:v>
                </c:pt>
                <c:pt idx="3">
                  <c:v>144.72</c:v>
                </c:pt>
                <c:pt idx="4">
                  <c:v>150.36000000000001</c:v>
                </c:pt>
              </c:numCache>
            </c:numRef>
          </c:val>
          <c:extLst>
            <c:ext xmlns:c16="http://schemas.microsoft.com/office/drawing/2014/chart" uri="{C3380CC4-5D6E-409C-BE32-E72D297353CC}">
              <c16:uniqueId val="{00000000-DD3B-41DF-A2D2-8ADF9CA7625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DD3B-41DF-A2D2-8ADF9CA7625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高知県　須崎市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自治体職員</v>
      </c>
      <c r="AE8" s="44"/>
      <c r="AF8" s="44"/>
      <c r="AG8" s="44"/>
      <c r="AH8" s="44"/>
      <c r="AI8" s="44"/>
      <c r="AJ8" s="44"/>
      <c r="AK8" s="2"/>
      <c r="AL8" s="45">
        <f>データ!$R$6</f>
        <v>20603</v>
      </c>
      <c r="AM8" s="45"/>
      <c r="AN8" s="45"/>
      <c r="AO8" s="45"/>
      <c r="AP8" s="45"/>
      <c r="AQ8" s="45"/>
      <c r="AR8" s="45"/>
      <c r="AS8" s="45"/>
      <c r="AT8" s="46">
        <f>データ!$S$6</f>
        <v>135.35</v>
      </c>
      <c r="AU8" s="47"/>
      <c r="AV8" s="47"/>
      <c r="AW8" s="47"/>
      <c r="AX8" s="47"/>
      <c r="AY8" s="47"/>
      <c r="AZ8" s="47"/>
      <c r="BA8" s="47"/>
      <c r="BB8" s="48">
        <f>データ!$T$6</f>
        <v>152.22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48.01</v>
      </c>
      <c r="J10" s="47"/>
      <c r="K10" s="47"/>
      <c r="L10" s="47"/>
      <c r="M10" s="47"/>
      <c r="N10" s="47"/>
      <c r="O10" s="81"/>
      <c r="P10" s="48">
        <f>データ!$P$6</f>
        <v>89.79</v>
      </c>
      <c r="Q10" s="48"/>
      <c r="R10" s="48"/>
      <c r="S10" s="48"/>
      <c r="T10" s="48"/>
      <c r="U10" s="48"/>
      <c r="V10" s="48"/>
      <c r="W10" s="45">
        <f>データ!$Q$6</f>
        <v>2750</v>
      </c>
      <c r="X10" s="45"/>
      <c r="Y10" s="45"/>
      <c r="Z10" s="45"/>
      <c r="AA10" s="45"/>
      <c r="AB10" s="45"/>
      <c r="AC10" s="45"/>
      <c r="AD10" s="2"/>
      <c r="AE10" s="2"/>
      <c r="AF10" s="2"/>
      <c r="AG10" s="2"/>
      <c r="AH10" s="2"/>
      <c r="AI10" s="2"/>
      <c r="AJ10" s="2"/>
      <c r="AK10" s="2"/>
      <c r="AL10" s="45">
        <f>データ!$U$6</f>
        <v>18213</v>
      </c>
      <c r="AM10" s="45"/>
      <c r="AN10" s="45"/>
      <c r="AO10" s="45"/>
      <c r="AP10" s="45"/>
      <c r="AQ10" s="45"/>
      <c r="AR10" s="45"/>
      <c r="AS10" s="45"/>
      <c r="AT10" s="46">
        <f>データ!$V$6</f>
        <v>35.159999999999997</v>
      </c>
      <c r="AU10" s="47"/>
      <c r="AV10" s="47"/>
      <c r="AW10" s="47"/>
      <c r="AX10" s="47"/>
      <c r="AY10" s="47"/>
      <c r="AZ10" s="47"/>
      <c r="BA10" s="47"/>
      <c r="BB10" s="48">
        <f>データ!$W$6</f>
        <v>518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114</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115</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Q/l30mhMDC7/P7gg8Q7EWqN3W8OZUtsQAxZ5o1Xp5VUM7cQmqTYxMsF+J8nLo9y6nT1VfIvpWTuBncYpxEeGXA==" saltValue="S2UJDjvuLjeC6t71L88Qe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392065</v>
      </c>
      <c r="D6" s="20">
        <f t="shared" si="3"/>
        <v>46</v>
      </c>
      <c r="E6" s="20">
        <f t="shared" si="3"/>
        <v>1</v>
      </c>
      <c r="F6" s="20">
        <f t="shared" si="3"/>
        <v>0</v>
      </c>
      <c r="G6" s="20">
        <f t="shared" si="3"/>
        <v>1</v>
      </c>
      <c r="H6" s="20" t="str">
        <f t="shared" si="3"/>
        <v>高知県　須崎市</v>
      </c>
      <c r="I6" s="20" t="str">
        <f t="shared" si="3"/>
        <v>法適用</v>
      </c>
      <c r="J6" s="20" t="str">
        <f t="shared" si="3"/>
        <v>水道事業</v>
      </c>
      <c r="K6" s="20" t="str">
        <f t="shared" si="3"/>
        <v>末端給水事業</v>
      </c>
      <c r="L6" s="20" t="str">
        <f t="shared" si="3"/>
        <v>A6</v>
      </c>
      <c r="M6" s="20" t="str">
        <f t="shared" si="3"/>
        <v>自治体職員</v>
      </c>
      <c r="N6" s="21" t="str">
        <f t="shared" si="3"/>
        <v>-</v>
      </c>
      <c r="O6" s="21">
        <f t="shared" si="3"/>
        <v>48.01</v>
      </c>
      <c r="P6" s="21">
        <f t="shared" si="3"/>
        <v>89.79</v>
      </c>
      <c r="Q6" s="21">
        <f t="shared" si="3"/>
        <v>2750</v>
      </c>
      <c r="R6" s="21">
        <f t="shared" si="3"/>
        <v>20603</v>
      </c>
      <c r="S6" s="21">
        <f t="shared" si="3"/>
        <v>135.35</v>
      </c>
      <c r="T6" s="21">
        <f t="shared" si="3"/>
        <v>152.22</v>
      </c>
      <c r="U6" s="21">
        <f t="shared" si="3"/>
        <v>18213</v>
      </c>
      <c r="V6" s="21">
        <f t="shared" si="3"/>
        <v>35.159999999999997</v>
      </c>
      <c r="W6" s="21">
        <f t="shared" si="3"/>
        <v>518</v>
      </c>
      <c r="X6" s="22">
        <f>IF(X7="",NA(),X7)</f>
        <v>119.48</v>
      </c>
      <c r="Y6" s="22">
        <f t="shared" ref="Y6:AG6" si="4">IF(Y7="",NA(),Y7)</f>
        <v>119.92</v>
      </c>
      <c r="Z6" s="22">
        <f t="shared" si="4"/>
        <v>118.76</v>
      </c>
      <c r="AA6" s="22">
        <f t="shared" si="4"/>
        <v>118.43</v>
      </c>
      <c r="AB6" s="22">
        <f t="shared" si="4"/>
        <v>117.71</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220.67</v>
      </c>
      <c r="AU6" s="22">
        <f t="shared" ref="AU6:BC6" si="6">IF(AU7="",NA(),AU7)</f>
        <v>241.94</v>
      </c>
      <c r="AV6" s="22">
        <f t="shared" si="6"/>
        <v>258.06</v>
      </c>
      <c r="AW6" s="22">
        <f t="shared" si="6"/>
        <v>243.91</v>
      </c>
      <c r="AX6" s="22">
        <f t="shared" si="6"/>
        <v>259.19</v>
      </c>
      <c r="AY6" s="22">
        <f t="shared" si="6"/>
        <v>359.47</v>
      </c>
      <c r="AZ6" s="22">
        <f t="shared" si="6"/>
        <v>369.69</v>
      </c>
      <c r="BA6" s="22">
        <f t="shared" si="6"/>
        <v>379.08</v>
      </c>
      <c r="BB6" s="22">
        <f t="shared" si="6"/>
        <v>367.55</v>
      </c>
      <c r="BC6" s="22">
        <f t="shared" si="6"/>
        <v>378.56</v>
      </c>
      <c r="BD6" s="21" t="str">
        <f>IF(BD7="","",IF(BD7="-","【-】","【"&amp;SUBSTITUTE(TEXT(BD7,"#,##0.00"),"-","△")&amp;"】"))</f>
        <v>【261.51】</v>
      </c>
      <c r="BE6" s="22">
        <f>IF(BE7="",NA(),BE7)</f>
        <v>556.75</v>
      </c>
      <c r="BF6" s="22">
        <f t="shared" ref="BF6:BN6" si="7">IF(BF7="",NA(),BF7)</f>
        <v>569.94000000000005</v>
      </c>
      <c r="BG6" s="22">
        <f t="shared" si="7"/>
        <v>576.75</v>
      </c>
      <c r="BH6" s="22">
        <f t="shared" si="7"/>
        <v>567.07000000000005</v>
      </c>
      <c r="BI6" s="22">
        <f t="shared" si="7"/>
        <v>568.01</v>
      </c>
      <c r="BJ6" s="22">
        <f t="shared" si="7"/>
        <v>401.79</v>
      </c>
      <c r="BK6" s="22">
        <f t="shared" si="7"/>
        <v>402.99</v>
      </c>
      <c r="BL6" s="22">
        <f t="shared" si="7"/>
        <v>398.98</v>
      </c>
      <c r="BM6" s="22">
        <f t="shared" si="7"/>
        <v>418.68</v>
      </c>
      <c r="BN6" s="22">
        <f t="shared" si="7"/>
        <v>395.68</v>
      </c>
      <c r="BO6" s="21" t="str">
        <f>IF(BO7="","",IF(BO7="-","【-】","【"&amp;SUBSTITUTE(TEXT(BO7,"#,##0.00"),"-","△")&amp;"】"))</f>
        <v>【265.16】</v>
      </c>
      <c r="BP6" s="22">
        <f>IF(BP7="",NA(),BP7)</f>
        <v>116.03</v>
      </c>
      <c r="BQ6" s="22">
        <f t="shared" ref="BQ6:BY6" si="8">IF(BQ7="",NA(),BQ7)</f>
        <v>115.61</v>
      </c>
      <c r="BR6" s="22">
        <f t="shared" si="8"/>
        <v>113.66</v>
      </c>
      <c r="BS6" s="22">
        <f t="shared" si="8"/>
        <v>113.38</v>
      </c>
      <c r="BT6" s="22">
        <f t="shared" si="8"/>
        <v>109.4</v>
      </c>
      <c r="BU6" s="22">
        <f t="shared" si="8"/>
        <v>100.12</v>
      </c>
      <c r="BV6" s="22">
        <f t="shared" si="8"/>
        <v>98.66</v>
      </c>
      <c r="BW6" s="22">
        <f t="shared" si="8"/>
        <v>98.64</v>
      </c>
      <c r="BX6" s="22">
        <f t="shared" si="8"/>
        <v>94.78</v>
      </c>
      <c r="BY6" s="22">
        <f t="shared" si="8"/>
        <v>97.59</v>
      </c>
      <c r="BZ6" s="21" t="str">
        <f>IF(BZ7="","",IF(BZ7="-","【-】","【"&amp;SUBSTITUTE(TEXT(BZ7,"#,##0.00"),"-","△")&amp;"】"))</f>
        <v>【102.35】</v>
      </c>
      <c r="CA6" s="22">
        <f>IF(CA7="",NA(),CA7)</f>
        <v>140.5</v>
      </c>
      <c r="CB6" s="22">
        <f t="shared" ref="CB6:CJ6" si="9">IF(CB7="",NA(),CB7)</f>
        <v>140.91999999999999</v>
      </c>
      <c r="CC6" s="22">
        <f t="shared" si="9"/>
        <v>144.27000000000001</v>
      </c>
      <c r="CD6" s="22">
        <f t="shared" si="9"/>
        <v>144.72</v>
      </c>
      <c r="CE6" s="22">
        <f t="shared" si="9"/>
        <v>150.36000000000001</v>
      </c>
      <c r="CF6" s="22">
        <f t="shared" si="9"/>
        <v>174.97</v>
      </c>
      <c r="CG6" s="22">
        <f t="shared" si="9"/>
        <v>178.59</v>
      </c>
      <c r="CH6" s="22">
        <f t="shared" si="9"/>
        <v>178.92</v>
      </c>
      <c r="CI6" s="22">
        <f t="shared" si="9"/>
        <v>181.3</v>
      </c>
      <c r="CJ6" s="22">
        <f t="shared" si="9"/>
        <v>181.71</v>
      </c>
      <c r="CK6" s="21" t="str">
        <f>IF(CK7="","",IF(CK7="-","【-】","【"&amp;SUBSTITUTE(TEXT(CK7,"#,##0.00"),"-","△")&amp;"】"))</f>
        <v>【167.74】</v>
      </c>
      <c r="CL6" s="22">
        <f>IF(CL7="",NA(),CL7)</f>
        <v>79.16</v>
      </c>
      <c r="CM6" s="22">
        <f t="shared" ref="CM6:CU6" si="10">IF(CM7="",NA(),CM7)</f>
        <v>62.13</v>
      </c>
      <c r="CN6" s="22">
        <f t="shared" si="10"/>
        <v>59.25</v>
      </c>
      <c r="CO6" s="22">
        <f t="shared" si="10"/>
        <v>55.77</v>
      </c>
      <c r="CP6" s="22">
        <f t="shared" si="10"/>
        <v>55.28</v>
      </c>
      <c r="CQ6" s="22">
        <f t="shared" si="10"/>
        <v>55.63</v>
      </c>
      <c r="CR6" s="22">
        <f t="shared" si="10"/>
        <v>55.03</v>
      </c>
      <c r="CS6" s="22">
        <f t="shared" si="10"/>
        <v>55.14</v>
      </c>
      <c r="CT6" s="22">
        <f t="shared" si="10"/>
        <v>55.89</v>
      </c>
      <c r="CU6" s="22">
        <f t="shared" si="10"/>
        <v>55.72</v>
      </c>
      <c r="CV6" s="21" t="str">
        <f>IF(CV7="","",IF(CV7="-","【-】","【"&amp;SUBSTITUTE(TEXT(CV7,"#,##0.00"),"-","△")&amp;"】"))</f>
        <v>【60.29】</v>
      </c>
      <c r="CW6" s="22">
        <f>IF(CW7="",NA(),CW7)</f>
        <v>65.64</v>
      </c>
      <c r="CX6" s="22">
        <f t="shared" ref="CX6:DF6" si="11">IF(CX7="",NA(),CX7)</f>
        <v>81.39</v>
      </c>
      <c r="CY6" s="22">
        <f t="shared" si="11"/>
        <v>80.06</v>
      </c>
      <c r="CZ6" s="22">
        <f t="shared" si="11"/>
        <v>85.96</v>
      </c>
      <c r="DA6" s="22">
        <f t="shared" si="11"/>
        <v>86.26</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52.08</v>
      </c>
      <c r="DI6" s="22">
        <f t="shared" ref="DI6:DQ6" si="12">IF(DI7="",NA(),DI7)</f>
        <v>52.86</v>
      </c>
      <c r="DJ6" s="22">
        <f t="shared" si="12"/>
        <v>53.34</v>
      </c>
      <c r="DK6" s="22">
        <f t="shared" si="12"/>
        <v>54.2</v>
      </c>
      <c r="DL6" s="22">
        <f t="shared" si="12"/>
        <v>54.94</v>
      </c>
      <c r="DM6" s="22">
        <f t="shared" si="12"/>
        <v>48.05</v>
      </c>
      <c r="DN6" s="22">
        <f t="shared" si="12"/>
        <v>48.87</v>
      </c>
      <c r="DO6" s="22">
        <f t="shared" si="12"/>
        <v>49.92</v>
      </c>
      <c r="DP6" s="22">
        <f t="shared" si="12"/>
        <v>50.63</v>
      </c>
      <c r="DQ6" s="22">
        <f t="shared" si="12"/>
        <v>51.29</v>
      </c>
      <c r="DR6" s="21" t="str">
        <f>IF(DR7="","",IF(DR7="-","【-】","【"&amp;SUBSTITUTE(TEXT(DR7,"#,##0.00"),"-","△")&amp;"】"))</f>
        <v>【50.88】</v>
      </c>
      <c r="DS6" s="22">
        <f>IF(DS7="",NA(),DS7)</f>
        <v>12.32</v>
      </c>
      <c r="DT6" s="22">
        <f t="shared" ref="DT6:EB6" si="13">IF(DT7="",NA(),DT7)</f>
        <v>12.24</v>
      </c>
      <c r="DU6" s="22">
        <f t="shared" si="13"/>
        <v>11.91</v>
      </c>
      <c r="DV6" s="22">
        <f t="shared" si="13"/>
        <v>12.36</v>
      </c>
      <c r="DW6" s="22">
        <f t="shared" si="13"/>
        <v>15.14</v>
      </c>
      <c r="DX6" s="22">
        <f t="shared" si="13"/>
        <v>13.39</v>
      </c>
      <c r="DY6" s="22">
        <f t="shared" si="13"/>
        <v>14.85</v>
      </c>
      <c r="DZ6" s="22">
        <f t="shared" si="13"/>
        <v>16.88</v>
      </c>
      <c r="EA6" s="22">
        <f t="shared" si="13"/>
        <v>18.28</v>
      </c>
      <c r="EB6" s="22">
        <f t="shared" si="13"/>
        <v>19.61</v>
      </c>
      <c r="EC6" s="21" t="str">
        <f>IF(EC7="","",IF(EC7="-","【-】","【"&amp;SUBSTITUTE(TEXT(EC7,"#,##0.00"),"-","△")&amp;"】"))</f>
        <v>【22.30】</v>
      </c>
      <c r="ED6" s="22">
        <f>IF(ED7="",NA(),ED7)</f>
        <v>0.45</v>
      </c>
      <c r="EE6" s="22">
        <f t="shared" ref="EE6:EM6" si="14">IF(EE7="",NA(),EE7)</f>
        <v>0.72</v>
      </c>
      <c r="EF6" s="22">
        <f t="shared" si="14"/>
        <v>0.72</v>
      </c>
      <c r="EG6" s="22">
        <f t="shared" si="14"/>
        <v>0.48</v>
      </c>
      <c r="EH6" s="22">
        <f t="shared" si="14"/>
        <v>0.43</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392065</v>
      </c>
      <c r="D7" s="24">
        <v>46</v>
      </c>
      <c r="E7" s="24">
        <v>1</v>
      </c>
      <c r="F7" s="24">
        <v>0</v>
      </c>
      <c r="G7" s="24">
        <v>1</v>
      </c>
      <c r="H7" s="24" t="s">
        <v>93</v>
      </c>
      <c r="I7" s="24" t="s">
        <v>94</v>
      </c>
      <c r="J7" s="24" t="s">
        <v>95</v>
      </c>
      <c r="K7" s="24" t="s">
        <v>96</v>
      </c>
      <c r="L7" s="24" t="s">
        <v>97</v>
      </c>
      <c r="M7" s="24" t="s">
        <v>98</v>
      </c>
      <c r="N7" s="25" t="s">
        <v>99</v>
      </c>
      <c r="O7" s="25">
        <v>48.01</v>
      </c>
      <c r="P7" s="25">
        <v>89.79</v>
      </c>
      <c r="Q7" s="25">
        <v>2750</v>
      </c>
      <c r="R7" s="25">
        <v>20603</v>
      </c>
      <c r="S7" s="25">
        <v>135.35</v>
      </c>
      <c r="T7" s="25">
        <v>152.22</v>
      </c>
      <c r="U7" s="25">
        <v>18213</v>
      </c>
      <c r="V7" s="25">
        <v>35.159999999999997</v>
      </c>
      <c r="W7" s="25">
        <v>518</v>
      </c>
      <c r="X7" s="25">
        <v>119.48</v>
      </c>
      <c r="Y7" s="25">
        <v>119.92</v>
      </c>
      <c r="Z7" s="25">
        <v>118.76</v>
      </c>
      <c r="AA7" s="25">
        <v>118.43</v>
      </c>
      <c r="AB7" s="25">
        <v>117.71</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220.67</v>
      </c>
      <c r="AU7" s="25">
        <v>241.94</v>
      </c>
      <c r="AV7" s="25">
        <v>258.06</v>
      </c>
      <c r="AW7" s="25">
        <v>243.91</v>
      </c>
      <c r="AX7" s="25">
        <v>259.19</v>
      </c>
      <c r="AY7" s="25">
        <v>359.47</v>
      </c>
      <c r="AZ7" s="25">
        <v>369.69</v>
      </c>
      <c r="BA7" s="25">
        <v>379.08</v>
      </c>
      <c r="BB7" s="25">
        <v>367.55</v>
      </c>
      <c r="BC7" s="25">
        <v>378.56</v>
      </c>
      <c r="BD7" s="25">
        <v>261.51</v>
      </c>
      <c r="BE7" s="25">
        <v>556.75</v>
      </c>
      <c r="BF7" s="25">
        <v>569.94000000000005</v>
      </c>
      <c r="BG7" s="25">
        <v>576.75</v>
      </c>
      <c r="BH7" s="25">
        <v>567.07000000000005</v>
      </c>
      <c r="BI7" s="25">
        <v>568.01</v>
      </c>
      <c r="BJ7" s="25">
        <v>401.79</v>
      </c>
      <c r="BK7" s="25">
        <v>402.99</v>
      </c>
      <c r="BL7" s="25">
        <v>398.98</v>
      </c>
      <c r="BM7" s="25">
        <v>418.68</v>
      </c>
      <c r="BN7" s="25">
        <v>395.68</v>
      </c>
      <c r="BO7" s="25">
        <v>265.16000000000003</v>
      </c>
      <c r="BP7" s="25">
        <v>116.03</v>
      </c>
      <c r="BQ7" s="25">
        <v>115.61</v>
      </c>
      <c r="BR7" s="25">
        <v>113.66</v>
      </c>
      <c r="BS7" s="25">
        <v>113.38</v>
      </c>
      <c r="BT7" s="25">
        <v>109.4</v>
      </c>
      <c r="BU7" s="25">
        <v>100.12</v>
      </c>
      <c r="BV7" s="25">
        <v>98.66</v>
      </c>
      <c r="BW7" s="25">
        <v>98.64</v>
      </c>
      <c r="BX7" s="25">
        <v>94.78</v>
      </c>
      <c r="BY7" s="25">
        <v>97.59</v>
      </c>
      <c r="BZ7" s="25">
        <v>102.35</v>
      </c>
      <c r="CA7" s="25">
        <v>140.5</v>
      </c>
      <c r="CB7" s="25">
        <v>140.91999999999999</v>
      </c>
      <c r="CC7" s="25">
        <v>144.27000000000001</v>
      </c>
      <c r="CD7" s="25">
        <v>144.72</v>
      </c>
      <c r="CE7" s="25">
        <v>150.36000000000001</v>
      </c>
      <c r="CF7" s="25">
        <v>174.97</v>
      </c>
      <c r="CG7" s="25">
        <v>178.59</v>
      </c>
      <c r="CH7" s="25">
        <v>178.92</v>
      </c>
      <c r="CI7" s="25">
        <v>181.3</v>
      </c>
      <c r="CJ7" s="25">
        <v>181.71</v>
      </c>
      <c r="CK7" s="25">
        <v>167.74</v>
      </c>
      <c r="CL7" s="25">
        <v>79.16</v>
      </c>
      <c r="CM7" s="25">
        <v>62.13</v>
      </c>
      <c r="CN7" s="25">
        <v>59.25</v>
      </c>
      <c r="CO7" s="25">
        <v>55.77</v>
      </c>
      <c r="CP7" s="25">
        <v>55.28</v>
      </c>
      <c r="CQ7" s="25">
        <v>55.63</v>
      </c>
      <c r="CR7" s="25">
        <v>55.03</v>
      </c>
      <c r="CS7" s="25">
        <v>55.14</v>
      </c>
      <c r="CT7" s="25">
        <v>55.89</v>
      </c>
      <c r="CU7" s="25">
        <v>55.72</v>
      </c>
      <c r="CV7" s="25">
        <v>60.29</v>
      </c>
      <c r="CW7" s="25">
        <v>65.64</v>
      </c>
      <c r="CX7" s="25">
        <v>81.39</v>
      </c>
      <c r="CY7" s="25">
        <v>80.06</v>
      </c>
      <c r="CZ7" s="25">
        <v>85.96</v>
      </c>
      <c r="DA7" s="25">
        <v>86.26</v>
      </c>
      <c r="DB7" s="25">
        <v>82.04</v>
      </c>
      <c r="DC7" s="25">
        <v>81.900000000000006</v>
      </c>
      <c r="DD7" s="25">
        <v>81.39</v>
      </c>
      <c r="DE7" s="25">
        <v>81.27</v>
      </c>
      <c r="DF7" s="25">
        <v>81.260000000000005</v>
      </c>
      <c r="DG7" s="25">
        <v>90.12</v>
      </c>
      <c r="DH7" s="25">
        <v>52.08</v>
      </c>
      <c r="DI7" s="25">
        <v>52.86</v>
      </c>
      <c r="DJ7" s="25">
        <v>53.34</v>
      </c>
      <c r="DK7" s="25">
        <v>54.2</v>
      </c>
      <c r="DL7" s="25">
        <v>54.94</v>
      </c>
      <c r="DM7" s="25">
        <v>48.05</v>
      </c>
      <c r="DN7" s="25">
        <v>48.87</v>
      </c>
      <c r="DO7" s="25">
        <v>49.92</v>
      </c>
      <c r="DP7" s="25">
        <v>50.63</v>
      </c>
      <c r="DQ7" s="25">
        <v>51.29</v>
      </c>
      <c r="DR7" s="25">
        <v>50.88</v>
      </c>
      <c r="DS7" s="25">
        <v>12.32</v>
      </c>
      <c r="DT7" s="25">
        <v>12.24</v>
      </c>
      <c r="DU7" s="25">
        <v>11.91</v>
      </c>
      <c r="DV7" s="25">
        <v>12.36</v>
      </c>
      <c r="DW7" s="25">
        <v>15.14</v>
      </c>
      <c r="DX7" s="25">
        <v>13.39</v>
      </c>
      <c r="DY7" s="25">
        <v>14.85</v>
      </c>
      <c r="DZ7" s="25">
        <v>16.88</v>
      </c>
      <c r="EA7" s="25">
        <v>18.28</v>
      </c>
      <c r="EB7" s="25">
        <v>19.61</v>
      </c>
      <c r="EC7" s="25">
        <v>22.3</v>
      </c>
      <c r="ED7" s="25">
        <v>0.45</v>
      </c>
      <c r="EE7" s="25">
        <v>0.72</v>
      </c>
      <c r="EF7" s="25">
        <v>0.72</v>
      </c>
      <c r="EG7" s="25">
        <v>0.48</v>
      </c>
      <c r="EH7" s="25">
        <v>0.43</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2023-01-12T07:39:34Z</cp:lastPrinted>
  <dcterms:created xsi:type="dcterms:W3CDTF">2022-12-01T01:04:46Z</dcterms:created>
  <dcterms:modified xsi:type="dcterms:W3CDTF">2023-01-12T07:39:36Z</dcterms:modified>
  <cp:category/>
</cp:coreProperties>
</file>