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fsv-yamada\2011新組織共有フォルダ\24上下水道局\01総務係\011：調査・報告\【毎年1月】経営比較分析表\R4\"/>
    </mc:Choice>
  </mc:AlternateContent>
  <xr:revisionPtr revIDLastSave="0" documentId="13_ncr:1_{04417924-3EA7-48A6-8B53-99DC3F21FB76}" xr6:coauthVersionLast="36" xr6:coauthVersionMax="36" xr10:uidLastSave="{00000000-0000-0000-0000-000000000000}"/>
  <workbookProtection workbookAlgorithmName="SHA-512" workbookHashValue="33l1+5k1XhMu5RjTC8KtHG4Fl7frwCbQy0dKRZbjs89oXwGJEwnMkdLmJxbQE1jQzLfJPtQQePZV2RQybgqICQ==" workbookSaltValue="MNLhK7lJBvW4zJllL4O8YA==" workbookSpinCount="100000" lockStructure="1"/>
  <bookViews>
    <workbookView xWindow="0" yWindow="0" windowWidth="24000" windowHeight="1009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N6" i="5"/>
  <c r="M6" i="5"/>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AT8" i="4"/>
  <c r="AL8" i="4"/>
  <c r="AD8" i="4"/>
  <c r="P8" i="4"/>
  <c r="I8" i="4"/>
  <c r="B8"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<sst xmlns="http://schemas.openxmlformats.org/spreadsheetml/2006/main" count="228" uniqueCount="114">
  <si>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</si>
  <si>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</si>
  <si>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</si>
  <si>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</si>
  <si>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</si>
  <si>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</si>
  <si>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</si>
  <si>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</si>
  <si>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</si>
  <si>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</si>
  <si>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</si>
  <si>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</si>
  <si>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</si>
  <si>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</si>
  <si>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</si>
  <si>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</si>
  <si>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</si>
  <si>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</si>
  <si>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</si>
  <si>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</si>
  <si>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</si>
  <si>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</si>
  <si>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</si>
  <si>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</si>
  <si>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</si>
  <si>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</si>
  <si>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</si>
  <si>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</si>
  <si>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</si>
  <si>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</si>
  <si>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</si>
  <si>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</si>
  <si>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</si>
  <si>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</si>
  <si>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</si>
  <si>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</si>
  <si>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</si>
  <si>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</si>
  <si>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</si>
  <si>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</si>
  <si>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</si>
  <si>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</si>
  <si>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</si>
  <si>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</si>
  <si>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</si>
  <si>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</si>
  <si>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</si>
  <si>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</si>
  <si>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</si>
  <si>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</si>
  <si>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</si>
  <si>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</si>
  <si>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</si>
  <si>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</si>
  <si>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</si>
  <si>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</si>
  <si>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</si>
  <si>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</si>
  <si>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</si>
  <si>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</si>
  <si>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</si>
  <si>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</si>
  <si>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</si>
  <si>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</si>
  <si>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</si>
  <si>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</si>
  <si>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</si>
  <si>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</si>
  <si>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</si>
  <si>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</si>
  <si>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</si>
  <si>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</si>
  <si>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</si>
  <si>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</si>
  <si>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</si>
  <si>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</si>
  <si>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</si>
  <si>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</si>
  <si>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</si>
  <si>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</si>
  <si>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</si>
  <si>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</si>
  <si>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</si>
  <si>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</si>
  <si>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</si>
  <si>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</si>
  <si>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</si>
  <si>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</si>
  <si>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</si>
  <si>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</si>
  <si>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</si>
  <si>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</si>
  <si>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</si>
  <si>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香美市</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</si>
  <si>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</si>
  <si>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</si>
  <si>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</si>
  <si>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</si>
  <si>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</si>
  <si>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</si>
  <si>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</si>
  <si>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</si>
  <si>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</si>
  <si>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</si>
  <si>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</si>
  <si>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</si>
  <si>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</si>
  <si>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</si>
  <si>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</si>
  <si>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</si>
  <si>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</si>
  <si>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類似団体と比べ管路経年化率は高く更新率も低い状態であり、水道施設の老朽化や経年管からの漏水による修繕費が増加しております。現在は、基幹管路の送配水管の耐震化を実施しており、優先度を考慮した基幹管路の耐震化・更新を進めています。
　</t>
    <rPh sb="62" eb="64">
      <t>ゲンザイ</t>
    </rPh>
    <rPh sb="80" eb="82">
      <t>ジッシ</t>
    </rPh>
    <rPh sb="95" eb="99">
      <t>キカンカンロ</t>
    </rPh>
    <phoneticPr fontId="4"/>
  </si>
  <si>
    <t>　給水人口の減少に伴う給水収益の減少が予想される中で、水道施設老朽化に伴う維持管理費に加え、更新施設の減価償却費の増加、また耐震化事業を進めていくにあたり令和3年度より数年間は新たに企業債の借入を行うので企業債償還額の増加も見込まれるため、経営は苦しくなると想定されます。
　今後は、水道料金の改定を予定していますが、送配水管の耐震化工事を行うため、経営状況に注意しながら安定的な事業継続に努めます。</t>
    <rPh sb="27" eb="29">
      <t>スイドウ</t>
    </rPh>
    <rPh sb="37" eb="39">
      <t>イジ</t>
    </rPh>
    <rPh sb="39" eb="41">
      <t>カンリ</t>
    </rPh>
    <rPh sb="41" eb="42">
      <t>ヒ</t>
    </rPh>
    <rPh sb="62" eb="65">
      <t>タイシンカ</t>
    </rPh>
    <rPh sb="65" eb="67">
      <t>ジギョウ</t>
    </rPh>
    <rPh sb="68" eb="69">
      <t>スス</t>
    </rPh>
    <rPh sb="77" eb="79">
      <t>レイワ</t>
    </rPh>
    <rPh sb="80" eb="82">
      <t>ネンド</t>
    </rPh>
    <rPh sb="84" eb="86">
      <t>スウネン</t>
    </rPh>
    <rPh sb="86" eb="87">
      <t>アイダ</t>
    </rPh>
    <rPh sb="88" eb="89">
      <t>アラ</t>
    </rPh>
    <rPh sb="91" eb="93">
      <t>キギョウ</t>
    </rPh>
    <rPh sb="93" eb="94">
      <t>サイ</t>
    </rPh>
    <rPh sb="95" eb="97">
      <t>カリイレ</t>
    </rPh>
    <rPh sb="98" eb="99">
      <t>オコナ</t>
    </rPh>
    <rPh sb="102" eb="104">
      <t>キギョウ</t>
    </rPh>
    <rPh sb="104" eb="105">
      <t>サイ</t>
    </rPh>
    <rPh sb="105" eb="107">
      <t>ショウカン</t>
    </rPh>
    <rPh sb="107" eb="108">
      <t>ガク</t>
    </rPh>
    <rPh sb="109" eb="111">
      <t>ゾウカ</t>
    </rPh>
    <rPh sb="138" eb="140">
      <t>コンゴ</t>
    </rPh>
    <rPh sb="160" eb="162">
      <t>ハイスイ</t>
    </rPh>
    <rPh sb="162" eb="163">
      <t>カン</t>
    </rPh>
    <rPh sb="166" eb="167">
      <t>カ</t>
    </rPh>
    <rPh sb="167" eb="169">
      <t>コウジ</t>
    </rPh>
    <rPh sb="170" eb="171">
      <t>オコナ</t>
    </rPh>
    <phoneticPr fontId="4"/>
  </si>
  <si>
    <t xml:space="preserve"> 経営の状況については、黒字状態ですが過去5年間の推移ではほぼ横ばいになっています。
　近年、水道施設の老朽化は問題となっており、維持管理費が増加しています。今後は、適切な給水収益の確保のため、令和３年度から水道料金の改定を実施し、使用水量１㎥あたり税込33円を増額しました。(ただし、経過措置として、令和3年4月検針分から令和4年3月検針分までは現行の料金で据えおき、令和4年4月検針分から令和9年4月検針分までは使用水量1㎥あたり税込16.5円の増額となります。)
　更新施設の減価償却費も増加すると見られるので、経営状況には注意していきます。</t>
    <rPh sb="12" eb="14">
      <t>クロジ</t>
    </rPh>
    <rPh sb="14" eb="16">
      <t>ジョウタイ</t>
    </rPh>
    <rPh sb="56" eb="58">
      <t>モンダイ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</si>
</sst>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
                  <c:v>0</c:v>
                </c:pt>
                <c:pt idx="1">
                  <c:v>0.08</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52D-4FE6-A0D6-3D42F7F8753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0.43</c:v>
                </c:pt>
                <c:pt idx="2">
                  <c:v>0.42</c:v>
                </c:pt>
                <c:pt idx="3">
                  <c:v>0.44</c:v>
                </c:pt>
                <c:pt idx="4">
                  <c:v>0.5</c:v>
                </c:pt>
              </c:numCache>
            </c:numRef>
          </c:val>
          <c:smooth val="0"/>
          <c:extLst>
            <c:ext xmlns:c16="http://schemas.microsoft.com/office/drawing/2014/chart" uri="{C3380CC4-5D6E-409C-BE32-E72D297353CC}">
              <c16:uniqueId val="{00000001-A52D-4FE6-A0D6-3D42F7F8753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80.2</c:v>
                </c:pt>
                <c:pt idx="1">
                  <c:v>79.91</c:v>
                </c:pt>
                <c:pt idx="2">
                  <c:v>81.069999999999993</c:v>
                </c:pt>
                <c:pt idx="3">
                  <c:v>50.63</c:v>
                </c:pt>
                <c:pt idx="4">
                  <c:v>48.62</c:v>
                </c:pt>
              </c:numCache>
            </c:numRef>
          </c:val>
          <c:extLst>
            <c:ext xmlns:c16="http://schemas.microsoft.com/office/drawing/2014/chart" uri="{C3380CC4-5D6E-409C-BE32-E72D297353CC}">
              <c16:uniqueId val="{00000000-80F8-40FD-99C0-9D369FD2B4C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55.88</c:v>
                </c:pt>
                <c:pt idx="1">
                  <c:v>55.22</c:v>
                </c:pt>
                <c:pt idx="2">
                  <c:v>54.05</c:v>
                </c:pt>
                <c:pt idx="3">
                  <c:v>54.43</c:v>
                </c:pt>
                <c:pt idx="4">
                  <c:v>53.87</c:v>
                </c:pt>
              </c:numCache>
            </c:numRef>
          </c:val>
          <c:smooth val="0"/>
          <c:extLst>
            <c:ext xmlns:c16="http://schemas.microsoft.com/office/drawing/2014/chart" uri="{C3380CC4-5D6E-409C-BE32-E72D297353CC}">
              <c16:uniqueId val="{00000001-80F8-40FD-99C0-9D369FD2B4C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94.89</c:v>
                </c:pt>
                <c:pt idx="1">
                  <c:v>96.05</c:v>
                </c:pt>
                <c:pt idx="2">
                  <c:v>94.94</c:v>
                </c:pt>
                <c:pt idx="3">
                  <c:v>91.27</c:v>
                </c:pt>
                <c:pt idx="4">
                  <c:v>93.9</c:v>
                </c:pt>
              </c:numCache>
            </c:numRef>
          </c:val>
          <c:extLst>
            <c:ext xmlns:c16="http://schemas.microsoft.com/office/drawing/2014/chart" uri="{C3380CC4-5D6E-409C-BE32-E72D297353CC}">
              <c16:uniqueId val="{00000000-23FB-477B-9269-B15DC9C18FD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80.989999999999995</c:v>
                </c:pt>
                <c:pt idx="1">
                  <c:v>80.930000000000007</c:v>
                </c:pt>
                <c:pt idx="2">
                  <c:v>80.510000000000005</c:v>
                </c:pt>
                <c:pt idx="3">
                  <c:v>79.44</c:v>
                </c:pt>
                <c:pt idx="4">
                  <c:v>79.489999999999995</c:v>
                </c:pt>
              </c:numCache>
            </c:numRef>
          </c:val>
          <c:smooth val="0"/>
          <c:extLst>
            <c:ext xmlns:c16="http://schemas.microsoft.com/office/drawing/2014/chart" uri="{C3380CC4-5D6E-409C-BE32-E72D297353CC}">
              <c16:uniqueId val="{00000001-23FB-477B-9269-B15DC9C18FD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113.79</c:v>
                </c:pt>
                <c:pt idx="1">
                  <c:v>116.48</c:v>
                </c:pt>
                <c:pt idx="2">
                  <c:v>110.41</c:v>
                </c:pt>
                <c:pt idx="3">
                  <c:v>120.7</c:v>
                </c:pt>
                <c:pt idx="4">
                  <c:v>116.32</c:v>
                </c:pt>
              </c:numCache>
            </c:numRef>
          </c:val>
          <c:extLst>
            <c:ext xmlns:c16="http://schemas.microsoft.com/office/drawing/2014/chart" uri="{C3380CC4-5D6E-409C-BE32-E72D297353CC}">
              <c16:uniqueId val="{00000000-7E98-4323-B22E-330B0819A1A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110.02</c:v>
                </c:pt>
                <c:pt idx="1">
                  <c:v>108.76</c:v>
                </c:pt>
                <c:pt idx="2">
                  <c:v>108.46</c:v>
                </c:pt>
                <c:pt idx="3">
                  <c:v>109.02</c:v>
                </c:pt>
                <c:pt idx="4">
                  <c:v>107.81</c:v>
                </c:pt>
              </c:numCache>
            </c:numRef>
          </c:val>
          <c:smooth val="0"/>
          <c:extLst>
            <c:ext xmlns:c16="http://schemas.microsoft.com/office/drawing/2014/chart" uri="{C3380CC4-5D6E-409C-BE32-E72D297353CC}">
              <c16:uniqueId val="{00000001-7E98-4323-B22E-330B0819A1A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65.7</c:v>
                </c:pt>
                <c:pt idx="1">
                  <c:v>56.72</c:v>
                </c:pt>
                <c:pt idx="2">
                  <c:v>59.38</c:v>
                </c:pt>
                <c:pt idx="3">
                  <c:v>61.96</c:v>
                </c:pt>
                <c:pt idx="4">
                  <c:v>64.38</c:v>
                </c:pt>
              </c:numCache>
            </c:numRef>
          </c:val>
          <c:extLst>
            <c:ext xmlns:c16="http://schemas.microsoft.com/office/drawing/2014/chart" uri="{C3380CC4-5D6E-409C-BE32-E72D297353CC}">
              <c16:uniqueId val="{00000000-C027-4337-963D-0EA4665705B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46.61</c:v>
                </c:pt>
                <c:pt idx="1">
                  <c:v>47.97</c:v>
                </c:pt>
                <c:pt idx="2">
                  <c:v>49.12</c:v>
                </c:pt>
                <c:pt idx="3">
                  <c:v>49.39</c:v>
                </c:pt>
                <c:pt idx="4">
                  <c:v>50.75</c:v>
                </c:pt>
              </c:numCache>
            </c:numRef>
          </c:val>
          <c:smooth val="0"/>
          <c:extLst>
            <c:ext xmlns:c16="http://schemas.microsoft.com/office/drawing/2014/chart" uri="{C3380CC4-5D6E-409C-BE32-E72D297353CC}">
              <c16:uniqueId val="{00000001-C027-4337-963D-0EA4665705B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21.07</c:v>
                </c:pt>
                <c:pt idx="1">
                  <c:v>25.95</c:v>
                </c:pt>
                <c:pt idx="2">
                  <c:v>29.47</c:v>
                </c:pt>
                <c:pt idx="3">
                  <c:v>41.39</c:v>
                </c:pt>
                <c:pt idx="4">
                  <c:v>38.14</c:v>
                </c:pt>
              </c:numCache>
            </c:numRef>
          </c:val>
          <c:extLst>
            <c:ext xmlns:c16="http://schemas.microsoft.com/office/drawing/2014/chart" uri="{C3380CC4-5D6E-409C-BE32-E72D297353CC}">
              <c16:uniqueId val="{00000000-AABE-4346-B969-2037D8AD0DC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10.84</c:v>
                </c:pt>
                <c:pt idx="1">
                  <c:v>15.33</c:v>
                </c:pt>
                <c:pt idx="2">
                  <c:v>16.760000000000002</c:v>
                </c:pt>
                <c:pt idx="3">
                  <c:v>18.57</c:v>
                </c:pt>
                <c:pt idx="4">
                  <c:v>21.14</c:v>
                </c:pt>
              </c:numCache>
            </c:numRef>
          </c:val>
          <c:smooth val="0"/>
          <c:extLst>
            <c:ext xmlns:c16="http://schemas.microsoft.com/office/drawing/2014/chart" uri="{C3380CC4-5D6E-409C-BE32-E72D297353CC}">
              <c16:uniqueId val="{00000001-AABE-4346-B969-2037D8AD0DC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D8-43C1-85FF-C6B164C002C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7.31</c:v>
                </c:pt>
                <c:pt idx="1">
                  <c:v>7.48</c:v>
                </c:pt>
                <c:pt idx="2">
                  <c:v>11.94</c:v>
                </c:pt>
                <c:pt idx="3">
                  <c:v>11</c:v>
                </c:pt>
                <c:pt idx="4">
                  <c:v>8.86</c:v>
                </c:pt>
              </c:numCache>
            </c:numRef>
          </c:val>
          <c:smooth val="0"/>
          <c:extLst>
            <c:ext xmlns:c16="http://schemas.microsoft.com/office/drawing/2014/chart" uri="{C3380CC4-5D6E-409C-BE32-E72D297353CC}">
              <c16:uniqueId val="{00000001-86D8-43C1-85FF-C6B164C002C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872.11</c:v>
                </c:pt>
                <c:pt idx="1">
                  <c:v>201.38</c:v>
                </c:pt>
                <c:pt idx="2">
                  <c:v>561.44000000000005</c:v>
                </c:pt>
                <c:pt idx="3">
                  <c:v>795.13</c:v>
                </c:pt>
                <c:pt idx="4">
                  <c:v>546.76</c:v>
                </c:pt>
              </c:numCache>
            </c:numRef>
          </c:val>
          <c:extLst>
            <c:ext xmlns:c16="http://schemas.microsoft.com/office/drawing/2014/chart" uri="{C3380CC4-5D6E-409C-BE32-E72D297353CC}">
              <c16:uniqueId val="{00000000-6EB1-42E8-8E6B-EB9FF1A9A89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355.27</c:v>
                </c:pt>
                <c:pt idx="1">
                  <c:v>359.7</c:v>
                </c:pt>
                <c:pt idx="2">
                  <c:v>362.93</c:v>
                </c:pt>
                <c:pt idx="3">
                  <c:v>371.81</c:v>
                </c:pt>
                <c:pt idx="4">
                  <c:v>384.23</c:v>
                </c:pt>
              </c:numCache>
            </c:numRef>
          </c:val>
          <c:smooth val="0"/>
          <c:extLst>
            <c:ext xmlns:c16="http://schemas.microsoft.com/office/drawing/2014/chart" uri="{C3380CC4-5D6E-409C-BE32-E72D297353CC}">
              <c16:uniqueId val="{00000001-6EB1-42E8-8E6B-EB9FF1A9A89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104.89</c:v>
                </c:pt>
                <c:pt idx="1">
                  <c:v>94.89</c:v>
                </c:pt>
                <c:pt idx="2">
                  <c:v>86.03</c:v>
                </c:pt>
                <c:pt idx="3">
                  <c:v>87.49</c:v>
                </c:pt>
                <c:pt idx="4">
                  <c:v>117.3</c:v>
                </c:pt>
              </c:numCache>
            </c:numRef>
          </c:val>
          <c:extLst>
            <c:ext xmlns:c16="http://schemas.microsoft.com/office/drawing/2014/chart" uri="{C3380CC4-5D6E-409C-BE32-E72D297353CC}">
              <c16:uniqueId val="{00000000-D770-4C90-998A-41DAD4CC19C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458.27</c:v>
                </c:pt>
                <c:pt idx="1">
                  <c:v>447.01</c:v>
                </c:pt>
                <c:pt idx="2">
                  <c:v>439.05</c:v>
                </c:pt>
                <c:pt idx="3">
                  <c:v>465.85</c:v>
                </c:pt>
                <c:pt idx="4">
                  <c:v>439.43</c:v>
                </c:pt>
              </c:numCache>
            </c:numRef>
          </c:val>
          <c:smooth val="0"/>
          <c:extLst>
            <c:ext xmlns:c16="http://schemas.microsoft.com/office/drawing/2014/chart" uri="{C3380CC4-5D6E-409C-BE32-E72D297353CC}">
              <c16:uniqueId val="{00000001-D770-4C90-998A-41DAD4CC19C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97.45</c:v>
                </c:pt>
                <c:pt idx="1">
                  <c:v>111.22</c:v>
                </c:pt>
                <c:pt idx="2">
                  <c:v>98.15</c:v>
                </c:pt>
                <c:pt idx="3">
                  <c:v>105.28</c:v>
                </c:pt>
                <c:pt idx="4">
                  <c:v>107.56</c:v>
                </c:pt>
              </c:numCache>
            </c:numRef>
          </c:val>
          <c:extLst>
            <c:ext xmlns:c16="http://schemas.microsoft.com/office/drawing/2014/chart" uri="{C3380CC4-5D6E-409C-BE32-E72D297353CC}">
              <c16:uniqueId val="{00000000-8C83-4745-8095-4856BF564CC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96.77</c:v>
                </c:pt>
                <c:pt idx="1">
                  <c:v>95.81</c:v>
                </c:pt>
                <c:pt idx="2">
                  <c:v>95.26</c:v>
                </c:pt>
                <c:pt idx="3">
                  <c:v>92.39</c:v>
                </c:pt>
                <c:pt idx="4">
                  <c:v>94.41</c:v>
                </c:pt>
              </c:numCache>
            </c:numRef>
          </c:val>
          <c:smooth val="0"/>
          <c:extLst>
            <c:ext xmlns:c16="http://schemas.microsoft.com/office/drawing/2014/chart" uri="{C3380CC4-5D6E-409C-BE32-E72D297353CC}">
              <c16:uniqueId val="{00000001-8C83-4745-8095-4856BF564CC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104.66</c:v>
                </c:pt>
                <c:pt idx="1">
                  <c:v>91.7</c:v>
                </c:pt>
                <c:pt idx="2">
                  <c:v>103.65</c:v>
                </c:pt>
                <c:pt idx="3">
                  <c:v>96.33</c:v>
                </c:pt>
                <c:pt idx="4">
                  <c:v>95</c:v>
                </c:pt>
              </c:numCache>
            </c:numRef>
          </c:val>
          <c:extLst>
            <c:ext xmlns:c16="http://schemas.microsoft.com/office/drawing/2014/chart" uri="{C3380CC4-5D6E-409C-BE32-E72D297353CC}">
              <c16:uniqueId val="{00000000-DCA7-44F0-B3A7-F2FA109BCDC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187.18</c:v>
                </c:pt>
                <c:pt idx="1">
                  <c:v>189.58</c:v>
                </c:pt>
                <c:pt idx="2">
                  <c:v>192.82</c:v>
                </c:pt>
                <c:pt idx="3">
                  <c:v>192.98</c:v>
                </c:pt>
                <c:pt idx="4">
                  <c:v>192.13</c:v>
                </c:pt>
              </c:numCache>
            </c:numRef>
          </c:val>
          <c:smooth val="0"/>
          <c:extLst>
            <c:ext xmlns:c16="http://schemas.microsoft.com/office/drawing/2014/chart" uri="{C3380CC4-5D6E-409C-BE32-E72D297353CC}">
              <c16:uniqueId val="{00000001-DCA7-44F0-B3A7-F2FA109BCDC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高知県　香美市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A7</v>
      </c>
      <c r="X8" s="44"/>
      <c r="Y8" s="44"/>
      <c r="Z8" s="44"/>
      <c r="AA8" s="44"/>
      <c r="AB8" s="44"/>
      <c r="AC8" s="44"/>
      <c r="AD8" s="44" t="str">
        <f>データ!$M$6</f>
        <v>非設置</v>
      </c>
      <c r="AE8" s="44"/>
      <c r="AF8" s="44"/>
      <c r="AG8" s="44"/>
      <c r="AH8" s="44"/>
      <c r="AI8" s="44"/>
      <c r="AJ8" s="44"/>
      <c r="AK8" s="2"/>
      <c r="AL8" s="45">
        <f>データ!$R$6</f>
        <v>25676</v>
      </c>
      <c r="AM8" s="45"/>
      <c r="AN8" s="45"/>
      <c r="AO8" s="45"/>
      <c r="AP8" s="45"/>
      <c r="AQ8" s="45"/>
      <c r="AR8" s="45"/>
      <c r="AS8" s="45"/>
      <c r="AT8" s="46">
        <f>データ!$S$6</f>
        <v>537.86</v>
      </c>
      <c r="AU8" s="47"/>
      <c r="AV8" s="47"/>
      <c r="AW8" s="47"/>
      <c r="AX8" s="47"/>
      <c r="AY8" s="47"/>
      <c r="AZ8" s="47"/>
      <c r="BA8" s="47"/>
      <c r="BB8" s="48">
        <f>データ!$T$6</f>
        <v>47.74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83.92</v>
      </c>
      <c r="J10" s="47"/>
      <c r="K10" s="47"/>
      <c r="L10" s="47"/>
      <c r="M10" s="47"/>
      <c r="N10" s="47"/>
      <c r="O10" s="81"/>
      <c r="P10" s="48">
        <f>データ!$P$6</f>
        <v>54.8</v>
      </c>
      <c r="Q10" s="48"/>
      <c r="R10" s="48"/>
      <c r="S10" s="48"/>
      <c r="T10" s="48"/>
      <c r="U10" s="48"/>
      <c r="V10" s="48"/>
      <c r="W10" s="45">
        <f>データ!$Q$6</f>
        <v>1980</v>
      </c>
      <c r="X10" s="45"/>
      <c r="Y10" s="45"/>
      <c r="Z10" s="45"/>
      <c r="AA10" s="45"/>
      <c r="AB10" s="45"/>
      <c r="AC10" s="45"/>
      <c r="AD10" s="2"/>
      <c r="AE10" s="2"/>
      <c r="AF10" s="2"/>
      <c r="AG10" s="2"/>
      <c r="AH10" s="2"/>
      <c r="AI10" s="2"/>
      <c r="AJ10" s="2"/>
      <c r="AK10" s="2"/>
      <c r="AL10" s="45">
        <f>データ!$U$6</f>
        <v>13971</v>
      </c>
      <c r="AM10" s="45"/>
      <c r="AN10" s="45"/>
      <c r="AO10" s="45"/>
      <c r="AP10" s="45"/>
      <c r="AQ10" s="45"/>
      <c r="AR10" s="45"/>
      <c r="AS10" s="45"/>
      <c r="AT10" s="46">
        <f>データ!$V$6</f>
        <v>13.26</v>
      </c>
      <c r="AU10" s="47"/>
      <c r="AV10" s="47"/>
      <c r="AW10" s="47"/>
      <c r="AX10" s="47"/>
      <c r="AY10" s="47"/>
      <c r="AZ10" s="47"/>
      <c r="BA10" s="47"/>
      <c r="BB10" s="48">
        <f>データ!$W$6</f>
        <v>1053.6199999999999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HUrBsKgzoYjJNokDDFfbAEAid+gKlQZkUzFMSIzDbMtIfcmFrAJj/tMNg/FRGLdvAA8jSfGqu1Xg+c4Oih3H8A==" saltValue="PErjF1rZ3Nh75f1XScQpV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392120</v>
      </c>
      <c r="D6" s="20">
        <f t="shared" si="3"/>
        <v>46</v>
      </c>
      <c r="E6" s="20">
        <f t="shared" si="3"/>
        <v>1</v>
      </c>
      <c r="F6" s="20">
        <f t="shared" si="3"/>
        <v>0</v>
      </c>
      <c r="G6" s="20">
        <f t="shared" si="3"/>
        <v>1</v>
      </c>
      <c r="H6" s="20" t="str">
        <f t="shared" si="3"/>
        <v>高知県　香美市</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83.92</v>
      </c>
      <c r="P6" s="21">
        <f t="shared" si="3"/>
        <v>54.8</v>
      </c>
      <c r="Q6" s="21">
        <f t="shared" si="3"/>
        <v>1980</v>
      </c>
      <c r="R6" s="21">
        <f t="shared" si="3"/>
        <v>25676</v>
      </c>
      <c r="S6" s="21">
        <f t="shared" si="3"/>
        <v>537.86</v>
      </c>
      <c r="T6" s="21">
        <f t="shared" si="3"/>
        <v>47.74</v>
      </c>
      <c r="U6" s="21">
        <f t="shared" si="3"/>
        <v>13971</v>
      </c>
      <c r="V6" s="21">
        <f t="shared" si="3"/>
        <v>13.26</v>
      </c>
      <c r="W6" s="21">
        <f t="shared" si="3"/>
        <v>1053.6199999999999</v>
      </c>
      <c r="X6" s="22">
        <f>IF(X7="",NA(),X7)</f>
        <v>113.79</v>
      </c>
      <c r="Y6" s="22">
        <f t="shared" ref="Y6:AG6" si="4">IF(Y7="",NA(),Y7)</f>
        <v>116.48</v>
      </c>
      <c r="Z6" s="22">
        <f t="shared" si="4"/>
        <v>110.41</v>
      </c>
      <c r="AA6" s="22">
        <f t="shared" si="4"/>
        <v>120.7</v>
      </c>
      <c r="AB6" s="22">
        <f t="shared" si="4"/>
        <v>116.32</v>
      </c>
      <c r="AC6" s="22">
        <f t="shared" si="4"/>
        <v>110.02</v>
      </c>
      <c r="AD6" s="22">
        <f t="shared" si="4"/>
        <v>108.76</v>
      </c>
      <c r="AE6" s="22">
        <f t="shared" si="4"/>
        <v>108.46</v>
      </c>
      <c r="AF6" s="22">
        <f t="shared" si="4"/>
        <v>109.02</v>
      </c>
      <c r="AG6" s="22">
        <f t="shared" si="4"/>
        <v>107.81</v>
      </c>
      <c r="AH6" s="21" t="str">
        <f>IF(AH7="","",IF(AH7="-","【-】","【"&amp;SUBSTITUTE(TEXT(AH7,"#,##0.00"),"-","△")&amp;"】"))</f>
        <v>【111.39】</v>
      </c>
      <c r="AI6" s="21">
        <f>IF(AI7="",NA(),AI7)</f>
        <v>0</v>
      </c>
      <c r="AJ6" s="21">
        <f t="shared" ref="AJ6:AR6" si="5">IF(AJ7="",NA(),AJ7)</f>
        <v>0</v>
      </c>
      <c r="AK6" s="21">
        <f t="shared" si="5"/>
        <v>0</v>
      </c>
      <c r="AL6" s="21">
        <f t="shared" si="5"/>
        <v>0</v>
      </c>
      <c r="AM6" s="21">
        <f t="shared" si="5"/>
        <v>0</v>
      </c>
      <c r="AN6" s="22">
        <f t="shared" si="5"/>
        <v>7.31</v>
      </c>
      <c r="AO6" s="22">
        <f t="shared" si="5"/>
        <v>7.48</v>
      </c>
      <c r="AP6" s="22">
        <f t="shared" si="5"/>
        <v>11.94</v>
      </c>
      <c r="AQ6" s="22">
        <f t="shared" si="5"/>
        <v>11</v>
      </c>
      <c r="AR6" s="22">
        <f t="shared" si="5"/>
        <v>8.86</v>
      </c>
      <c r="AS6" s="21" t="str">
        <f>IF(AS7="","",IF(AS7="-","【-】","【"&amp;SUBSTITUTE(TEXT(AS7,"#,##0.00"),"-","△")&amp;"】"))</f>
        <v>【1.30】</v>
      </c>
      <c r="AT6" s="22">
        <f>IF(AT7="",NA(),AT7)</f>
        <v>872.11</v>
      </c>
      <c r="AU6" s="22">
        <f t="shared" ref="AU6:BC6" si="6">IF(AU7="",NA(),AU7)</f>
        <v>201.38</v>
      </c>
      <c r="AV6" s="22">
        <f t="shared" si="6"/>
        <v>561.44000000000005</v>
      </c>
      <c r="AW6" s="22">
        <f t="shared" si="6"/>
        <v>795.13</v>
      </c>
      <c r="AX6" s="22">
        <f t="shared" si="6"/>
        <v>546.76</v>
      </c>
      <c r="AY6" s="22">
        <f t="shared" si="6"/>
        <v>355.27</v>
      </c>
      <c r="AZ6" s="22">
        <f t="shared" si="6"/>
        <v>359.7</v>
      </c>
      <c r="BA6" s="22">
        <f t="shared" si="6"/>
        <v>362.93</v>
      </c>
      <c r="BB6" s="22">
        <f t="shared" si="6"/>
        <v>371.81</v>
      </c>
      <c r="BC6" s="22">
        <f t="shared" si="6"/>
        <v>384.23</v>
      </c>
      <c r="BD6" s="21" t="str">
        <f>IF(BD7="","",IF(BD7="-","【-】","【"&amp;SUBSTITUTE(TEXT(BD7,"#,##0.00"),"-","△")&amp;"】"))</f>
        <v>【261.51】</v>
      </c>
      <c r="BE6" s="22">
        <f>IF(BE7="",NA(),BE7)</f>
        <v>104.89</v>
      </c>
      <c r="BF6" s="22">
        <f t="shared" ref="BF6:BN6" si="7">IF(BF7="",NA(),BF7)</f>
        <v>94.89</v>
      </c>
      <c r="BG6" s="22">
        <f t="shared" si="7"/>
        <v>86.03</v>
      </c>
      <c r="BH6" s="22">
        <f t="shared" si="7"/>
        <v>87.49</v>
      </c>
      <c r="BI6" s="22">
        <f t="shared" si="7"/>
        <v>117.3</v>
      </c>
      <c r="BJ6" s="22">
        <f t="shared" si="7"/>
        <v>458.27</v>
      </c>
      <c r="BK6" s="22">
        <f t="shared" si="7"/>
        <v>447.01</v>
      </c>
      <c r="BL6" s="22">
        <f t="shared" si="7"/>
        <v>439.05</v>
      </c>
      <c r="BM6" s="22">
        <f t="shared" si="7"/>
        <v>465.85</v>
      </c>
      <c r="BN6" s="22">
        <f t="shared" si="7"/>
        <v>439.43</v>
      </c>
      <c r="BO6" s="21" t="str">
        <f>IF(BO7="","",IF(BO7="-","【-】","【"&amp;SUBSTITUTE(TEXT(BO7,"#,##0.00"),"-","△")&amp;"】"))</f>
        <v>【265.16】</v>
      </c>
      <c r="BP6" s="22">
        <f>IF(BP7="",NA(),BP7)</f>
        <v>97.45</v>
      </c>
      <c r="BQ6" s="22">
        <f t="shared" ref="BQ6:BY6" si="8">IF(BQ7="",NA(),BQ7)</f>
        <v>111.22</v>
      </c>
      <c r="BR6" s="22">
        <f t="shared" si="8"/>
        <v>98.15</v>
      </c>
      <c r="BS6" s="22">
        <f t="shared" si="8"/>
        <v>105.28</v>
      </c>
      <c r="BT6" s="22">
        <f t="shared" si="8"/>
        <v>107.56</v>
      </c>
      <c r="BU6" s="22">
        <f t="shared" si="8"/>
        <v>96.77</v>
      </c>
      <c r="BV6" s="22">
        <f t="shared" si="8"/>
        <v>95.81</v>
      </c>
      <c r="BW6" s="22">
        <f t="shared" si="8"/>
        <v>95.26</v>
      </c>
      <c r="BX6" s="22">
        <f t="shared" si="8"/>
        <v>92.39</v>
      </c>
      <c r="BY6" s="22">
        <f t="shared" si="8"/>
        <v>94.41</v>
      </c>
      <c r="BZ6" s="21" t="str">
        <f>IF(BZ7="","",IF(BZ7="-","【-】","【"&amp;SUBSTITUTE(TEXT(BZ7,"#,##0.00"),"-","△")&amp;"】"))</f>
        <v>【102.35】</v>
      </c>
      <c r="CA6" s="22">
        <f>IF(CA7="",NA(),CA7)</f>
        <v>104.66</v>
      </c>
      <c r="CB6" s="22">
        <f t="shared" ref="CB6:CJ6" si="9">IF(CB7="",NA(),CB7)</f>
        <v>91.7</v>
      </c>
      <c r="CC6" s="22">
        <f t="shared" si="9"/>
        <v>103.65</v>
      </c>
      <c r="CD6" s="22">
        <f t="shared" si="9"/>
        <v>96.33</v>
      </c>
      <c r="CE6" s="22">
        <f t="shared" si="9"/>
        <v>95</v>
      </c>
      <c r="CF6" s="22">
        <f t="shared" si="9"/>
        <v>187.18</v>
      </c>
      <c r="CG6" s="22">
        <f t="shared" si="9"/>
        <v>189.58</v>
      </c>
      <c r="CH6" s="22">
        <f t="shared" si="9"/>
        <v>192.82</v>
      </c>
      <c r="CI6" s="22">
        <f t="shared" si="9"/>
        <v>192.98</v>
      </c>
      <c r="CJ6" s="22">
        <f t="shared" si="9"/>
        <v>192.13</v>
      </c>
      <c r="CK6" s="21" t="str">
        <f>IF(CK7="","",IF(CK7="-","【-】","【"&amp;SUBSTITUTE(TEXT(CK7,"#,##0.00"),"-","△")&amp;"】"))</f>
        <v>【167.74】</v>
      </c>
      <c r="CL6" s="22">
        <f>IF(CL7="",NA(),CL7)</f>
        <v>80.2</v>
      </c>
      <c r="CM6" s="22">
        <f t="shared" ref="CM6:CU6" si="10">IF(CM7="",NA(),CM7)</f>
        <v>79.91</v>
      </c>
      <c r="CN6" s="22">
        <f t="shared" si="10"/>
        <v>81.069999999999993</v>
      </c>
      <c r="CO6" s="22">
        <f t="shared" si="10"/>
        <v>50.63</v>
      </c>
      <c r="CP6" s="22">
        <f t="shared" si="10"/>
        <v>48.62</v>
      </c>
      <c r="CQ6" s="22">
        <f t="shared" si="10"/>
        <v>55.88</v>
      </c>
      <c r="CR6" s="22">
        <f t="shared" si="10"/>
        <v>55.22</v>
      </c>
      <c r="CS6" s="22">
        <f t="shared" si="10"/>
        <v>54.05</v>
      </c>
      <c r="CT6" s="22">
        <f t="shared" si="10"/>
        <v>54.43</v>
      </c>
      <c r="CU6" s="22">
        <f t="shared" si="10"/>
        <v>53.87</v>
      </c>
      <c r="CV6" s="21" t="str">
        <f>IF(CV7="","",IF(CV7="-","【-】","【"&amp;SUBSTITUTE(TEXT(CV7,"#,##0.00"),"-","△")&amp;"】"))</f>
        <v>【60.29】</v>
      </c>
      <c r="CW6" s="22">
        <f>IF(CW7="",NA(),CW7)</f>
        <v>94.89</v>
      </c>
      <c r="CX6" s="22">
        <f t="shared" ref="CX6:DF6" si="11">IF(CX7="",NA(),CX7)</f>
        <v>96.05</v>
      </c>
      <c r="CY6" s="22">
        <f t="shared" si="11"/>
        <v>94.94</v>
      </c>
      <c r="CZ6" s="22">
        <f t="shared" si="11"/>
        <v>91.27</v>
      </c>
      <c r="DA6" s="22">
        <f t="shared" si="11"/>
        <v>93.9</v>
      </c>
      <c r="DB6" s="22">
        <f t="shared" si="11"/>
        <v>80.989999999999995</v>
      </c>
      <c r="DC6" s="22">
        <f t="shared" si="11"/>
        <v>80.930000000000007</v>
      </c>
      <c r="DD6" s="22">
        <f t="shared" si="11"/>
        <v>80.510000000000005</v>
      </c>
      <c r="DE6" s="22">
        <f t="shared" si="11"/>
        <v>79.44</v>
      </c>
      <c r="DF6" s="22">
        <f t="shared" si="11"/>
        <v>79.489999999999995</v>
      </c>
      <c r="DG6" s="21" t="str">
        <f>IF(DG7="","",IF(DG7="-","【-】","【"&amp;SUBSTITUTE(TEXT(DG7,"#,##0.00"),"-","△")&amp;"】"))</f>
        <v>【90.12】</v>
      </c>
      <c r="DH6" s="22">
        <f>IF(DH7="",NA(),DH7)</f>
        <v>65.7</v>
      </c>
      <c r="DI6" s="22">
        <f t="shared" ref="DI6:DQ6" si="12">IF(DI7="",NA(),DI7)</f>
        <v>56.72</v>
      </c>
      <c r="DJ6" s="22">
        <f t="shared" si="12"/>
        <v>59.38</v>
      </c>
      <c r="DK6" s="22">
        <f t="shared" si="12"/>
        <v>61.96</v>
      </c>
      <c r="DL6" s="22">
        <f t="shared" si="12"/>
        <v>64.38</v>
      </c>
      <c r="DM6" s="22">
        <f t="shared" si="12"/>
        <v>46.61</v>
      </c>
      <c r="DN6" s="22">
        <f t="shared" si="12"/>
        <v>47.97</v>
      </c>
      <c r="DO6" s="22">
        <f t="shared" si="12"/>
        <v>49.12</v>
      </c>
      <c r="DP6" s="22">
        <f t="shared" si="12"/>
        <v>49.39</v>
      </c>
      <c r="DQ6" s="22">
        <f t="shared" si="12"/>
        <v>50.75</v>
      </c>
      <c r="DR6" s="21" t="str">
        <f>IF(DR7="","",IF(DR7="-","【-】","【"&amp;SUBSTITUTE(TEXT(DR7,"#,##0.00"),"-","△")&amp;"】"))</f>
        <v>【50.88】</v>
      </c>
      <c r="DS6" s="22">
        <f>IF(DS7="",NA(),DS7)</f>
        <v>21.07</v>
      </c>
      <c r="DT6" s="22">
        <f t="shared" ref="DT6:EB6" si="13">IF(DT7="",NA(),DT7)</f>
        <v>25.95</v>
      </c>
      <c r="DU6" s="22">
        <f t="shared" si="13"/>
        <v>29.47</v>
      </c>
      <c r="DV6" s="22">
        <f t="shared" si="13"/>
        <v>41.39</v>
      </c>
      <c r="DW6" s="22">
        <f t="shared" si="13"/>
        <v>38.14</v>
      </c>
      <c r="DX6" s="22">
        <f t="shared" si="13"/>
        <v>10.84</v>
      </c>
      <c r="DY6" s="22">
        <f t="shared" si="13"/>
        <v>15.33</v>
      </c>
      <c r="DZ6" s="22">
        <f t="shared" si="13"/>
        <v>16.760000000000002</v>
      </c>
      <c r="EA6" s="22">
        <f t="shared" si="13"/>
        <v>18.57</v>
      </c>
      <c r="EB6" s="22">
        <f t="shared" si="13"/>
        <v>21.14</v>
      </c>
      <c r="EC6" s="21" t="str">
        <f>IF(EC7="","",IF(EC7="-","【-】","【"&amp;SUBSTITUTE(TEXT(EC7,"#,##0.00"),"-","△")&amp;"】"))</f>
        <v>【22.30】</v>
      </c>
      <c r="ED6" s="21">
        <f>IF(ED7="",NA(),ED7)</f>
        <v>0</v>
      </c>
      <c r="EE6" s="22">
        <f t="shared" ref="EE6:EM6" si="14">IF(EE7="",NA(),EE7)</f>
        <v>0.08</v>
      </c>
      <c r="EF6" s="21">
        <f t="shared" si="14"/>
        <v>0</v>
      </c>
      <c r="EG6" s="21">
        <f t="shared" si="14"/>
        <v>0</v>
      </c>
      <c r="EH6" s="21">
        <f t="shared" si="14"/>
        <v>0</v>
      </c>
      <c r="EI6" s="22">
        <f t="shared" si="14"/>
        <v>0.39</v>
      </c>
      <c r="EJ6" s="22">
        <f t="shared" si="14"/>
        <v>0.43</v>
      </c>
      <c r="EK6" s="22">
        <f t="shared" si="14"/>
        <v>0.42</v>
      </c>
      <c r="EL6" s="22">
        <f t="shared" si="14"/>
        <v>0.44</v>
      </c>
      <c r="EM6" s="22">
        <f t="shared" si="14"/>
        <v>0.5</v>
      </c>
      <c r="EN6" s="21" t="str">
        <f>IF(EN7="","",IF(EN7="-","【-】","【"&amp;SUBSTITUTE(TEXT(EN7,"#,##0.00"),"-","△")&amp;"】"))</f>
        <v>【0.66】</v>
      </c>
    </row>
    <row r="7" spans="1:144" s="23" customFormat="1" x14ac:dyDescent="0.15">
      <c r="A7" s="15"/>
      <c r="B7" s="24">
        <v>2021</v>
      </c>
      <c r="C7" s="24">
        <v>392120</v>
      </c>
      <c r="D7" s="24">
        <v>46</v>
      </c>
      <c r="E7" s="24">
        <v>1</v>
      </c>
      <c r="F7" s="24">
        <v>0</v>
      </c>
      <c r="G7" s="24">
        <v>1</v>
      </c>
      <c r="H7" s="24" t="s">
        <v>93</v>
      </c>
      <c r="I7" s="24" t="s">
        <v>94</v>
      </c>
      <c r="J7" s="24" t="s">
        <v>95</v>
      </c>
      <c r="K7" s="24" t="s">
        <v>96</v>
      </c>
      <c r="L7" s="24" t="s">
        <v>97</v>
      </c>
      <c r="M7" s="24" t="s">
        <v>98</v>
      </c>
      <c r="N7" s="25" t="s">
        <v>99</v>
      </c>
      <c r="O7" s="25">
        <v>83.92</v>
      </c>
      <c r="P7" s="25">
        <v>54.8</v>
      </c>
      <c r="Q7" s="25">
        <v>1980</v>
      </c>
      <c r="R7" s="25">
        <v>25676</v>
      </c>
      <c r="S7" s="25">
        <v>537.86</v>
      </c>
      <c r="T7" s="25">
        <v>47.74</v>
      </c>
      <c r="U7" s="25">
        <v>13971</v>
      </c>
      <c r="V7" s="25">
        <v>13.26</v>
      </c>
      <c r="W7" s="25">
        <v>1053.6199999999999</v>
      </c>
      <c r="X7" s="25">
        <v>113.79</v>
      </c>
      <c r="Y7" s="25">
        <v>116.48</v>
      </c>
      <c r="Z7" s="25">
        <v>110.41</v>
      </c>
      <c r="AA7" s="25">
        <v>120.7</v>
      </c>
      <c r="AB7" s="25">
        <v>116.32</v>
      </c>
      <c r="AC7" s="25">
        <v>110.02</v>
      </c>
      <c r="AD7" s="25">
        <v>108.76</v>
      </c>
      <c r="AE7" s="25">
        <v>108.46</v>
      </c>
      <c r="AF7" s="25">
        <v>109.02</v>
      </c>
      <c r="AG7" s="25">
        <v>107.81</v>
      </c>
      <c r="AH7" s="25">
        <v>111.39</v>
      </c>
      <c r="AI7" s="25">
        <v>0</v>
      </c>
      <c r="AJ7" s="25">
        <v>0</v>
      </c>
      <c r="AK7" s="25">
        <v>0</v>
      </c>
      <c r="AL7" s="25">
        <v>0</v>
      </c>
      <c r="AM7" s="25">
        <v>0</v>
      </c>
      <c r="AN7" s="25">
        <v>7.31</v>
      </c>
      <c r="AO7" s="25">
        <v>7.48</v>
      </c>
      <c r="AP7" s="25">
        <v>11.94</v>
      </c>
      <c r="AQ7" s="25">
        <v>11</v>
      </c>
      <c r="AR7" s="25">
        <v>8.86</v>
      </c>
      <c r="AS7" s="25">
        <v>1.3</v>
      </c>
      <c r="AT7" s="25">
        <v>872.11</v>
      </c>
      <c r="AU7" s="25">
        <v>201.38</v>
      </c>
      <c r="AV7" s="25">
        <v>561.44000000000005</v>
      </c>
      <c r="AW7" s="25">
        <v>795.13</v>
      </c>
      <c r="AX7" s="25">
        <v>546.76</v>
      </c>
      <c r="AY7" s="25">
        <v>355.27</v>
      </c>
      <c r="AZ7" s="25">
        <v>359.7</v>
      </c>
      <c r="BA7" s="25">
        <v>362.93</v>
      </c>
      <c r="BB7" s="25">
        <v>371.81</v>
      </c>
      <c r="BC7" s="25">
        <v>384.23</v>
      </c>
      <c r="BD7" s="25">
        <v>261.51</v>
      </c>
      <c r="BE7" s="25">
        <v>104.89</v>
      </c>
      <c r="BF7" s="25">
        <v>94.89</v>
      </c>
      <c r="BG7" s="25">
        <v>86.03</v>
      </c>
      <c r="BH7" s="25">
        <v>87.49</v>
      </c>
      <c r="BI7" s="25">
        <v>117.3</v>
      </c>
      <c r="BJ7" s="25">
        <v>458.27</v>
      </c>
      <c r="BK7" s="25">
        <v>447.01</v>
      </c>
      <c r="BL7" s="25">
        <v>439.05</v>
      </c>
      <c r="BM7" s="25">
        <v>465.85</v>
      </c>
      <c r="BN7" s="25">
        <v>439.43</v>
      </c>
      <c r="BO7" s="25">
        <v>265.16000000000003</v>
      </c>
      <c r="BP7" s="25">
        <v>97.45</v>
      </c>
      <c r="BQ7" s="25">
        <v>111.22</v>
      </c>
      <c r="BR7" s="25">
        <v>98.15</v>
      </c>
      <c r="BS7" s="25">
        <v>105.28</v>
      </c>
      <c r="BT7" s="25">
        <v>107.56</v>
      </c>
      <c r="BU7" s="25">
        <v>96.77</v>
      </c>
      <c r="BV7" s="25">
        <v>95.81</v>
      </c>
      <c r="BW7" s="25">
        <v>95.26</v>
      </c>
      <c r="BX7" s="25">
        <v>92.39</v>
      </c>
      <c r="BY7" s="25">
        <v>94.41</v>
      </c>
      <c r="BZ7" s="25">
        <v>102.35</v>
      </c>
      <c r="CA7" s="25">
        <v>104.66</v>
      </c>
      <c r="CB7" s="25">
        <v>91.7</v>
      </c>
      <c r="CC7" s="25">
        <v>103.65</v>
      </c>
      <c r="CD7" s="25">
        <v>96.33</v>
      </c>
      <c r="CE7" s="25">
        <v>95</v>
      </c>
      <c r="CF7" s="25">
        <v>187.18</v>
      </c>
      <c r="CG7" s="25">
        <v>189.58</v>
      </c>
      <c r="CH7" s="25">
        <v>192.82</v>
      </c>
      <c r="CI7" s="25">
        <v>192.98</v>
      </c>
      <c r="CJ7" s="25">
        <v>192.13</v>
      </c>
      <c r="CK7" s="25">
        <v>167.74</v>
      </c>
      <c r="CL7" s="25">
        <v>80.2</v>
      </c>
      <c r="CM7" s="25">
        <v>79.91</v>
      </c>
      <c r="CN7" s="25">
        <v>81.069999999999993</v>
      </c>
      <c r="CO7" s="25">
        <v>50.63</v>
      </c>
      <c r="CP7" s="25">
        <v>48.62</v>
      </c>
      <c r="CQ7" s="25">
        <v>55.88</v>
      </c>
      <c r="CR7" s="25">
        <v>55.22</v>
      </c>
      <c r="CS7" s="25">
        <v>54.05</v>
      </c>
      <c r="CT7" s="25">
        <v>54.43</v>
      </c>
      <c r="CU7" s="25">
        <v>53.87</v>
      </c>
      <c r="CV7" s="25">
        <v>60.29</v>
      </c>
      <c r="CW7" s="25">
        <v>94.89</v>
      </c>
      <c r="CX7" s="25">
        <v>96.05</v>
      </c>
      <c r="CY7" s="25">
        <v>94.94</v>
      </c>
      <c r="CZ7" s="25">
        <v>91.27</v>
      </c>
      <c r="DA7" s="25">
        <v>93.9</v>
      </c>
      <c r="DB7" s="25">
        <v>80.989999999999995</v>
      </c>
      <c r="DC7" s="25">
        <v>80.930000000000007</v>
      </c>
      <c r="DD7" s="25">
        <v>80.510000000000005</v>
      </c>
      <c r="DE7" s="25">
        <v>79.44</v>
      </c>
      <c r="DF7" s="25">
        <v>79.489999999999995</v>
      </c>
      <c r="DG7" s="25">
        <v>90.12</v>
      </c>
      <c r="DH7" s="25">
        <v>65.7</v>
      </c>
      <c r="DI7" s="25">
        <v>56.72</v>
      </c>
      <c r="DJ7" s="25">
        <v>59.38</v>
      </c>
      <c r="DK7" s="25">
        <v>61.96</v>
      </c>
      <c r="DL7" s="25">
        <v>64.38</v>
      </c>
      <c r="DM7" s="25">
        <v>46.61</v>
      </c>
      <c r="DN7" s="25">
        <v>47.97</v>
      </c>
      <c r="DO7" s="25">
        <v>49.12</v>
      </c>
      <c r="DP7" s="25">
        <v>49.39</v>
      </c>
      <c r="DQ7" s="25">
        <v>50.75</v>
      </c>
      <c r="DR7" s="25">
        <v>50.88</v>
      </c>
      <c r="DS7" s="25">
        <v>21.07</v>
      </c>
      <c r="DT7" s="25">
        <v>25.95</v>
      </c>
      <c r="DU7" s="25">
        <v>29.47</v>
      </c>
      <c r="DV7" s="25">
        <v>41.39</v>
      </c>
      <c r="DW7" s="25">
        <v>38.14</v>
      </c>
      <c r="DX7" s="25">
        <v>10.84</v>
      </c>
      <c r="DY7" s="25">
        <v>15.33</v>
      </c>
      <c r="DZ7" s="25">
        <v>16.760000000000002</v>
      </c>
      <c r="EA7" s="25">
        <v>18.57</v>
      </c>
      <c r="EB7" s="25">
        <v>21.14</v>
      </c>
      <c r="EC7" s="25">
        <v>22.3</v>
      </c>
      <c r="ED7" s="25">
        <v>0</v>
      </c>
      <c r="EE7" s="25">
        <v>0.08</v>
      </c>
      <c r="EF7" s="25">
        <v>0</v>
      </c>
      <c r="EG7" s="25">
        <v>0</v>
      </c>
      <c r="EH7" s="25">
        <v>0</v>
      </c>
      <c r="EI7" s="25">
        <v>0.39</v>
      </c>
      <c r="EJ7" s="25">
        <v>0.43</v>
      </c>
      <c r="EK7" s="25">
        <v>0.42</v>
      </c>
      <c r="EL7" s="25">
        <v>0.44</v>
      </c>
      <c r="EM7" s="25">
        <v>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2022-12-01T01:04:49Z</dcterms:created>
  <dcterms:modified xsi:type="dcterms:W3CDTF">2023-01-13T00:23:17Z</dcterms:modified>
  <cp:category/>
</cp:coreProperties>
</file>