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31_四万十町\"/>
    </mc:Choice>
  </mc:AlternateContent>
  <workbookProtection workbookAlgorithmName="SHA-512" workbookHashValue="HIxCAg60vmFzunw0dDUp/ycJAuZDugdtWiNxgbZ9EK0P5YP8Z+E6yi9zTKiyC7EW8aZXlM+zfQ8q1Bt15iaMTQ==" workbookSaltValue="0Ikkt/3Zne9XD3VDj3gve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<sst xmlns="http://schemas.openxmlformats.org/spreadsheetml/2006/main" count="228" uniqueCount="113">
  <si>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</si>
  <si>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</si>
  <si>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</si>
  <si>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</si>
  <si>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</si>
  <si>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</si>
  <si>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</si>
  <si>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</si>
  <si>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</si>
  <si>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</si>
  <si>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</si>
  <si>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</si>
  <si>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</si>
  <si>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</si>
  <si>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</si>
  <si>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</si>
  <si>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</si>
  <si>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</si>
  <si>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</si>
  <si>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</si>
  <si>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</si>
  <si>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</si>
  <si>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</si>
  <si>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</si>
  <si>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</si>
  <si>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</si>
  <si>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</si>
  <si>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</si>
  <si>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</si>
  <si>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</si>
  <si>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</si>
  <si>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</si>
  <si>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</si>
  <si>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</si>
  <si>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</si>
  <si>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</si>
  <si>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</si>
  <si>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</si>
  <si>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</si>
  <si>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</si>
  <si>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</si>
  <si>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</si>
  <si>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</si>
  <si>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</si>
  <si>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</si>
  <si>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</si>
  <si>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</si>
  <si>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</si>
  <si>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</si>
  <si>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</si>
  <si>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</si>
  <si>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</si>
  <si>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</si>
  <si>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</si>
  <si>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</si>
  <si>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</si>
  <si>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</si>
  <si>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</si>
  <si>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</si>
  <si>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</si>
  <si>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</si>
  <si>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</si>
  <si>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</si>
  <si>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</si>
  <si>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</si>
  <si>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</si>
  <si>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</si>
  <si>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</si>
  <si>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</si>
  <si>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</si>
  <si>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</si>
  <si>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</si>
  <si>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</si>
  <si>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</si>
  <si>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</si>
  <si>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</si>
  <si>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</si>
  <si>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</si>
  <si>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</si>
  <si>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</si>
  <si>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</si>
  <si>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</si>
  <si>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</si>
  <si>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</si>
  <si>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</si>
  <si>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</si>
  <si>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</si>
  <si>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</si>
  <si>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</si>
  <si>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</si>
  <si>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</si>
  <si>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</si>
  <si>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</si>
  <si>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</si>
  <si>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</si>
  <si>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</si>
  <si>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</si>
  <si>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</si>
  <si>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</si>
  <si>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</si>
  <si>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</si>
  <si>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</si>
  <si>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</si>
  <si>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</si>
  <si>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</si>
  <si>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</si>
  <si>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</si>
  <si>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</si>
  <si>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</si>
  <si>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</si>
  <si>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より上水道事業に簡易水道事業が統合したことから令和元年から令和２年にかけて変動がある。特に、流動比率が極端に下がっており、流動負債が多いことが原因と考えられる。このため、事業経営は起債の償還額に留意する必要がある。
　企業債残高対給水収益比率については、建設改良のため借入れた起債残高が大きく、全国平均値を上回った値となっている。
　効率性を表す施設利用率、有収率については、基幹管路を含む施設が更新済みであり、全国平均値を上回り効率的に運営している。
　古い管路を有する簡易水道が統合したため有収率が悪くなり、給水原価についても増大している。今後は漏水の修繕に注力し、統合前の水準に近づけるよう努力し、経営改善を図っていく。</t>
    <rPh sb="29" eb="31">
      <t>レイワ</t>
    </rPh>
    <rPh sb="31" eb="32">
      <t>ガン</t>
    </rPh>
    <rPh sb="32" eb="33">
      <t>ネン</t>
    </rPh>
    <rPh sb="35" eb="37">
      <t>レイワ</t>
    </rPh>
    <rPh sb="38" eb="39">
      <t>ネン</t>
    </rPh>
    <rPh sb="43" eb="45">
      <t>ヘンドウ</t>
    </rPh>
    <phoneticPr fontId="4"/>
  </si>
  <si>
    <t>　もっとも古い施設は昭和34年の施設があるが、今日まで修繕や機器の更新などで延命を図ってきた。今後も経過年数等により、優先順位をつけて施設更新を行っていく。</t>
    <phoneticPr fontId="4"/>
  </si>
  <si>
    <t>　簡易水道事業との統合のため令和元年度と比較し大幅な変更となる指標が多い。このため、令和２年度を初年度として、今後の経営状況を判断していく必要がある。
　また、旧簡易水道事業の固定資産減価償却額の増や企業債の償還金の増により、今後の経営が厳しくなったため早急に経営戦略を策定し、効率的な運営、計画的な施設の更新に取り組み、経営基盤の強化を図る必要がある。</t>
    <rPh sb="14" eb="16">
      <t>レイワ</t>
    </rPh>
    <rPh sb="16" eb="17">
      <t>ガン</t>
    </rPh>
    <rPh sb="42" eb="44">
      <t>レイワ</t>
    </rPh>
    <rPh sb="48" eb="51">
      <t>ショネンド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</si>
</sst>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D2-4B3E-8953-EF7EBD7759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0.53</c:v>
                </c:pt>
                <c:pt idx="4">
                  <c:v>0.48</c:v>
                </c:pt>
              </c:numCache>
            </c:numRef>
          </c:val>
          <c:smooth val="0"/>
          <c:extLst>
            <c:ext xmlns:c16="http://schemas.microsoft.com/office/drawing/2014/chart" uri="{C3380CC4-5D6E-409C-BE32-E72D297353CC}">
              <c16:uniqueId val="{00000001-52D2-4B3E-8953-EF7EBD7759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68.89</c:v>
                </c:pt>
                <c:pt idx="1">
                  <c:v>67.45</c:v>
                </c:pt>
                <c:pt idx="2">
                  <c:v>68.260000000000005</c:v>
                </c:pt>
                <c:pt idx="3">
                  <c:v>90.1</c:v>
                </c:pt>
                <c:pt idx="4">
                  <c:v>85.01</c:v>
                </c:pt>
              </c:numCache>
            </c:numRef>
          </c:val>
          <c:extLst>
            <c:ext xmlns:c16="http://schemas.microsoft.com/office/drawing/2014/chart" uri="{C3380CC4-5D6E-409C-BE32-E72D297353CC}">
              <c16:uniqueId val="{00000000-DAAA-448B-A7EE-70C91031C4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55.89</c:v>
                </c:pt>
                <c:pt idx="4">
                  <c:v>55.72</c:v>
                </c:pt>
              </c:numCache>
            </c:numRef>
          </c:val>
          <c:smooth val="0"/>
          <c:extLst>
            <c:ext xmlns:c16="http://schemas.microsoft.com/office/drawing/2014/chart" uri="{C3380CC4-5D6E-409C-BE32-E72D297353CC}">
              <c16:uniqueId val="{00000001-DAAA-448B-A7EE-70C91031C4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87.23</c:v>
                </c:pt>
                <c:pt idx="1">
                  <c:v>86.85</c:v>
                </c:pt>
                <c:pt idx="2">
                  <c:v>82.87</c:v>
                </c:pt>
                <c:pt idx="3">
                  <c:v>65.47</c:v>
                </c:pt>
                <c:pt idx="4">
                  <c:v>67.44</c:v>
                </c:pt>
              </c:numCache>
            </c:numRef>
          </c:val>
          <c:extLst>
            <c:ext xmlns:c16="http://schemas.microsoft.com/office/drawing/2014/chart" uri="{C3380CC4-5D6E-409C-BE32-E72D297353CC}">
              <c16:uniqueId val="{00000000-0A95-41CF-A1C3-47671D6E02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81.27</c:v>
                </c:pt>
                <c:pt idx="4">
                  <c:v>81.260000000000005</c:v>
                </c:pt>
              </c:numCache>
            </c:numRef>
          </c:val>
          <c:smooth val="0"/>
          <c:extLst>
            <c:ext xmlns:c16="http://schemas.microsoft.com/office/drawing/2014/chart" uri="{C3380CC4-5D6E-409C-BE32-E72D297353CC}">
              <c16:uniqueId val="{00000001-0A95-41CF-A1C3-47671D6E02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104.7</c:v>
                </c:pt>
                <c:pt idx="1">
                  <c:v>111.49</c:v>
                </c:pt>
                <c:pt idx="2">
                  <c:v>108.43</c:v>
                </c:pt>
                <c:pt idx="3">
                  <c:v>114.84</c:v>
                </c:pt>
                <c:pt idx="4">
                  <c:v>112.37</c:v>
                </c:pt>
              </c:numCache>
            </c:numRef>
          </c:val>
          <c:extLst>
            <c:ext xmlns:c16="http://schemas.microsoft.com/office/drawing/2014/chart" uri="{C3380CC4-5D6E-409C-BE32-E72D297353CC}">
              <c16:uniqueId val="{00000000-567B-4D3D-A57A-CC2AE975205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108.35</c:v>
                </c:pt>
                <c:pt idx="4">
                  <c:v>108.84</c:v>
                </c:pt>
              </c:numCache>
            </c:numRef>
          </c:val>
          <c:smooth val="0"/>
          <c:extLst>
            <c:ext xmlns:c16="http://schemas.microsoft.com/office/drawing/2014/chart" uri="{C3380CC4-5D6E-409C-BE32-E72D297353CC}">
              <c16:uniqueId val="{00000001-567B-4D3D-A57A-CC2AE975205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28.73</c:v>
                </c:pt>
                <c:pt idx="1">
                  <c:v>31</c:v>
                </c:pt>
                <c:pt idx="2">
                  <c:v>33.28</c:v>
                </c:pt>
                <c:pt idx="3">
                  <c:v>42.94</c:v>
                </c:pt>
                <c:pt idx="4">
                  <c:v>44.78</c:v>
                </c:pt>
              </c:numCache>
            </c:numRef>
          </c:val>
          <c:extLst>
            <c:ext xmlns:c16="http://schemas.microsoft.com/office/drawing/2014/chart" uri="{C3380CC4-5D6E-409C-BE32-E72D297353CC}">
              <c16:uniqueId val="{00000000-0E67-40B8-94C8-F4E057E7EB2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50.63</c:v>
                </c:pt>
                <c:pt idx="4">
                  <c:v>51.29</c:v>
                </c:pt>
              </c:numCache>
            </c:numRef>
          </c:val>
          <c:smooth val="0"/>
          <c:extLst>
            <c:ext xmlns:c16="http://schemas.microsoft.com/office/drawing/2014/chart" uri="{C3380CC4-5D6E-409C-BE32-E72D297353CC}">
              <c16:uniqueId val="{00000001-0E67-40B8-94C8-F4E057E7EB2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C3-466B-BC64-8ECEA3B5B4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18.28</c:v>
                </c:pt>
                <c:pt idx="4">
                  <c:v>19.61</c:v>
                </c:pt>
              </c:numCache>
            </c:numRef>
          </c:val>
          <c:smooth val="0"/>
          <c:extLst>
            <c:ext xmlns:c16="http://schemas.microsoft.com/office/drawing/2014/chart" uri="{C3380CC4-5D6E-409C-BE32-E72D297353CC}">
              <c16:uniqueId val="{00000001-61C3-466B-BC64-8ECEA3B5B4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98-4241-BE7B-A8B51D65F57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3.98</c:v>
                </c:pt>
                <c:pt idx="4">
                  <c:v>6.02</c:v>
                </c:pt>
              </c:numCache>
            </c:numRef>
          </c:val>
          <c:smooth val="0"/>
          <c:extLst>
            <c:ext xmlns:c16="http://schemas.microsoft.com/office/drawing/2014/chart" uri="{C3380CC4-5D6E-409C-BE32-E72D297353CC}">
              <c16:uniqueId val="{00000001-D398-4241-BE7B-A8B51D65F57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577.67999999999995</c:v>
                </c:pt>
                <c:pt idx="1">
                  <c:v>605.84</c:v>
                </c:pt>
                <c:pt idx="2">
                  <c:v>570.37</c:v>
                </c:pt>
                <c:pt idx="3">
                  <c:v>100.32</c:v>
                </c:pt>
                <c:pt idx="4">
                  <c:v>101.13</c:v>
                </c:pt>
              </c:numCache>
            </c:numRef>
          </c:val>
          <c:extLst>
            <c:ext xmlns:c16="http://schemas.microsoft.com/office/drawing/2014/chart" uri="{C3380CC4-5D6E-409C-BE32-E72D297353CC}">
              <c16:uniqueId val="{00000000-6E55-40F6-9AC3-B959B8F8A6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367.55</c:v>
                </c:pt>
                <c:pt idx="4">
                  <c:v>378.56</c:v>
                </c:pt>
              </c:numCache>
            </c:numRef>
          </c:val>
          <c:smooth val="0"/>
          <c:extLst>
            <c:ext xmlns:c16="http://schemas.microsoft.com/office/drawing/2014/chart" uri="{C3380CC4-5D6E-409C-BE32-E72D297353CC}">
              <c16:uniqueId val="{00000001-6E55-40F6-9AC3-B959B8F8A6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1289.6099999999999</c:v>
                </c:pt>
                <c:pt idx="1">
                  <c:v>1246.27</c:v>
                </c:pt>
                <c:pt idx="2">
                  <c:v>1217.5</c:v>
                </c:pt>
                <c:pt idx="3">
                  <c:v>1319.29</c:v>
                </c:pt>
                <c:pt idx="4">
                  <c:v>1264.55</c:v>
                </c:pt>
              </c:numCache>
            </c:numRef>
          </c:val>
          <c:extLst>
            <c:ext xmlns:c16="http://schemas.microsoft.com/office/drawing/2014/chart" uri="{C3380CC4-5D6E-409C-BE32-E72D297353CC}">
              <c16:uniqueId val="{00000000-E554-4307-814F-93B0B1F5DC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418.68</c:v>
                </c:pt>
                <c:pt idx="4">
                  <c:v>395.68</c:v>
                </c:pt>
              </c:numCache>
            </c:numRef>
          </c:val>
          <c:smooth val="0"/>
          <c:extLst>
            <c:ext xmlns:c16="http://schemas.microsoft.com/office/drawing/2014/chart" uri="{C3380CC4-5D6E-409C-BE32-E72D297353CC}">
              <c16:uniqueId val="{00000001-E554-4307-814F-93B0B1F5DC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82.15</c:v>
                </c:pt>
                <c:pt idx="1">
                  <c:v>88.16</c:v>
                </c:pt>
                <c:pt idx="2">
                  <c:v>84.58</c:v>
                </c:pt>
                <c:pt idx="3">
                  <c:v>72.31</c:v>
                </c:pt>
                <c:pt idx="4">
                  <c:v>65.7</c:v>
                </c:pt>
              </c:numCache>
            </c:numRef>
          </c:val>
          <c:extLst>
            <c:ext xmlns:c16="http://schemas.microsoft.com/office/drawing/2014/chart" uri="{C3380CC4-5D6E-409C-BE32-E72D297353CC}">
              <c16:uniqueId val="{00000000-E2E3-4E64-83AD-26A2337A6D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94.78</c:v>
                </c:pt>
                <c:pt idx="4">
                  <c:v>97.59</c:v>
                </c:pt>
              </c:numCache>
            </c:numRef>
          </c:val>
          <c:smooth val="0"/>
          <c:extLst>
            <c:ext xmlns:c16="http://schemas.microsoft.com/office/drawing/2014/chart" uri="{C3380CC4-5D6E-409C-BE32-E72D297353CC}">
              <c16:uniqueId val="{00000001-E2E3-4E64-83AD-26A2337A6D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158.28</c:v>
                </c:pt>
                <c:pt idx="1">
                  <c:v>148.9</c:v>
                </c:pt>
                <c:pt idx="2">
                  <c:v>155.46</c:v>
                </c:pt>
                <c:pt idx="3">
                  <c:v>209.95</c:v>
                </c:pt>
                <c:pt idx="4">
                  <c:v>229.31</c:v>
                </c:pt>
              </c:numCache>
            </c:numRef>
          </c:val>
          <c:extLst>
            <c:ext xmlns:c16="http://schemas.microsoft.com/office/drawing/2014/chart" uri="{C3380CC4-5D6E-409C-BE32-E72D297353CC}">
              <c16:uniqueId val="{00000000-DE1F-4BC3-BF4F-2FBB62EDA2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181.3</c:v>
                </c:pt>
                <c:pt idx="4">
                  <c:v>181.71</c:v>
                </c:pt>
              </c:numCache>
            </c:numRef>
          </c:val>
          <c:smooth val="0"/>
          <c:extLst>
            <c:ext xmlns:c16="http://schemas.microsoft.com/office/drawing/2014/chart" uri="{C3380CC4-5D6E-409C-BE32-E72D297353CC}">
              <c16:uniqueId val="{00000001-DE1F-4BC3-BF4F-2FBB62EDA2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高知県　四万十町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16107</v>
      </c>
      <c r="AM8" s="66"/>
      <c r="AN8" s="66"/>
      <c r="AO8" s="66"/>
      <c r="AP8" s="66"/>
      <c r="AQ8" s="66"/>
      <c r="AR8" s="66"/>
      <c r="AS8" s="66"/>
      <c r="AT8" s="37">
        <f>データ!$S$6</f>
        <v>642.28</v>
      </c>
      <c r="AU8" s="38"/>
      <c r="AV8" s="38"/>
      <c r="AW8" s="38"/>
      <c r="AX8" s="38"/>
      <c r="AY8" s="38"/>
      <c r="AZ8" s="38"/>
      <c r="BA8" s="38"/>
      <c r="BB8" s="55">
        <f>データ!$T$6</f>
        <v>25.08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55.35</v>
      </c>
      <c r="J10" s="38"/>
      <c r="K10" s="38"/>
      <c r="L10" s="38"/>
      <c r="M10" s="38"/>
      <c r="N10" s="38"/>
      <c r="O10" s="65"/>
      <c r="P10" s="55">
        <f>データ!$P$6</f>
        <v>99.05</v>
      </c>
      <c r="Q10" s="55"/>
      <c r="R10" s="55"/>
      <c r="S10" s="55"/>
      <c r="T10" s="55"/>
      <c r="U10" s="55"/>
      <c r="V10" s="55"/>
      <c r="W10" s="66">
        <f>データ!$Q$6</f>
        <v>2915</v>
      </c>
      <c r="X10" s="66"/>
      <c r="Y10" s="66"/>
      <c r="Z10" s="66"/>
      <c r="AA10" s="66"/>
      <c r="AB10" s="66"/>
      <c r="AC10" s="66"/>
      <c r="AD10" s="2"/>
      <c r="AE10" s="2"/>
      <c r="AF10" s="2"/>
      <c r="AG10" s="2"/>
      <c r="AH10" s="2"/>
      <c r="AI10" s="2"/>
      <c r="AJ10" s="2"/>
      <c r="AK10" s="2"/>
      <c r="AL10" s="66">
        <f>データ!$U$6</f>
        <v>15781</v>
      </c>
      <c r="AM10" s="66"/>
      <c r="AN10" s="66"/>
      <c r="AO10" s="66"/>
      <c r="AP10" s="66"/>
      <c r="AQ10" s="66"/>
      <c r="AR10" s="66"/>
      <c r="AS10" s="66"/>
      <c r="AT10" s="37">
        <f>データ!$V$6</f>
        <v>110.3</v>
      </c>
      <c r="AU10" s="38"/>
      <c r="AV10" s="38"/>
      <c r="AW10" s="38"/>
      <c r="AX10" s="38"/>
      <c r="AY10" s="38"/>
      <c r="AZ10" s="38"/>
      <c r="BA10" s="38"/>
      <c r="BB10" s="55">
        <f>データ!$W$6</f>
        <v>143.07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8STajPI6o3MV5HJfFWR33S/Pr58RYwmEYgJx2l5nFdpFzTo5IBxWheKvPvICymclWl57xVhRaVqAuy2yabz1g==" saltValue="Ur73j2L79Smq3aD4eWOB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394122</v>
      </c>
      <c r="D6" s="20">
        <f t="shared" si="3"/>
        <v>46</v>
      </c>
      <c r="E6" s="20">
        <f t="shared" si="3"/>
        <v>1</v>
      </c>
      <c r="F6" s="20">
        <f t="shared" si="3"/>
        <v>0</v>
      </c>
      <c r="G6" s="20">
        <f t="shared" si="3"/>
        <v>1</v>
      </c>
      <c r="H6" s="20" t="str">
        <f t="shared" si="3"/>
        <v>高知県　四万十町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55.35</v>
      </c>
      <c r="P6" s="21">
        <f t="shared" si="3"/>
        <v>99.05</v>
      </c>
      <c r="Q6" s="21">
        <f t="shared" si="3"/>
        <v>2915</v>
      </c>
      <c r="R6" s="21">
        <f t="shared" si="3"/>
        <v>16107</v>
      </c>
      <c r="S6" s="21">
        <f t="shared" si="3"/>
        <v>642.28</v>
      </c>
      <c r="T6" s="21">
        <f t="shared" si="3"/>
        <v>25.08</v>
      </c>
      <c r="U6" s="21">
        <f t="shared" si="3"/>
        <v>15781</v>
      </c>
      <c r="V6" s="21">
        <f t="shared" si="3"/>
        <v>110.3</v>
      </c>
      <c r="W6" s="21">
        <f t="shared" si="3"/>
        <v>143.07</v>
      </c>
      <c r="X6" s="22">
        <f>IF(X7="",NA(),X7)</f>
        <v>104.7</v>
      </c>
      <c r="Y6" s="22">
        <f t="shared" ref="Y6:AG6" si="4">IF(Y7="",NA(),Y7)</f>
        <v>111.49</v>
      </c>
      <c r="Z6" s="22">
        <f t="shared" si="4"/>
        <v>108.43</v>
      </c>
      <c r="AA6" s="22">
        <f t="shared" si="4"/>
        <v>114.84</v>
      </c>
      <c r="AB6" s="22">
        <f t="shared" si="4"/>
        <v>112.37</v>
      </c>
      <c r="AC6" s="22">
        <f t="shared" si="4"/>
        <v>104.85</v>
      </c>
      <c r="AD6" s="22">
        <f t="shared" si="4"/>
        <v>107.64</v>
      </c>
      <c r="AE6" s="22">
        <f t="shared" si="4"/>
        <v>108.22</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3.98</v>
      </c>
      <c r="AR6" s="22">
        <f t="shared" si="5"/>
        <v>6.02</v>
      </c>
      <c r="AS6" s="21" t="str">
        <f>IF(AS7="","",IF(AS7="-","【-】","【"&amp;SUBSTITUTE(TEXT(AS7,"#,##0.00"),"-","△")&amp;"】"))</f>
        <v>【1.30】</v>
      </c>
      <c r="AT6" s="22">
        <f>IF(AT7="",NA(),AT7)</f>
        <v>577.67999999999995</v>
      </c>
      <c r="AU6" s="22">
        <f t="shared" ref="AU6:BC6" si="6">IF(AU7="",NA(),AU7)</f>
        <v>605.84</v>
      </c>
      <c r="AV6" s="22">
        <f t="shared" si="6"/>
        <v>570.37</v>
      </c>
      <c r="AW6" s="22">
        <f t="shared" si="6"/>
        <v>100.32</v>
      </c>
      <c r="AX6" s="22">
        <f t="shared" si="6"/>
        <v>101.13</v>
      </c>
      <c r="AY6" s="22">
        <f t="shared" si="6"/>
        <v>445.85</v>
      </c>
      <c r="AZ6" s="22">
        <f t="shared" si="6"/>
        <v>450.54</v>
      </c>
      <c r="BA6" s="22">
        <f t="shared" si="6"/>
        <v>348.88</v>
      </c>
      <c r="BB6" s="22">
        <f t="shared" si="6"/>
        <v>367.55</v>
      </c>
      <c r="BC6" s="22">
        <f t="shared" si="6"/>
        <v>378.56</v>
      </c>
      <c r="BD6" s="21" t="str">
        <f>IF(BD7="","",IF(BD7="-","【-】","【"&amp;SUBSTITUTE(TEXT(BD7,"#,##0.00"),"-","△")&amp;"】"))</f>
        <v>【261.51】</v>
      </c>
      <c r="BE6" s="22">
        <f>IF(BE7="",NA(),BE7)</f>
        <v>1289.6099999999999</v>
      </c>
      <c r="BF6" s="22">
        <f t="shared" ref="BF6:BN6" si="7">IF(BF7="",NA(),BF7)</f>
        <v>1246.27</v>
      </c>
      <c r="BG6" s="22">
        <f t="shared" si="7"/>
        <v>1217.5</v>
      </c>
      <c r="BH6" s="22">
        <f t="shared" si="7"/>
        <v>1319.29</v>
      </c>
      <c r="BI6" s="22">
        <f t="shared" si="7"/>
        <v>1264.55</v>
      </c>
      <c r="BJ6" s="22">
        <f t="shared" si="7"/>
        <v>516.34</v>
      </c>
      <c r="BK6" s="22">
        <f t="shared" si="7"/>
        <v>496.56</v>
      </c>
      <c r="BL6" s="22">
        <f t="shared" si="7"/>
        <v>540.38</v>
      </c>
      <c r="BM6" s="22">
        <f t="shared" si="7"/>
        <v>418.68</v>
      </c>
      <c r="BN6" s="22">
        <f t="shared" si="7"/>
        <v>395.68</v>
      </c>
      <c r="BO6" s="21" t="str">
        <f>IF(BO7="","",IF(BO7="-","【-】","【"&amp;SUBSTITUTE(TEXT(BO7,"#,##0.00"),"-","△")&amp;"】"))</f>
        <v>【265.16】</v>
      </c>
      <c r="BP6" s="22">
        <f>IF(BP7="",NA(),BP7)</f>
        <v>82.15</v>
      </c>
      <c r="BQ6" s="22">
        <f t="shared" ref="BQ6:BY6" si="8">IF(BQ7="",NA(),BQ7)</f>
        <v>88.16</v>
      </c>
      <c r="BR6" s="22">
        <f t="shared" si="8"/>
        <v>84.58</v>
      </c>
      <c r="BS6" s="22">
        <f t="shared" si="8"/>
        <v>72.31</v>
      </c>
      <c r="BT6" s="22">
        <f t="shared" si="8"/>
        <v>65.7</v>
      </c>
      <c r="BU6" s="22">
        <f t="shared" si="8"/>
        <v>83.27</v>
      </c>
      <c r="BV6" s="22">
        <f t="shared" si="8"/>
        <v>84.9</v>
      </c>
      <c r="BW6" s="22">
        <f t="shared" si="8"/>
        <v>83.22</v>
      </c>
      <c r="BX6" s="22">
        <f t="shared" si="8"/>
        <v>94.78</v>
      </c>
      <c r="BY6" s="22">
        <f t="shared" si="8"/>
        <v>97.59</v>
      </c>
      <c r="BZ6" s="21" t="str">
        <f>IF(BZ7="","",IF(BZ7="-","【-】","【"&amp;SUBSTITUTE(TEXT(BZ7,"#,##0.00"),"-","△")&amp;"】"))</f>
        <v>【102.35】</v>
      </c>
      <c r="CA6" s="22">
        <f>IF(CA7="",NA(),CA7)</f>
        <v>158.28</v>
      </c>
      <c r="CB6" s="22">
        <f t="shared" ref="CB6:CJ6" si="9">IF(CB7="",NA(),CB7)</f>
        <v>148.9</v>
      </c>
      <c r="CC6" s="22">
        <f t="shared" si="9"/>
        <v>155.46</v>
      </c>
      <c r="CD6" s="22">
        <f t="shared" si="9"/>
        <v>209.95</v>
      </c>
      <c r="CE6" s="22">
        <f t="shared" si="9"/>
        <v>229.31</v>
      </c>
      <c r="CF6" s="22">
        <f t="shared" si="9"/>
        <v>228.81</v>
      </c>
      <c r="CG6" s="22">
        <f t="shared" si="9"/>
        <v>231.9</v>
      </c>
      <c r="CH6" s="22">
        <f t="shared" si="9"/>
        <v>234.17</v>
      </c>
      <c r="CI6" s="22">
        <f t="shared" si="9"/>
        <v>181.3</v>
      </c>
      <c r="CJ6" s="22">
        <f t="shared" si="9"/>
        <v>181.71</v>
      </c>
      <c r="CK6" s="21" t="str">
        <f>IF(CK7="","",IF(CK7="-","【-】","【"&amp;SUBSTITUTE(TEXT(CK7,"#,##0.00"),"-","△")&amp;"】"))</f>
        <v>【167.74】</v>
      </c>
      <c r="CL6" s="22">
        <f>IF(CL7="",NA(),CL7)</f>
        <v>68.89</v>
      </c>
      <c r="CM6" s="22">
        <f t="shared" ref="CM6:CU6" si="10">IF(CM7="",NA(),CM7)</f>
        <v>67.45</v>
      </c>
      <c r="CN6" s="22">
        <f t="shared" si="10"/>
        <v>68.260000000000005</v>
      </c>
      <c r="CO6" s="22">
        <f t="shared" si="10"/>
        <v>90.1</v>
      </c>
      <c r="CP6" s="22">
        <f t="shared" si="10"/>
        <v>85.01</v>
      </c>
      <c r="CQ6" s="22">
        <f t="shared" si="10"/>
        <v>38.979999999999997</v>
      </c>
      <c r="CR6" s="22">
        <f t="shared" si="10"/>
        <v>39.61</v>
      </c>
      <c r="CS6" s="22">
        <f t="shared" si="10"/>
        <v>41.06</v>
      </c>
      <c r="CT6" s="22">
        <f t="shared" si="10"/>
        <v>55.89</v>
      </c>
      <c r="CU6" s="22">
        <f t="shared" si="10"/>
        <v>55.72</v>
      </c>
      <c r="CV6" s="21" t="str">
        <f>IF(CV7="","",IF(CV7="-","【-】","【"&amp;SUBSTITUTE(TEXT(CV7,"#,##0.00"),"-","△")&amp;"】"))</f>
        <v>【60.29】</v>
      </c>
      <c r="CW6" s="22">
        <f>IF(CW7="",NA(),CW7)</f>
        <v>87.23</v>
      </c>
      <c r="CX6" s="22">
        <f t="shared" ref="CX6:DF6" si="11">IF(CX7="",NA(),CX7)</f>
        <v>86.85</v>
      </c>
      <c r="CY6" s="22">
        <f t="shared" si="11"/>
        <v>82.87</v>
      </c>
      <c r="CZ6" s="22">
        <f t="shared" si="11"/>
        <v>65.47</v>
      </c>
      <c r="DA6" s="22">
        <f t="shared" si="11"/>
        <v>67.44</v>
      </c>
      <c r="DB6" s="22">
        <f t="shared" si="11"/>
        <v>75.010000000000005</v>
      </c>
      <c r="DC6" s="22">
        <f t="shared" si="11"/>
        <v>72.959999999999994</v>
      </c>
      <c r="DD6" s="22">
        <f t="shared" si="11"/>
        <v>72.42</v>
      </c>
      <c r="DE6" s="22">
        <f t="shared" si="11"/>
        <v>81.27</v>
      </c>
      <c r="DF6" s="22">
        <f t="shared" si="11"/>
        <v>81.260000000000005</v>
      </c>
      <c r="DG6" s="21" t="str">
        <f>IF(DG7="","",IF(DG7="-","【-】","【"&amp;SUBSTITUTE(TEXT(DG7,"#,##0.00"),"-","△")&amp;"】"))</f>
        <v>【90.12】</v>
      </c>
      <c r="DH6" s="22">
        <f>IF(DH7="",NA(),DH7)</f>
        <v>28.73</v>
      </c>
      <c r="DI6" s="22">
        <f t="shared" ref="DI6:DQ6" si="12">IF(DI7="",NA(),DI7)</f>
        <v>31</v>
      </c>
      <c r="DJ6" s="22">
        <f t="shared" si="12"/>
        <v>33.28</v>
      </c>
      <c r="DK6" s="22">
        <f t="shared" si="12"/>
        <v>42.94</v>
      </c>
      <c r="DL6" s="22">
        <f t="shared" si="12"/>
        <v>44.78</v>
      </c>
      <c r="DM6" s="22">
        <f t="shared" si="12"/>
        <v>51.89</v>
      </c>
      <c r="DN6" s="22">
        <f t="shared" si="12"/>
        <v>54.09</v>
      </c>
      <c r="DO6" s="22">
        <f t="shared" si="12"/>
        <v>52.73</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14.74</v>
      </c>
      <c r="DY6" s="22">
        <f t="shared" si="13"/>
        <v>18.68</v>
      </c>
      <c r="DZ6" s="22">
        <f t="shared" si="13"/>
        <v>19.91</v>
      </c>
      <c r="EA6" s="22">
        <f t="shared" si="13"/>
        <v>18.28</v>
      </c>
      <c r="EB6" s="22">
        <f t="shared" si="13"/>
        <v>19.61</v>
      </c>
      <c r="EC6" s="21" t="str">
        <f>IF(EC7="","",IF(EC7="-","【-】","【"&amp;SUBSTITUTE(TEXT(EC7,"#,##0.00"),"-","△")&amp;"】"))</f>
        <v>【22.30】</v>
      </c>
      <c r="ED6" s="21">
        <f>IF(ED7="",NA(),ED7)</f>
        <v>0</v>
      </c>
      <c r="EE6" s="21">
        <f t="shared" ref="EE6:EM6" si="14">IF(EE7="",NA(),EE7)</f>
        <v>0</v>
      </c>
      <c r="EF6" s="21">
        <f t="shared" si="14"/>
        <v>0</v>
      </c>
      <c r="EG6" s="21">
        <f t="shared" si="14"/>
        <v>0</v>
      </c>
      <c r="EH6" s="21">
        <f t="shared" si="14"/>
        <v>0</v>
      </c>
      <c r="EI6" s="22">
        <f t="shared" si="14"/>
        <v>0.4</v>
      </c>
      <c r="EJ6" s="22">
        <f t="shared" si="14"/>
        <v>0.32</v>
      </c>
      <c r="EK6" s="22">
        <f t="shared" si="14"/>
        <v>0.81</v>
      </c>
      <c r="EL6" s="22">
        <f t="shared" si="14"/>
        <v>0.53</v>
      </c>
      <c r="EM6" s="22">
        <f t="shared" si="14"/>
        <v>0.48</v>
      </c>
      <c r="EN6" s="21" t="str">
        <f>IF(EN7="","",IF(EN7="-","【-】","【"&amp;SUBSTITUTE(TEXT(EN7,"#,##0.00"),"-","△")&amp;"】"))</f>
        <v>【0.66】</v>
      </c>
    </row>
    <row r="7" spans="1:144" s="23" customFormat="1" x14ac:dyDescent="0.15">
      <c r="A7" s="15"/>
      <c r="B7" s="24">
        <v>2021</v>
      </c>
      <c r="C7" s="24">
        <v>394122</v>
      </c>
      <c r="D7" s="24">
        <v>46</v>
      </c>
      <c r="E7" s="24">
        <v>1</v>
      </c>
      <c r="F7" s="24">
        <v>0</v>
      </c>
      <c r="G7" s="24">
        <v>1</v>
      </c>
      <c r="H7" s="24" t="s">
        <v>93</v>
      </c>
      <c r="I7" s="24" t="s">
        <v>94</v>
      </c>
      <c r="J7" s="24" t="s">
        <v>95</v>
      </c>
      <c r="K7" s="24" t="s">
        <v>96</v>
      </c>
      <c r="L7" s="24" t="s">
        <v>97</v>
      </c>
      <c r="M7" s="24" t="s">
        <v>98</v>
      </c>
      <c r="N7" s="25" t="s">
        <v>99</v>
      </c>
      <c r="O7" s="25">
        <v>55.35</v>
      </c>
      <c r="P7" s="25">
        <v>99.05</v>
      </c>
      <c r="Q7" s="25">
        <v>2915</v>
      </c>
      <c r="R7" s="25">
        <v>16107</v>
      </c>
      <c r="S7" s="25">
        <v>642.28</v>
      </c>
      <c r="T7" s="25">
        <v>25.08</v>
      </c>
      <c r="U7" s="25">
        <v>15781</v>
      </c>
      <c r="V7" s="25">
        <v>110.3</v>
      </c>
      <c r="W7" s="25">
        <v>143.07</v>
      </c>
      <c r="X7" s="25">
        <v>104.7</v>
      </c>
      <c r="Y7" s="25">
        <v>111.49</v>
      </c>
      <c r="Z7" s="25">
        <v>108.43</v>
      </c>
      <c r="AA7" s="25">
        <v>114.84</v>
      </c>
      <c r="AB7" s="25">
        <v>112.37</v>
      </c>
      <c r="AC7" s="25">
        <v>104.85</v>
      </c>
      <c r="AD7" s="25">
        <v>107.64</v>
      </c>
      <c r="AE7" s="25">
        <v>108.22</v>
      </c>
      <c r="AF7" s="25">
        <v>108.35</v>
      </c>
      <c r="AG7" s="25">
        <v>108.84</v>
      </c>
      <c r="AH7" s="25">
        <v>111.39</v>
      </c>
      <c r="AI7" s="25">
        <v>0</v>
      </c>
      <c r="AJ7" s="25">
        <v>0</v>
      </c>
      <c r="AK7" s="25">
        <v>0</v>
      </c>
      <c r="AL7" s="25">
        <v>0</v>
      </c>
      <c r="AM7" s="25">
        <v>0</v>
      </c>
      <c r="AN7" s="25">
        <v>27.52</v>
      </c>
      <c r="AO7" s="25">
        <v>30.84</v>
      </c>
      <c r="AP7" s="25">
        <v>25.29</v>
      </c>
      <c r="AQ7" s="25">
        <v>3.98</v>
      </c>
      <c r="AR7" s="25">
        <v>6.02</v>
      </c>
      <c r="AS7" s="25">
        <v>1.3</v>
      </c>
      <c r="AT7" s="25">
        <v>577.67999999999995</v>
      </c>
      <c r="AU7" s="25">
        <v>605.84</v>
      </c>
      <c r="AV7" s="25">
        <v>570.37</v>
      </c>
      <c r="AW7" s="25">
        <v>100.32</v>
      </c>
      <c r="AX7" s="25">
        <v>101.13</v>
      </c>
      <c r="AY7" s="25">
        <v>445.85</v>
      </c>
      <c r="AZ7" s="25">
        <v>450.54</v>
      </c>
      <c r="BA7" s="25">
        <v>348.88</v>
      </c>
      <c r="BB7" s="25">
        <v>367.55</v>
      </c>
      <c r="BC7" s="25">
        <v>378.56</v>
      </c>
      <c r="BD7" s="25">
        <v>261.51</v>
      </c>
      <c r="BE7" s="25">
        <v>1289.6099999999999</v>
      </c>
      <c r="BF7" s="25">
        <v>1246.27</v>
      </c>
      <c r="BG7" s="25">
        <v>1217.5</v>
      </c>
      <c r="BH7" s="25">
        <v>1319.29</v>
      </c>
      <c r="BI7" s="25">
        <v>1264.55</v>
      </c>
      <c r="BJ7" s="25">
        <v>516.34</v>
      </c>
      <c r="BK7" s="25">
        <v>496.56</v>
      </c>
      <c r="BL7" s="25">
        <v>540.38</v>
      </c>
      <c r="BM7" s="25">
        <v>418.68</v>
      </c>
      <c r="BN7" s="25">
        <v>395.68</v>
      </c>
      <c r="BO7" s="25">
        <v>265.16000000000003</v>
      </c>
      <c r="BP7" s="25">
        <v>82.15</v>
      </c>
      <c r="BQ7" s="25">
        <v>88.16</v>
      </c>
      <c r="BR7" s="25">
        <v>84.58</v>
      </c>
      <c r="BS7" s="25">
        <v>72.31</v>
      </c>
      <c r="BT7" s="25">
        <v>65.7</v>
      </c>
      <c r="BU7" s="25">
        <v>83.27</v>
      </c>
      <c r="BV7" s="25">
        <v>84.9</v>
      </c>
      <c r="BW7" s="25">
        <v>83.22</v>
      </c>
      <c r="BX7" s="25">
        <v>94.78</v>
      </c>
      <c r="BY7" s="25">
        <v>97.59</v>
      </c>
      <c r="BZ7" s="25">
        <v>102.35</v>
      </c>
      <c r="CA7" s="25">
        <v>158.28</v>
      </c>
      <c r="CB7" s="25">
        <v>148.9</v>
      </c>
      <c r="CC7" s="25">
        <v>155.46</v>
      </c>
      <c r="CD7" s="25">
        <v>209.95</v>
      </c>
      <c r="CE7" s="25">
        <v>229.31</v>
      </c>
      <c r="CF7" s="25">
        <v>228.81</v>
      </c>
      <c r="CG7" s="25">
        <v>231.9</v>
      </c>
      <c r="CH7" s="25">
        <v>234.17</v>
      </c>
      <c r="CI7" s="25">
        <v>181.3</v>
      </c>
      <c r="CJ7" s="25">
        <v>181.71</v>
      </c>
      <c r="CK7" s="25">
        <v>167.74</v>
      </c>
      <c r="CL7" s="25">
        <v>68.89</v>
      </c>
      <c r="CM7" s="25">
        <v>67.45</v>
      </c>
      <c r="CN7" s="25">
        <v>68.260000000000005</v>
      </c>
      <c r="CO7" s="25">
        <v>90.1</v>
      </c>
      <c r="CP7" s="25">
        <v>85.01</v>
      </c>
      <c r="CQ7" s="25">
        <v>38.979999999999997</v>
      </c>
      <c r="CR7" s="25">
        <v>39.61</v>
      </c>
      <c r="CS7" s="25">
        <v>41.06</v>
      </c>
      <c r="CT7" s="25">
        <v>55.89</v>
      </c>
      <c r="CU7" s="25">
        <v>55.72</v>
      </c>
      <c r="CV7" s="25">
        <v>60.29</v>
      </c>
      <c r="CW7" s="25">
        <v>87.23</v>
      </c>
      <c r="CX7" s="25">
        <v>86.85</v>
      </c>
      <c r="CY7" s="25">
        <v>82.87</v>
      </c>
      <c r="CZ7" s="25">
        <v>65.47</v>
      </c>
      <c r="DA7" s="25">
        <v>67.44</v>
      </c>
      <c r="DB7" s="25">
        <v>75.010000000000005</v>
      </c>
      <c r="DC7" s="25">
        <v>72.959999999999994</v>
      </c>
      <c r="DD7" s="25">
        <v>72.42</v>
      </c>
      <c r="DE7" s="25">
        <v>81.27</v>
      </c>
      <c r="DF7" s="25">
        <v>81.260000000000005</v>
      </c>
      <c r="DG7" s="25">
        <v>90.12</v>
      </c>
      <c r="DH7" s="25">
        <v>28.73</v>
      </c>
      <c r="DI7" s="25">
        <v>31</v>
      </c>
      <c r="DJ7" s="25">
        <v>33.28</v>
      </c>
      <c r="DK7" s="25">
        <v>42.94</v>
      </c>
      <c r="DL7" s="25">
        <v>44.78</v>
      </c>
      <c r="DM7" s="25">
        <v>51.89</v>
      </c>
      <c r="DN7" s="25">
        <v>54.09</v>
      </c>
      <c r="DO7" s="25">
        <v>52.73</v>
      </c>
      <c r="DP7" s="25">
        <v>50.63</v>
      </c>
      <c r="DQ7" s="25">
        <v>51.29</v>
      </c>
      <c r="DR7" s="25">
        <v>50.88</v>
      </c>
      <c r="DS7" s="25">
        <v>0</v>
      </c>
      <c r="DT7" s="25">
        <v>0</v>
      </c>
      <c r="DU7" s="25">
        <v>0</v>
      </c>
      <c r="DV7" s="25">
        <v>0</v>
      </c>
      <c r="DW7" s="25">
        <v>0</v>
      </c>
      <c r="DX7" s="25">
        <v>14.74</v>
      </c>
      <c r="DY7" s="25">
        <v>18.68</v>
      </c>
      <c r="DZ7" s="25">
        <v>19.91</v>
      </c>
      <c r="EA7" s="25">
        <v>18.28</v>
      </c>
      <c r="EB7" s="25">
        <v>19.61</v>
      </c>
      <c r="EC7" s="25">
        <v>22.3</v>
      </c>
      <c r="ED7" s="25">
        <v>0</v>
      </c>
      <c r="EE7" s="25">
        <v>0</v>
      </c>
      <c r="EF7" s="25">
        <v>0</v>
      </c>
      <c r="EG7" s="25">
        <v>0</v>
      </c>
      <c r="EH7" s="25">
        <v>0</v>
      </c>
      <c r="EI7" s="25">
        <v>0.4</v>
      </c>
      <c r="EJ7" s="25">
        <v>0.32</v>
      </c>
      <c r="EK7" s="25">
        <v>0.81</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2023-01-11T00:57:54Z</cp:lastPrinted>
  <dcterms:created xsi:type="dcterms:W3CDTF">2022-12-01T01:04:53Z</dcterms:created>
  <dcterms:modified xsi:type="dcterms:W3CDTF">2023-01-11T00:57:56Z</dcterms:modified>
  <cp:category/>
</cp:coreProperties>
</file>