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建設)水道係\■■■R4年度\C_調査報告関係\県\市町村振興課\経営比較分析表\"/>
    </mc:Choice>
  </mc:AlternateContent>
  <workbookProtection workbookAlgorithmName="SHA-512" workbookHashValue="CogXIUl8DrrYDfaTAr8qRNuf+0yzr+Y1v/2mspYopKfMwnnm2+aK+0fczxfJ+c2g7EZtNSSI3yRu0k1bMgq4EA==" workbookSaltValue="Hfac0gmxkVKw55pga7RPIA==" workbookSpinCount="100000" lockStructure="1"/>
  <bookViews>
    <workbookView xWindow="0" yWindow="0" windowWidth="28800" windowHeight="12435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<sst xmlns="http://schemas.openxmlformats.org/spreadsheetml/2006/main" count="228" uniqueCount="113">
  <si>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経営比較分析表（令和3年度決算）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</si>
  <si>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</si>
  <si>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</si>
  <si>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</si>
  <si>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</si>
  <si>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</si>
  <si>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</si>
  <si>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</si>
  <si>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</si>
  <si>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</si>
  <si>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</si>
  <si>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</si>
  <si>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</si>
  <si>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</si>
  <si>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</si>
  <si>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</si>
  <si>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</si>
  <si>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</si>
  <si>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</si>
  <si>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</si>
  <si>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</si>
  <si>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</si>
  <si>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</si>
  <si>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</si>
  <si>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</si>
  <si>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</si>
  <si>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</si>
  <si>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</si>
  <si>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</si>
  <si>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</si>
  <si>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</si>
  <si>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</si>
  <si>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</si>
  <si>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</si>
  <si>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</si>
  <si>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</si>
  <si>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</si>
  <si>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</si>
  <si>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</si>
  <si>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</si>
  <si>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</si>
  <si>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</si>
  <si>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</si>
  <si>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</si>
  <si>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</si>
  <si>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</si>
  <si>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</si>
  <si>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</si>
  <si>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</si>
  <si>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</si>
  <si>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</si>
  <si>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</si>
  <si>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</si>
  <si>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</si>
  <si>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</si>
  <si>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</si>
  <si>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</si>
  <si>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</si>
  <si>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</si>
  <si>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</si>
  <si>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</si>
  <si>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</si>
  <si>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</si>
  <si>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</si>
  <si>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</si>
  <si>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</si>
  <si>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</si>
  <si>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</si>
  <si>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</si>
  <si>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</si>
  <si>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</si>
  <si>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</si>
  <si>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</si>
  <si>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</si>
  <si>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</si>
  <si>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</si>
  <si>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</si>
  <si>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</si>
  <si>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</si>
  <si>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</si>
  <si>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</si>
  <si>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</si>
  <si>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</si>
  <si>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</si>
  <si>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</si>
  <si>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</si>
  <si>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</si>
  <si>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</si>
  <si>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</si>
  <si>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</si>
  <si>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</si>
  <si>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</si>
  <si>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</si>
  <si>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黒潮町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</si>
  <si>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</si>
  <si>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</si>
  <si>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</si>
  <si>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</si>
  <si>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</si>
  <si>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</si>
  <si>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</si>
  <si>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</si>
  <si>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</si>
  <si>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</si>
  <si>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</si>
  <si>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</si>
  <si>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</si>
  <si>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</si>
  <si>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</si>
  <si>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</si>
  <si>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常収支比率については、前年度（令和2年度）決算より減少しているが、過去5年間の推移を見ると増加傾向にある。また料金回収率については、過去5年間増加傾向にあり、今後も健全な経営となるように取り組んでいく。
　また、有収率については、過去5年間減少傾向であり、原因の精査のために今後は漏水調査を実施し、経営の改善に取り組む。</t>
    <rPh sb="1" eb="3">
      <t>ケイジョウ</t>
    </rPh>
    <rPh sb="3" eb="5">
      <t>シュウシ</t>
    </rPh>
    <rPh sb="5" eb="7">
      <t>ヒリツ</t>
    </rPh>
    <rPh sb="13" eb="16">
      <t>ゼンネンド</t>
    </rPh>
    <rPh sb="17" eb="19">
      <t>レイワ</t>
    </rPh>
    <rPh sb="20" eb="22">
      <t>ネンド</t>
    </rPh>
    <rPh sb="23" eb="25">
      <t>ケッサン</t>
    </rPh>
    <rPh sb="27" eb="29">
      <t>ゲンショウ</t>
    </rPh>
    <rPh sb="35" eb="37">
      <t>カコ</t>
    </rPh>
    <rPh sb="38" eb="39">
      <t>ネン</t>
    </rPh>
    <rPh sb="39" eb="40">
      <t>カン</t>
    </rPh>
    <rPh sb="41" eb="43">
      <t>スイイ</t>
    </rPh>
    <rPh sb="44" eb="45">
      <t>ミ</t>
    </rPh>
    <rPh sb="47" eb="49">
      <t>ゾウカ</t>
    </rPh>
    <rPh sb="49" eb="51">
      <t>ケイコウ</t>
    </rPh>
    <rPh sb="57" eb="59">
      <t>リョウキン</t>
    </rPh>
    <rPh sb="59" eb="62">
      <t>カイシュウリツ</t>
    </rPh>
    <rPh sb="68" eb="70">
      <t>カコ</t>
    </rPh>
    <rPh sb="71" eb="73">
      <t>ネンカン</t>
    </rPh>
    <rPh sb="73" eb="75">
      <t>ゾウカ</t>
    </rPh>
    <rPh sb="75" eb="77">
      <t>ケイコウ</t>
    </rPh>
    <rPh sb="81" eb="83">
      <t>コンゴ</t>
    </rPh>
    <rPh sb="84" eb="86">
      <t>ケンゼン</t>
    </rPh>
    <rPh sb="87" eb="89">
      <t>ケイエイ</t>
    </rPh>
    <rPh sb="95" eb="96">
      <t>ト</t>
    </rPh>
    <rPh sb="97" eb="98">
      <t>ク</t>
    </rPh>
    <rPh sb="108" eb="111">
      <t>ユウシュウリツ</t>
    </rPh>
    <rPh sb="117" eb="119">
      <t>カコ</t>
    </rPh>
    <rPh sb="120" eb="122">
      <t>ネンカン</t>
    </rPh>
    <rPh sb="122" eb="124">
      <t>ゲンショウ</t>
    </rPh>
    <rPh sb="124" eb="126">
      <t>ケイコウ</t>
    </rPh>
    <rPh sb="130" eb="132">
      <t>ゲンイン</t>
    </rPh>
    <rPh sb="133" eb="135">
      <t>セイサ</t>
    </rPh>
    <rPh sb="139" eb="141">
      <t>コンゴ</t>
    </rPh>
    <rPh sb="142" eb="144">
      <t>ロウスイ</t>
    </rPh>
    <rPh sb="144" eb="146">
      <t>チョウサ</t>
    </rPh>
    <rPh sb="147" eb="149">
      <t>ジッシ</t>
    </rPh>
    <rPh sb="151" eb="153">
      <t>ケイエイ</t>
    </rPh>
    <phoneticPr fontId="4"/>
  </si>
  <si>
    <t>水道施設耐震化計画および経営戦略に基づき、計画的な管路・施設の更新を行っていく。</t>
    <rPh sb="0" eb="4">
      <t>スイドウシセツ</t>
    </rPh>
    <rPh sb="4" eb="7">
      <t>タイシンカ</t>
    </rPh>
    <rPh sb="7" eb="9">
      <t>ケイカク</t>
    </rPh>
    <rPh sb="12" eb="14">
      <t>ケイエイ</t>
    </rPh>
    <rPh sb="14" eb="16">
      <t>センリャク</t>
    </rPh>
    <rPh sb="17" eb="18">
      <t>モト</t>
    </rPh>
    <rPh sb="21" eb="24">
      <t>ケイカクテキ</t>
    </rPh>
    <rPh sb="25" eb="27">
      <t>カンロ</t>
    </rPh>
    <rPh sb="28" eb="30">
      <t>シセツ</t>
    </rPh>
    <rPh sb="31" eb="33">
      <t>コウシン</t>
    </rPh>
    <rPh sb="34" eb="35">
      <t>オコナ</t>
    </rPh>
    <phoneticPr fontId="4"/>
  </si>
  <si>
    <t>上記のことを踏まえ、将来にわたり安全で良質な水を安定的に供給するため、経営状況の分析を行うとともに施設の計画的な更新を行い、健全な会計運営に取り組みます。</t>
    <rPh sb="0" eb="2">
      <t>ジョウキ</t>
    </rPh>
    <rPh sb="6" eb="7">
      <t>フ</t>
    </rPh>
    <rPh sb="10" eb="12">
      <t>ショウライ</t>
    </rPh>
    <rPh sb="16" eb="18">
      <t>アンゼン</t>
    </rPh>
    <rPh sb="19" eb="21">
      <t>リョウシツ</t>
    </rPh>
    <rPh sb="22" eb="23">
      <t>ミズ</t>
    </rPh>
    <rPh sb="24" eb="27">
      <t>アンテイテキ</t>
    </rPh>
    <rPh sb="28" eb="30">
      <t>キョウキュウ</t>
    </rPh>
    <rPh sb="35" eb="37">
      <t>ケイエイ</t>
    </rPh>
    <rPh sb="37" eb="39">
      <t>ジョウキョウ</t>
    </rPh>
    <rPh sb="40" eb="42">
      <t>ブンセキ</t>
    </rPh>
    <rPh sb="43" eb="44">
      <t>オコナ</t>
    </rPh>
    <rPh sb="49" eb="51">
      <t>シセツ</t>
    </rPh>
    <rPh sb="52" eb="55">
      <t>ケイカクテキ</t>
    </rPh>
    <rPh sb="56" eb="58">
      <t>コウシン</t>
    </rPh>
    <rPh sb="59" eb="60">
      <t>オコナ</t>
    </rPh>
    <rPh sb="62" eb="64">
      <t>ケンゼン</t>
    </rPh>
    <rPh sb="65" eb="67">
      <t>カイケイ</t>
    </rPh>
    <rPh sb="67" eb="69">
      <t>ウンエイ</t>
    </rPh>
    <rPh sb="70" eb="71">
      <t>ト</t>
    </rPh>
    <rPh sb="72" eb="73">
      <t>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</si>
</sst>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9F-4ECD-B743-F3A4128A4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374248"/>
        <c:axId val="483373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0.43</c:v>
                </c:pt>
                <c:pt idx="2">
                  <c:v>0.42</c:v>
                </c:pt>
                <c:pt idx="3">
                  <c:v>0.44</c:v>
                </c:pt>
                <c:pt idx="4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9F-4ECD-B743-F3A4128A4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374248"/>
        <c:axId val="483373072"/>
      </c:lineChart>
      <c:dateAx>
        <c:axId val="4833742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83373072"/>
        <c:crosses val="autoZero"/>
        <c:auto val="1"/>
        <c:lblOffset val="100"/>
        <c:baseTimeUnit val="years"/>
      </c:dateAx>
      <c:valAx>
        <c:axId val="483373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3374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42.08</c:v>
                </c:pt>
                <c:pt idx="1">
                  <c:v>40.090000000000003</c:v>
                </c:pt>
                <c:pt idx="2">
                  <c:v>38.729999999999997</c:v>
                </c:pt>
                <c:pt idx="3">
                  <c:v>39.090000000000003</c:v>
                </c:pt>
                <c:pt idx="4">
                  <c:v>38.79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07-4546-AC09-3FB8EEF0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065488"/>
        <c:axId val="635063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55.88</c:v>
                </c:pt>
                <c:pt idx="1">
                  <c:v>55.22</c:v>
                </c:pt>
                <c:pt idx="2">
                  <c:v>54.05</c:v>
                </c:pt>
                <c:pt idx="3">
                  <c:v>54.43</c:v>
                </c:pt>
                <c:pt idx="4">
                  <c:v>53.87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07-4546-AC09-3FB8EEF0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065488"/>
        <c:axId val="635063528"/>
      </c:lineChart>
      <c:dateAx>
        <c:axId val="6350654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35063528"/>
        <c:crosses val="autoZero"/>
        <c:auto val="1"/>
        <c:lblOffset val="100"/>
        <c:baseTimeUnit val="years"/>
      </c:dateAx>
      <c:valAx>
        <c:axId val="635063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5065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80.099999999999994</c:v>
                </c:pt>
                <c:pt idx="1">
                  <c:v>80.27</c:v>
                </c:pt>
                <c:pt idx="2">
                  <c:v>80.11</c:v>
                </c:pt>
                <c:pt idx="3">
                  <c:v>79.87</c:v>
                </c:pt>
                <c:pt idx="4">
                  <c:v>79.069999999999993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CD-41C3-A539-CA723976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063920"/>
        <c:axId val="635062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80.989999999999995</c:v>
                </c:pt>
                <c:pt idx="1">
                  <c:v>80.930000000000007</c:v>
                </c:pt>
                <c:pt idx="2">
                  <c:v>80.510000000000005</c:v>
                </c:pt>
                <c:pt idx="3">
                  <c:v>79.44</c:v>
                </c:pt>
                <c:pt idx="4">
                  <c:v>79.489999999999995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CD-41C3-A539-CA723976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063920"/>
        <c:axId val="635062744"/>
      </c:lineChart>
      <c:dateAx>
        <c:axId val="635063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35062744"/>
        <c:crosses val="autoZero"/>
        <c:auto val="1"/>
        <c:lblOffset val="100"/>
        <c:baseTimeUnit val="years"/>
      </c:dateAx>
      <c:valAx>
        <c:axId val="635062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5063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98.64</c:v>
                </c:pt>
                <c:pt idx="1">
                  <c:v>102.07</c:v>
                </c:pt>
                <c:pt idx="2">
                  <c:v>105.99</c:v>
                </c:pt>
                <c:pt idx="3">
                  <c:v>113.16</c:v>
                </c:pt>
                <c:pt idx="4">
                  <c:v>112.8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A1-426F-A33A-BC0CCCFA9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928432"/>
        <c:axId val="488929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110.02</c:v>
                </c:pt>
                <c:pt idx="1">
                  <c:v>108.76</c:v>
                </c:pt>
                <c:pt idx="2">
                  <c:v>108.46</c:v>
                </c:pt>
                <c:pt idx="3">
                  <c:v>109.02</c:v>
                </c:pt>
                <c:pt idx="4">
                  <c:v>107.81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A1-426F-A33A-BC0CCCFA9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28432"/>
        <c:axId val="488929216"/>
      </c:lineChart>
      <c:dateAx>
        <c:axId val="488928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88929216"/>
        <c:crosses val="autoZero"/>
        <c:auto val="1"/>
        <c:lblOffset val="100"/>
        <c:baseTimeUnit val="years"/>
      </c:dateAx>
      <c:valAx>
        <c:axId val="488929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928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45.79</c:v>
                </c:pt>
                <c:pt idx="1">
                  <c:v>44.98</c:v>
                </c:pt>
                <c:pt idx="2">
                  <c:v>46.48</c:v>
                </c:pt>
                <c:pt idx="3">
                  <c:v>48.01</c:v>
                </c:pt>
                <c:pt idx="4">
                  <c:v>49.59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B0-4238-9B80-137B0E68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931568"/>
        <c:axId val="488928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46.61</c:v>
                </c:pt>
                <c:pt idx="1">
                  <c:v>47.97</c:v>
                </c:pt>
                <c:pt idx="2">
                  <c:v>49.12</c:v>
                </c:pt>
                <c:pt idx="3">
                  <c:v>49.39</c:v>
                </c:pt>
                <c:pt idx="4">
                  <c:v>50.75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B0-4238-9B80-137B0E68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31568"/>
        <c:axId val="488928824"/>
      </c:lineChart>
      <c:dateAx>
        <c:axId val="4889315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88928824"/>
        <c:crosses val="autoZero"/>
        <c:auto val="1"/>
        <c:lblOffset val="100"/>
        <c:baseTimeUnit val="years"/>
      </c:dateAx>
      <c:valAx>
        <c:axId val="488928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931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52-4E70-B45A-6CE08604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930000"/>
        <c:axId val="488930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10.84</c:v>
                </c:pt>
                <c:pt idx="1">
                  <c:v>15.33</c:v>
                </c:pt>
                <c:pt idx="2">
                  <c:v>16.760000000000002</c:v>
                </c:pt>
                <c:pt idx="3">
                  <c:v>18.57</c:v>
                </c:pt>
                <c:pt idx="4">
                  <c:v>21.14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52-4E70-B45A-6CE08604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30000"/>
        <c:axId val="488930392"/>
      </c:lineChart>
      <c:dateAx>
        <c:axId val="4889300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88930392"/>
        <c:crosses val="autoZero"/>
        <c:auto val="1"/>
        <c:lblOffset val="100"/>
        <c:baseTimeUnit val="years"/>
      </c:dateAx>
      <c:valAx>
        <c:axId val="488930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930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D2-4AB3-8637-92A0C4C56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521376"/>
        <c:axId val="494520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7.31</c:v>
                </c:pt>
                <c:pt idx="1">
                  <c:v>7.48</c:v>
                </c:pt>
                <c:pt idx="2">
                  <c:v>11.94</c:v>
                </c:pt>
                <c:pt idx="3">
                  <c:v>11</c:v>
                </c:pt>
                <c:pt idx="4">
                  <c:v>8.86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D2-4AB3-8637-92A0C4C56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521376"/>
        <c:axId val="494520200"/>
      </c:lineChart>
      <c:dateAx>
        <c:axId val="4945213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4520200"/>
        <c:crosses val="autoZero"/>
        <c:auto val="1"/>
        <c:lblOffset val="100"/>
        <c:baseTimeUnit val="years"/>
      </c:dateAx>
      <c:valAx>
        <c:axId val="494520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4521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251.35</c:v>
                </c:pt>
                <c:pt idx="1">
                  <c:v>184.43</c:v>
                </c:pt>
                <c:pt idx="2">
                  <c:v>242.54</c:v>
                </c:pt>
                <c:pt idx="3">
                  <c:v>253.61</c:v>
                </c:pt>
                <c:pt idx="4">
                  <c:v>258.60000000000002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0A-43F3-B373-B803A77B6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521768"/>
        <c:axId val="494522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355.27</c:v>
                </c:pt>
                <c:pt idx="1">
                  <c:v>359.7</c:v>
                </c:pt>
                <c:pt idx="2">
                  <c:v>362.93</c:v>
                </c:pt>
                <c:pt idx="3">
                  <c:v>371.81</c:v>
                </c:pt>
                <c:pt idx="4">
                  <c:v>384.23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0A-43F3-B373-B803A77B6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521768"/>
        <c:axId val="494522552"/>
      </c:lineChart>
      <c:dateAx>
        <c:axId val="4945217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4522552"/>
        <c:crosses val="autoZero"/>
        <c:auto val="1"/>
        <c:lblOffset val="100"/>
        <c:baseTimeUnit val="years"/>
      </c:dateAx>
      <c:valAx>
        <c:axId val="4945225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4521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918.7</c:v>
                </c:pt>
                <c:pt idx="1">
                  <c:v>780.29</c:v>
                </c:pt>
                <c:pt idx="2">
                  <c:v>773.5</c:v>
                </c:pt>
                <c:pt idx="3">
                  <c:v>734.8</c:v>
                </c:pt>
                <c:pt idx="4">
                  <c:v>717.6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D0-4E9D-AAEE-EE9761470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387688"/>
        <c:axId val="633386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458.27</c:v>
                </c:pt>
                <c:pt idx="1">
                  <c:v>447.01</c:v>
                </c:pt>
                <c:pt idx="2">
                  <c:v>439.05</c:v>
                </c:pt>
                <c:pt idx="3">
                  <c:v>465.85</c:v>
                </c:pt>
                <c:pt idx="4">
                  <c:v>439.43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D0-4E9D-AAEE-EE9761470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87688"/>
        <c:axId val="633386120"/>
      </c:lineChart>
      <c:dateAx>
        <c:axId val="633387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33386120"/>
        <c:crosses val="autoZero"/>
        <c:auto val="1"/>
        <c:lblOffset val="100"/>
        <c:baseTimeUnit val="years"/>
      </c:dateAx>
      <c:valAx>
        <c:axId val="6333861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3387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93.81</c:v>
                </c:pt>
                <c:pt idx="1">
                  <c:v>98.96</c:v>
                </c:pt>
                <c:pt idx="2">
                  <c:v>104.04</c:v>
                </c:pt>
                <c:pt idx="3">
                  <c:v>112.22</c:v>
                </c:pt>
                <c:pt idx="4">
                  <c:v>113.11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73-4549-A889-7918EFB1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384552"/>
        <c:axId val="63338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96.77</c:v>
                </c:pt>
                <c:pt idx="1">
                  <c:v>95.81</c:v>
                </c:pt>
                <c:pt idx="2">
                  <c:v>95.26</c:v>
                </c:pt>
                <c:pt idx="3">
                  <c:v>92.39</c:v>
                </c:pt>
                <c:pt idx="4">
                  <c:v>94.41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73-4549-A889-7918EFB1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84552"/>
        <c:axId val="633384944"/>
      </c:lineChart>
      <c:dateAx>
        <c:axId val="6333845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633384944"/>
        <c:crosses val="autoZero"/>
        <c:auto val="1"/>
        <c:lblOffset val="100"/>
        <c:baseTimeUnit val="years"/>
      </c:dateAx>
      <c:valAx>
        <c:axId val="63338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3384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128.01</c:v>
                </c:pt>
                <c:pt idx="1">
                  <c:v>152.59</c:v>
                </c:pt>
                <c:pt idx="2">
                  <c:v>147.49</c:v>
                </c:pt>
                <c:pt idx="3">
                  <c:v>136.5</c:v>
                </c:pt>
                <c:pt idx="4">
                  <c:v>135.81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2E-4472-BB2A-0D44BFAFC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385728"/>
        <c:axId val="49451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187.18</c:v>
                </c:pt>
                <c:pt idx="1">
                  <c:v>189.58</c:v>
                </c:pt>
                <c:pt idx="2">
                  <c:v>192.82</c:v>
                </c:pt>
                <c:pt idx="3">
                  <c:v>192.98</c:v>
                </c:pt>
                <c:pt idx="4">
                  <c:v>192.13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2E-4472-BB2A-0D44BFAFC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85728"/>
        <c:axId val="494519808"/>
      </c:lineChart>
      <c:dateAx>
        <c:axId val="633385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4519808"/>
        <c:crosses val="autoZero"/>
        <c:auto val="1"/>
        <c:lblOffset val="100"/>
        <c:baseTimeUnit val="years"/>
      </c:dateAx>
      <c:valAx>
        <c:axId val="49451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3385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15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15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2" t="str">
        <f>データ!H6</f>
        <v>高知県　黒潮町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15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A7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10594</v>
      </c>
      <c r="AM8" s="45"/>
      <c r="AN8" s="45"/>
      <c r="AO8" s="45"/>
      <c r="AP8" s="45"/>
      <c r="AQ8" s="45"/>
      <c r="AR8" s="45"/>
      <c r="AS8" s="45"/>
      <c r="AT8" s="46">
        <f>データ!$S$6</f>
        <v>188.46</v>
      </c>
      <c r="AU8" s="47"/>
      <c r="AV8" s="47"/>
      <c r="AW8" s="47"/>
      <c r="AX8" s="47"/>
      <c r="AY8" s="47"/>
      <c r="AZ8" s="47"/>
      <c r="BA8" s="47"/>
      <c r="BB8" s="48">
        <f>データ!$T$6</f>
        <v>56.21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15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56.36</v>
      </c>
      <c r="J10" s="47"/>
      <c r="K10" s="47"/>
      <c r="L10" s="47"/>
      <c r="M10" s="47"/>
      <c r="N10" s="47"/>
      <c r="O10" s="81"/>
      <c r="P10" s="48">
        <f>データ!$P$6</f>
        <v>98.9</v>
      </c>
      <c r="Q10" s="48"/>
      <c r="R10" s="48"/>
      <c r="S10" s="48"/>
      <c r="T10" s="48"/>
      <c r="U10" s="48"/>
      <c r="V10" s="48"/>
      <c r="W10" s="45">
        <f>データ!$Q$6</f>
        <v>3047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10413</v>
      </c>
      <c r="AM10" s="45"/>
      <c r="AN10" s="45"/>
      <c r="AO10" s="45"/>
      <c r="AP10" s="45"/>
      <c r="AQ10" s="45"/>
      <c r="AR10" s="45"/>
      <c r="AS10" s="45"/>
      <c r="AT10" s="46">
        <f>データ!$V$6</f>
        <v>228.76</v>
      </c>
      <c r="AU10" s="47"/>
      <c r="AV10" s="47"/>
      <c r="AW10" s="47"/>
      <c r="AX10" s="47"/>
      <c r="AY10" s="47"/>
      <c r="AZ10" s="47"/>
      <c r="BA10" s="47"/>
      <c r="BB10" s="48">
        <f>データ!$W$6</f>
        <v>45.52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110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111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112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【111.39】</v>
      </c>
      <c r="F85" s="13" t="str">
        <f>データ!AS6</f>
        <v>【1.30】</v>
      </c>
      <c r="G85" s="13" t="str">
        <f>データ!BD6</f>
        <v>【261.51】</v>
      </c>
      <c r="H85" s="13" t="str">
        <f>データ!BO6</f>
        <v>【265.16】</v>
      </c>
      <c r="I85" s="13" t="str">
        <f>データ!BZ6</f>
        <v>【102.35】</v>
      </c>
      <c r="J85" s="13" t="str">
        <f>データ!CK6</f>
        <v>【167.74】</v>
      </c>
      <c r="K85" s="13" t="str">
        <f>データ!CV6</f>
        <v>【60.29】</v>
      </c>
      <c r="L85" s="13" t="str">
        <f>データ!DG6</f>
        <v>【90.12】</v>
      </c>
      <c r="M85" s="13" t="str">
        <f>データ!DR6</f>
        <v>【50.88】</v>
      </c>
      <c r="N85" s="13" t="str">
        <f>データ!EC6</f>
        <v>【22.30】</v>
      </c>
      <c r="O85" s="13" t="str">
        <f>データ!EN6</f>
        <v>【0.66】</v>
      </c>
    </row>
  </sheetData>
  <sheetProtection algorithmName="SHA-512" hashValue="rAzDDCqYiglvzxLN3b549WlXAgBk4cohxCmKL8x+mlAAN02jBM5fxHInMvmaaeleaQNw6cO8TdAHUIF9Y79e2A==" saltValue="5qh635MqT3G0tLFOO1K/j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2021</v>
      </c>
      <c r="C6" s="20">
        <f t="shared" ref="C6:W6" si="3">C7</f>
        <v>394289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高知県　黒潮町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A7</v>
      </c>
      <c r="M6" s="20" t="str">
        <f t="shared" si="3"/>
        <v>非設置</v>
      </c>
      <c r="N6" s="21" t="str">
        <f t="shared" si="3"/>
        <v>-</v>
      </c>
      <c r="O6" s="21">
        <f t="shared" si="3"/>
        <v>56.36</v>
      </c>
      <c r="P6" s="21">
        <f t="shared" si="3"/>
        <v>98.9</v>
      </c>
      <c r="Q6" s="21">
        <f t="shared" si="3"/>
        <v>3047</v>
      </c>
      <c r="R6" s="21">
        <f t="shared" si="3"/>
        <v>10594</v>
      </c>
      <c r="S6" s="21">
        <f t="shared" si="3"/>
        <v>188.46</v>
      </c>
      <c r="T6" s="21">
        <f t="shared" si="3"/>
        <v>56.21</v>
      </c>
      <c r="U6" s="21">
        <f t="shared" si="3"/>
        <v>10413</v>
      </c>
      <c r="V6" s="21">
        <f t="shared" si="3"/>
        <v>228.76</v>
      </c>
      <c r="W6" s="21">
        <f t="shared" si="3"/>
        <v>45.52</v>
      </c>
      <c r="X6" s="22">
        <f>IF(X7="",NA(),X7)</f>
        <v>98.64</v>
      </c>
      <c r="Y6" s="22">
        <f t="shared" ref="Y6:AG6" si="4">IF(Y7="",NA(),Y7)</f>
        <v>102.07</v>
      </c>
      <c r="Z6" s="22">
        <f t="shared" si="4"/>
        <v>105.99</v>
      </c>
      <c r="AA6" s="22">
        <f t="shared" si="4"/>
        <v>113.16</v>
      </c>
      <c r="AB6" s="22">
        <f t="shared" si="4"/>
        <v>112.8</v>
      </c>
      <c r="AC6" s="22">
        <f t="shared" si="4"/>
        <v>110.02</v>
      </c>
      <c r="AD6" s="22">
        <f t="shared" si="4"/>
        <v>108.76</v>
      </c>
      <c r="AE6" s="22">
        <f t="shared" si="4"/>
        <v>108.46</v>
      </c>
      <c r="AF6" s="22">
        <f t="shared" si="4"/>
        <v>109.02</v>
      </c>
      <c r="AG6" s="22">
        <f t="shared" si="4"/>
        <v>107.81</v>
      </c>
      <c r="AH6" s="21" t="str">
        <f>IF(AH7="","",IF(AH7="-","【-】","【"&amp;SUBSTITUTE(TEXT(AH7,"#,##0.00"),"-","△")&amp;"】"))</f>
        <v>【111.39】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7.31</v>
      </c>
      <c r="AO6" s="22">
        <f t="shared" si="5"/>
        <v>7.48</v>
      </c>
      <c r="AP6" s="22">
        <f t="shared" si="5"/>
        <v>11.94</v>
      </c>
      <c r="AQ6" s="22">
        <f t="shared" si="5"/>
        <v>11</v>
      </c>
      <c r="AR6" s="22">
        <f t="shared" si="5"/>
        <v>8.86</v>
      </c>
      <c r="AS6" s="21" t="str">
        <f>IF(AS7="","",IF(AS7="-","【-】","【"&amp;SUBSTITUTE(TEXT(AS7,"#,##0.00"),"-","△")&amp;"】"))</f>
        <v>【1.30】</v>
      </c>
      <c r="AT6" s="22">
        <f>IF(AT7="",NA(),AT7)</f>
        <v>251.35</v>
      </c>
      <c r="AU6" s="22">
        <f t="shared" ref="AU6:BC6" si="6">IF(AU7="",NA(),AU7)</f>
        <v>184.43</v>
      </c>
      <c r="AV6" s="22">
        <f t="shared" si="6"/>
        <v>242.54</v>
      </c>
      <c r="AW6" s="22">
        <f t="shared" si="6"/>
        <v>253.61</v>
      </c>
      <c r="AX6" s="22">
        <f t="shared" si="6"/>
        <v>258.60000000000002</v>
      </c>
      <c r="AY6" s="22">
        <f t="shared" si="6"/>
        <v>355.27</v>
      </c>
      <c r="AZ6" s="22">
        <f t="shared" si="6"/>
        <v>359.7</v>
      </c>
      <c r="BA6" s="22">
        <f t="shared" si="6"/>
        <v>362.93</v>
      </c>
      <c r="BB6" s="22">
        <f t="shared" si="6"/>
        <v>371.81</v>
      </c>
      <c r="BC6" s="22">
        <f t="shared" si="6"/>
        <v>384.23</v>
      </c>
      <c r="BD6" s="21" t="str">
        <f>IF(BD7="","",IF(BD7="-","【-】","【"&amp;SUBSTITUTE(TEXT(BD7,"#,##0.00"),"-","△")&amp;"】"))</f>
        <v>【261.51】</v>
      </c>
      <c r="BE6" s="22">
        <f>IF(BE7="",NA(),BE7)</f>
        <v>918.7</v>
      </c>
      <c r="BF6" s="22">
        <f t="shared" ref="BF6:BN6" si="7">IF(BF7="",NA(),BF7)</f>
        <v>780.29</v>
      </c>
      <c r="BG6" s="22">
        <f t="shared" si="7"/>
        <v>773.5</v>
      </c>
      <c r="BH6" s="22">
        <f t="shared" si="7"/>
        <v>734.8</v>
      </c>
      <c r="BI6" s="22">
        <f t="shared" si="7"/>
        <v>717.6</v>
      </c>
      <c r="BJ6" s="22">
        <f t="shared" si="7"/>
        <v>458.27</v>
      </c>
      <c r="BK6" s="22">
        <f t="shared" si="7"/>
        <v>447.01</v>
      </c>
      <c r="BL6" s="22">
        <f t="shared" si="7"/>
        <v>439.05</v>
      </c>
      <c r="BM6" s="22">
        <f t="shared" si="7"/>
        <v>465.85</v>
      </c>
      <c r="BN6" s="22">
        <f t="shared" si="7"/>
        <v>439.43</v>
      </c>
      <c r="BO6" s="21" t="str">
        <f>IF(BO7="","",IF(BO7="-","【-】","【"&amp;SUBSTITUTE(TEXT(BO7,"#,##0.00"),"-","△")&amp;"】"))</f>
        <v>【265.16】</v>
      </c>
      <c r="BP6" s="22">
        <f>IF(BP7="",NA(),BP7)</f>
        <v>93.81</v>
      </c>
      <c r="BQ6" s="22">
        <f t="shared" ref="BQ6:BY6" si="8">IF(BQ7="",NA(),BQ7)</f>
        <v>98.96</v>
      </c>
      <c r="BR6" s="22">
        <f t="shared" si="8"/>
        <v>104.04</v>
      </c>
      <c r="BS6" s="22">
        <f t="shared" si="8"/>
        <v>112.22</v>
      </c>
      <c r="BT6" s="22">
        <f t="shared" si="8"/>
        <v>113.11</v>
      </c>
      <c r="BU6" s="22">
        <f t="shared" si="8"/>
        <v>96.77</v>
      </c>
      <c r="BV6" s="22">
        <f t="shared" si="8"/>
        <v>95.81</v>
      </c>
      <c r="BW6" s="22">
        <f t="shared" si="8"/>
        <v>95.26</v>
      </c>
      <c r="BX6" s="22">
        <f t="shared" si="8"/>
        <v>92.39</v>
      </c>
      <c r="BY6" s="22">
        <f t="shared" si="8"/>
        <v>94.41</v>
      </c>
      <c r="BZ6" s="21" t="str">
        <f>IF(BZ7="","",IF(BZ7="-","【-】","【"&amp;SUBSTITUTE(TEXT(BZ7,"#,##0.00"),"-","△")&amp;"】"))</f>
        <v>【102.35】</v>
      </c>
      <c r="CA6" s="22">
        <f>IF(CA7="",NA(),CA7)</f>
        <v>128.01</v>
      </c>
      <c r="CB6" s="22">
        <f t="shared" ref="CB6:CJ6" si="9">IF(CB7="",NA(),CB7)</f>
        <v>152.59</v>
      </c>
      <c r="CC6" s="22">
        <f t="shared" si="9"/>
        <v>147.49</v>
      </c>
      <c r="CD6" s="22">
        <f t="shared" si="9"/>
        <v>136.5</v>
      </c>
      <c r="CE6" s="22">
        <f t="shared" si="9"/>
        <v>135.81</v>
      </c>
      <c r="CF6" s="22">
        <f t="shared" si="9"/>
        <v>187.18</v>
      </c>
      <c r="CG6" s="22">
        <f t="shared" si="9"/>
        <v>189.58</v>
      </c>
      <c r="CH6" s="22">
        <f t="shared" si="9"/>
        <v>192.82</v>
      </c>
      <c r="CI6" s="22">
        <f t="shared" si="9"/>
        <v>192.98</v>
      </c>
      <c r="CJ6" s="22">
        <f t="shared" si="9"/>
        <v>192.13</v>
      </c>
      <c r="CK6" s="21" t="str">
        <f>IF(CK7="","",IF(CK7="-","【-】","【"&amp;SUBSTITUTE(TEXT(CK7,"#,##0.00"),"-","△")&amp;"】"))</f>
        <v>【167.74】</v>
      </c>
      <c r="CL6" s="22">
        <f>IF(CL7="",NA(),CL7)</f>
        <v>42.08</v>
      </c>
      <c r="CM6" s="22">
        <f t="shared" ref="CM6:CU6" si="10">IF(CM7="",NA(),CM7)</f>
        <v>40.090000000000003</v>
      </c>
      <c r="CN6" s="22">
        <f t="shared" si="10"/>
        <v>38.729999999999997</v>
      </c>
      <c r="CO6" s="22">
        <f t="shared" si="10"/>
        <v>39.090000000000003</v>
      </c>
      <c r="CP6" s="22">
        <f t="shared" si="10"/>
        <v>38.79</v>
      </c>
      <c r="CQ6" s="22">
        <f t="shared" si="10"/>
        <v>55.88</v>
      </c>
      <c r="CR6" s="22">
        <f t="shared" si="10"/>
        <v>55.22</v>
      </c>
      <c r="CS6" s="22">
        <f t="shared" si="10"/>
        <v>54.05</v>
      </c>
      <c r="CT6" s="22">
        <f t="shared" si="10"/>
        <v>54.43</v>
      </c>
      <c r="CU6" s="22">
        <f t="shared" si="10"/>
        <v>53.87</v>
      </c>
      <c r="CV6" s="21" t="str">
        <f>IF(CV7="","",IF(CV7="-","【-】","【"&amp;SUBSTITUTE(TEXT(CV7,"#,##0.00"),"-","△")&amp;"】"))</f>
        <v>【60.29】</v>
      </c>
      <c r="CW6" s="22">
        <f>IF(CW7="",NA(),CW7)</f>
        <v>80.099999999999994</v>
      </c>
      <c r="CX6" s="22">
        <f t="shared" ref="CX6:DF6" si="11">IF(CX7="",NA(),CX7)</f>
        <v>80.27</v>
      </c>
      <c r="CY6" s="22">
        <f t="shared" si="11"/>
        <v>80.11</v>
      </c>
      <c r="CZ6" s="22">
        <f t="shared" si="11"/>
        <v>79.87</v>
      </c>
      <c r="DA6" s="22">
        <f t="shared" si="11"/>
        <v>79.069999999999993</v>
      </c>
      <c r="DB6" s="22">
        <f t="shared" si="11"/>
        <v>80.989999999999995</v>
      </c>
      <c r="DC6" s="22">
        <f t="shared" si="11"/>
        <v>80.930000000000007</v>
      </c>
      <c r="DD6" s="22">
        <f t="shared" si="11"/>
        <v>80.510000000000005</v>
      </c>
      <c r="DE6" s="22">
        <f t="shared" si="11"/>
        <v>79.44</v>
      </c>
      <c r="DF6" s="22">
        <f t="shared" si="11"/>
        <v>79.489999999999995</v>
      </c>
      <c r="DG6" s="21" t="str">
        <f>IF(DG7="","",IF(DG7="-","【-】","【"&amp;SUBSTITUTE(TEXT(DG7,"#,##0.00"),"-","△")&amp;"】"))</f>
        <v>【90.12】</v>
      </c>
      <c r="DH6" s="22">
        <f>IF(DH7="",NA(),DH7)</f>
        <v>45.79</v>
      </c>
      <c r="DI6" s="22">
        <f t="shared" ref="DI6:DQ6" si="12">IF(DI7="",NA(),DI7)</f>
        <v>44.98</v>
      </c>
      <c r="DJ6" s="22">
        <f t="shared" si="12"/>
        <v>46.48</v>
      </c>
      <c r="DK6" s="22">
        <f t="shared" si="12"/>
        <v>48.01</v>
      </c>
      <c r="DL6" s="22">
        <f t="shared" si="12"/>
        <v>49.59</v>
      </c>
      <c r="DM6" s="22">
        <f t="shared" si="12"/>
        <v>46.61</v>
      </c>
      <c r="DN6" s="22">
        <f t="shared" si="12"/>
        <v>47.97</v>
      </c>
      <c r="DO6" s="22">
        <f t="shared" si="12"/>
        <v>49.12</v>
      </c>
      <c r="DP6" s="22">
        <f t="shared" si="12"/>
        <v>49.39</v>
      </c>
      <c r="DQ6" s="22">
        <f t="shared" si="12"/>
        <v>50.75</v>
      </c>
      <c r="DR6" s="21" t="str">
        <f>IF(DR7="","",IF(DR7="-","【-】","【"&amp;SUBSTITUTE(TEXT(DR7,"#,##0.00"),"-","△")&amp;"】"))</f>
        <v>【50.88】</v>
      </c>
      <c r="DS6" s="21">
        <f>IF(DS7="",NA(),DS7)</f>
        <v>0</v>
      </c>
      <c r="DT6" s="21">
        <f t="shared" ref="DT6:EB6" si="13">IF(DT7="",NA(),DT7)</f>
        <v>0</v>
      </c>
      <c r="DU6" s="21">
        <f t="shared" si="13"/>
        <v>0</v>
      </c>
      <c r="DV6" s="21">
        <f t="shared" si="13"/>
        <v>0</v>
      </c>
      <c r="DW6" s="21">
        <f t="shared" si="13"/>
        <v>0</v>
      </c>
      <c r="DX6" s="22">
        <f t="shared" si="13"/>
        <v>10.84</v>
      </c>
      <c r="DY6" s="22">
        <f t="shared" si="13"/>
        <v>15.33</v>
      </c>
      <c r="DZ6" s="22">
        <f t="shared" si="13"/>
        <v>16.760000000000002</v>
      </c>
      <c r="EA6" s="22">
        <f t="shared" si="13"/>
        <v>18.57</v>
      </c>
      <c r="EB6" s="22">
        <f t="shared" si="13"/>
        <v>21.14</v>
      </c>
      <c r="EC6" s="21" t="str">
        <f>IF(EC7="","",IF(EC7="-","【-】","【"&amp;SUBSTITUTE(TEXT(EC7,"#,##0.00"),"-","△")&amp;"】"))</f>
        <v>【22.30】</v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0.39</v>
      </c>
      <c r="EJ6" s="22">
        <f t="shared" si="14"/>
        <v>0.43</v>
      </c>
      <c r="EK6" s="22">
        <f t="shared" si="14"/>
        <v>0.42</v>
      </c>
      <c r="EL6" s="22">
        <f t="shared" si="14"/>
        <v>0.44</v>
      </c>
      <c r="EM6" s="22">
        <f t="shared" si="14"/>
        <v>0.5</v>
      </c>
      <c r="EN6" s="21" t="str">
        <f>IF(EN7="","",IF(EN7="-","【-】","【"&amp;SUBSTITUTE(TEXT(EN7,"#,##0.00"),"-","△")&amp;"】"))</f>
        <v>【0.66】</v>
      </c>
    </row>
    <row r="7" spans="1:144" s="23" customFormat="1" x14ac:dyDescent="0.15">
      <c r="A7" s="15"/>
      <c r="B7" s="24">
        <v>2021</v>
      </c>
      <c r="C7" s="24">
        <v>394289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56.36</v>
      </c>
      <c r="P7" s="25">
        <v>98.9</v>
      </c>
      <c r="Q7" s="25">
        <v>3047</v>
      </c>
      <c r="R7" s="25">
        <v>10594</v>
      </c>
      <c r="S7" s="25">
        <v>188.46</v>
      </c>
      <c r="T7" s="25">
        <v>56.21</v>
      </c>
      <c r="U7" s="25">
        <v>10413</v>
      </c>
      <c r="V7" s="25">
        <v>228.76</v>
      </c>
      <c r="W7" s="25">
        <v>45.52</v>
      </c>
      <c r="X7" s="25">
        <v>98.64</v>
      </c>
      <c r="Y7" s="25">
        <v>102.07</v>
      </c>
      <c r="Z7" s="25">
        <v>105.99</v>
      </c>
      <c r="AA7" s="25">
        <v>113.16</v>
      </c>
      <c r="AB7" s="25">
        <v>112.8</v>
      </c>
      <c r="AC7" s="25">
        <v>110.02</v>
      </c>
      <c r="AD7" s="25">
        <v>108.76</v>
      </c>
      <c r="AE7" s="25">
        <v>108.46</v>
      </c>
      <c r="AF7" s="25">
        <v>109.02</v>
      </c>
      <c r="AG7" s="25">
        <v>107.81</v>
      </c>
      <c r="AH7" s="25">
        <v>111.39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7.31</v>
      </c>
      <c r="AO7" s="25">
        <v>7.48</v>
      </c>
      <c r="AP7" s="25">
        <v>11.94</v>
      </c>
      <c r="AQ7" s="25">
        <v>11</v>
      </c>
      <c r="AR7" s="25">
        <v>8.86</v>
      </c>
      <c r="AS7" s="25">
        <v>1.3</v>
      </c>
      <c r="AT7" s="25">
        <v>251.35</v>
      </c>
      <c r="AU7" s="25">
        <v>184.43</v>
      </c>
      <c r="AV7" s="25">
        <v>242.54</v>
      </c>
      <c r="AW7" s="25">
        <v>253.61</v>
      </c>
      <c r="AX7" s="25">
        <v>258.60000000000002</v>
      </c>
      <c r="AY7" s="25">
        <v>355.27</v>
      </c>
      <c r="AZ7" s="25">
        <v>359.7</v>
      </c>
      <c r="BA7" s="25">
        <v>362.93</v>
      </c>
      <c r="BB7" s="25">
        <v>371.81</v>
      </c>
      <c r="BC7" s="25">
        <v>384.23</v>
      </c>
      <c r="BD7" s="25">
        <v>261.51</v>
      </c>
      <c r="BE7" s="25">
        <v>918.7</v>
      </c>
      <c r="BF7" s="25">
        <v>780.29</v>
      </c>
      <c r="BG7" s="25">
        <v>773.5</v>
      </c>
      <c r="BH7" s="25">
        <v>734.8</v>
      </c>
      <c r="BI7" s="25">
        <v>717.6</v>
      </c>
      <c r="BJ7" s="25">
        <v>458.27</v>
      </c>
      <c r="BK7" s="25">
        <v>447.01</v>
      </c>
      <c r="BL7" s="25">
        <v>439.05</v>
      </c>
      <c r="BM7" s="25">
        <v>465.85</v>
      </c>
      <c r="BN7" s="25">
        <v>439.43</v>
      </c>
      <c r="BO7" s="25">
        <v>265.16000000000003</v>
      </c>
      <c r="BP7" s="25">
        <v>93.81</v>
      </c>
      <c r="BQ7" s="25">
        <v>98.96</v>
      </c>
      <c r="BR7" s="25">
        <v>104.04</v>
      </c>
      <c r="BS7" s="25">
        <v>112.22</v>
      </c>
      <c r="BT7" s="25">
        <v>113.11</v>
      </c>
      <c r="BU7" s="25">
        <v>96.77</v>
      </c>
      <c r="BV7" s="25">
        <v>95.81</v>
      </c>
      <c r="BW7" s="25">
        <v>95.26</v>
      </c>
      <c r="BX7" s="25">
        <v>92.39</v>
      </c>
      <c r="BY7" s="25">
        <v>94.41</v>
      </c>
      <c r="BZ7" s="25">
        <v>102.35</v>
      </c>
      <c r="CA7" s="25">
        <v>128.01</v>
      </c>
      <c r="CB7" s="25">
        <v>152.59</v>
      </c>
      <c r="CC7" s="25">
        <v>147.49</v>
      </c>
      <c r="CD7" s="25">
        <v>136.5</v>
      </c>
      <c r="CE7" s="25">
        <v>135.81</v>
      </c>
      <c r="CF7" s="25">
        <v>187.18</v>
      </c>
      <c r="CG7" s="25">
        <v>189.58</v>
      </c>
      <c r="CH7" s="25">
        <v>192.82</v>
      </c>
      <c r="CI7" s="25">
        <v>192.98</v>
      </c>
      <c r="CJ7" s="25">
        <v>192.13</v>
      </c>
      <c r="CK7" s="25">
        <v>167.74</v>
      </c>
      <c r="CL7" s="25">
        <v>42.08</v>
      </c>
      <c r="CM7" s="25">
        <v>40.090000000000003</v>
      </c>
      <c r="CN7" s="25">
        <v>38.729999999999997</v>
      </c>
      <c r="CO7" s="25">
        <v>39.090000000000003</v>
      </c>
      <c r="CP7" s="25">
        <v>38.79</v>
      </c>
      <c r="CQ7" s="25">
        <v>55.88</v>
      </c>
      <c r="CR7" s="25">
        <v>55.22</v>
      </c>
      <c r="CS7" s="25">
        <v>54.05</v>
      </c>
      <c r="CT7" s="25">
        <v>54.43</v>
      </c>
      <c r="CU7" s="25">
        <v>53.87</v>
      </c>
      <c r="CV7" s="25">
        <v>60.29</v>
      </c>
      <c r="CW7" s="25">
        <v>80.099999999999994</v>
      </c>
      <c r="CX7" s="25">
        <v>80.27</v>
      </c>
      <c r="CY7" s="25">
        <v>80.11</v>
      </c>
      <c r="CZ7" s="25">
        <v>79.87</v>
      </c>
      <c r="DA7" s="25">
        <v>79.069999999999993</v>
      </c>
      <c r="DB7" s="25">
        <v>80.989999999999995</v>
      </c>
      <c r="DC7" s="25">
        <v>80.930000000000007</v>
      </c>
      <c r="DD7" s="25">
        <v>80.510000000000005</v>
      </c>
      <c r="DE7" s="25">
        <v>79.44</v>
      </c>
      <c r="DF7" s="25">
        <v>79.489999999999995</v>
      </c>
      <c r="DG7" s="25">
        <v>90.12</v>
      </c>
      <c r="DH7" s="25">
        <v>45.79</v>
      </c>
      <c r="DI7" s="25">
        <v>44.98</v>
      </c>
      <c r="DJ7" s="25">
        <v>46.48</v>
      </c>
      <c r="DK7" s="25">
        <v>48.01</v>
      </c>
      <c r="DL7" s="25">
        <v>49.59</v>
      </c>
      <c r="DM7" s="25">
        <v>46.61</v>
      </c>
      <c r="DN7" s="25">
        <v>47.97</v>
      </c>
      <c r="DO7" s="25">
        <v>49.12</v>
      </c>
      <c r="DP7" s="25">
        <v>49.39</v>
      </c>
      <c r="DQ7" s="25">
        <v>50.75</v>
      </c>
      <c r="DR7" s="25">
        <v>50.88</v>
      </c>
      <c r="DS7" s="25">
        <v>0</v>
      </c>
      <c r="DT7" s="25">
        <v>0</v>
      </c>
      <c r="DU7" s="25">
        <v>0</v>
      </c>
      <c r="DV7" s="25">
        <v>0</v>
      </c>
      <c r="DW7" s="25">
        <v>0</v>
      </c>
      <c r="DX7" s="25">
        <v>10.84</v>
      </c>
      <c r="DY7" s="25">
        <v>15.33</v>
      </c>
      <c r="DZ7" s="25">
        <v>16.760000000000002</v>
      </c>
      <c r="EA7" s="25">
        <v>18.57</v>
      </c>
      <c r="EB7" s="25">
        <v>21.14</v>
      </c>
      <c r="EC7" s="25">
        <v>22.3</v>
      </c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0.39</v>
      </c>
      <c r="EJ7" s="25">
        <v>0.43</v>
      </c>
      <c r="EK7" s="25">
        <v>0.42</v>
      </c>
      <c r="EL7" s="25">
        <v>0.44</v>
      </c>
      <c r="EM7" s="25">
        <v>0.5</v>
      </c>
      <c r="EN7" s="25">
        <v>0.66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 t="shared" ref="B10:C10" si="15">DATEVALUE($B7+12-B11&amp;"/1/"&amp;B12)</f>
        <v>47119</v>
      </c>
      <c r="C10" s="29">
        <f t="shared" si="15"/>
        <v>47484</v>
      </c>
      <c r="D10" s="30">
        <f>DATEVALUE($B7+12-D11&amp;"/1/"&amp;D12)</f>
        <v>47849</v>
      </c>
      <c r="E10" s="30">
        <f>DATEVALUE($B7+12-E11&amp;"/1/"&amp;E12)</f>
        <v>48215</v>
      </c>
      <c r="F10" s="30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森近 正道</cp:lastModifiedBy>
  <cp:lastPrinted>2023-01-11T01:37:53Z</cp:lastPrinted>
  <dcterms:created xsi:type="dcterms:W3CDTF">2022-12-01T01:04:54Z</dcterms:created>
  <dcterms:modified xsi:type="dcterms:W3CDTF">2023-01-11T08:47:51Z</dcterms:modified>
  <cp:category/>
</cp:coreProperties>
</file>