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Kigyo\02電気工水課\11チーム会等\03濁水対策検討\釜ヶ渕濁度計月報(HP公開済)\"/>
    </mc:Choice>
  </mc:AlternateContent>
  <bookViews>
    <workbookView xWindow="3660" yWindow="525" windowWidth="9615" windowHeight="12360" tabRatio="762"/>
  </bookViews>
  <sheets>
    <sheet name="月報 (４月）" sheetId="12" r:id="rId1"/>
    <sheet name="月報 (５月）" sheetId="25" r:id="rId2"/>
    <sheet name="月報 (６月）" sheetId="26" r:id="rId3"/>
    <sheet name="月報 (７月）" sheetId="27" r:id="rId4"/>
    <sheet name="月報 (８月）" sheetId="28" r:id="rId5"/>
    <sheet name="月報 (９月）" sheetId="29" r:id="rId6"/>
    <sheet name="月報 (１０月）" sheetId="30" r:id="rId7"/>
    <sheet name="月報 (１１月）" sheetId="31" r:id="rId8"/>
    <sheet name="月報 (１２月）" sheetId="33" r:id="rId9"/>
    <sheet name="月報 (１月） " sheetId="34" r:id="rId10"/>
    <sheet name="月報 (２月）" sheetId="35" r:id="rId11"/>
    <sheet name="月報 (３月） " sheetId="3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6">'月報 (１０月）'!$A$1:$E$40</definedName>
    <definedName name="_xlnm.Print_Area" localSheetId="7">'月報 (１１月）'!$A$1:$E$40</definedName>
    <definedName name="_xlnm.Print_Area" localSheetId="8">'月報 (１２月）'!$A$1:$E$40</definedName>
    <definedName name="_xlnm.Print_Area" localSheetId="9">'月報 (１月） '!$A$1:$E$40</definedName>
    <definedName name="_xlnm.Print_Area" localSheetId="10">'月報 (２月）'!$A$1:$E$40</definedName>
    <definedName name="_xlnm.Print_Area" localSheetId="11">'月報 (３月） '!$A$1:$E$40</definedName>
    <definedName name="_xlnm.Print_Area" localSheetId="0">'月報 (４月）'!$A$1:$E$40</definedName>
    <definedName name="_xlnm.Print_Area" localSheetId="1">'月報 (５月）'!$A$1:$E$40</definedName>
    <definedName name="_xlnm.Print_Area" localSheetId="2">'月報 (６月）'!$A$1:$E$40</definedName>
    <definedName name="_xlnm.Print_Area" localSheetId="3">'月報 (７月）'!$A$1:$E$40</definedName>
    <definedName name="_xlnm.Print_Area" localSheetId="4">'月報 (８月）'!$A$1:$E$40</definedName>
    <definedName name="_xlnm.Print_Area" localSheetId="5">'月報 (９月）'!$A$1:$E$40</definedName>
  </definedNames>
  <calcPr calcId="152511"/>
</workbook>
</file>

<file path=xl/calcChain.xml><?xml version="1.0" encoding="utf-8"?>
<calcChain xmlns="http://schemas.openxmlformats.org/spreadsheetml/2006/main">
  <c r="D35" i="36" l="1"/>
  <c r="C35" i="36"/>
  <c r="B35" i="36"/>
  <c r="D34" i="36"/>
  <c r="C34" i="36"/>
  <c r="B34" i="36"/>
  <c r="D33" i="36"/>
  <c r="C33" i="36"/>
  <c r="B33" i="36"/>
  <c r="D32" i="36"/>
  <c r="C32" i="36"/>
  <c r="B32" i="36"/>
  <c r="D31" i="36"/>
  <c r="C31" i="36"/>
  <c r="B31" i="36"/>
  <c r="D30" i="36"/>
  <c r="C30" i="36"/>
  <c r="B30" i="36"/>
  <c r="D29" i="36"/>
  <c r="C29" i="36"/>
  <c r="B29" i="36"/>
  <c r="D28" i="36"/>
  <c r="C28" i="36"/>
  <c r="B28" i="36"/>
  <c r="D27" i="36"/>
  <c r="C27" i="36"/>
  <c r="B27" i="36"/>
  <c r="D26" i="36"/>
  <c r="C26" i="36"/>
  <c r="B26" i="36"/>
  <c r="D25" i="36"/>
  <c r="C25" i="36"/>
  <c r="B25" i="36"/>
  <c r="D24" i="36"/>
  <c r="C24" i="36"/>
  <c r="B24" i="36"/>
  <c r="D23" i="36"/>
  <c r="C23" i="36"/>
  <c r="B23" i="36"/>
  <c r="D22" i="36"/>
  <c r="C22" i="36"/>
  <c r="B22" i="36"/>
  <c r="D21" i="36"/>
  <c r="C21" i="36"/>
  <c r="B21" i="36"/>
  <c r="D20" i="36"/>
  <c r="C20" i="36"/>
  <c r="B20" i="36"/>
  <c r="D19" i="36"/>
  <c r="C19" i="36"/>
  <c r="B19" i="36"/>
  <c r="D18" i="36"/>
  <c r="C18" i="36"/>
  <c r="B18" i="36"/>
  <c r="D17" i="36"/>
  <c r="C17" i="36"/>
  <c r="B17" i="36"/>
  <c r="D16" i="36"/>
  <c r="C16" i="36"/>
  <c r="B16" i="36"/>
  <c r="D15" i="36"/>
  <c r="C15" i="36"/>
  <c r="B15" i="36"/>
  <c r="D14" i="36"/>
  <c r="C14" i="36"/>
  <c r="B14" i="36"/>
  <c r="D13" i="36"/>
  <c r="C13" i="36"/>
  <c r="B13" i="36"/>
  <c r="D12" i="36"/>
  <c r="C12" i="36"/>
  <c r="B12" i="36"/>
  <c r="D11" i="36"/>
  <c r="C11" i="36"/>
  <c r="B11" i="36"/>
  <c r="D10" i="36"/>
  <c r="C10" i="36"/>
  <c r="B10" i="36"/>
  <c r="D9" i="36"/>
  <c r="C9" i="36"/>
  <c r="B9" i="36"/>
  <c r="D8" i="36"/>
  <c r="C8" i="36"/>
  <c r="B8" i="36"/>
  <c r="D7" i="36" l="1"/>
  <c r="C7" i="36"/>
  <c r="B7" i="36"/>
  <c r="D6" i="36"/>
  <c r="C6" i="36"/>
  <c r="B6" i="36"/>
  <c r="D5" i="36"/>
  <c r="C5" i="36"/>
  <c r="B5" i="36"/>
  <c r="D37" i="36" l="1"/>
  <c r="D38" i="36" s="1"/>
  <c r="C36" i="36"/>
  <c r="D36" i="36"/>
  <c r="B39" i="36"/>
  <c r="B40" i="36" s="1"/>
  <c r="D39" i="36"/>
  <c r="D40" i="36" s="1"/>
  <c r="C39" i="36"/>
  <c r="C40" i="36" s="1"/>
  <c r="B37" i="36"/>
  <c r="B38" i="36" s="1"/>
  <c r="B36" i="36"/>
  <c r="C37" i="36"/>
  <c r="C38" i="36" s="1"/>
  <c r="D35" i="35"/>
  <c r="C35" i="35"/>
  <c r="B35" i="35"/>
  <c r="D34" i="35"/>
  <c r="C34" i="35"/>
  <c r="B34" i="35"/>
  <c r="D33" i="35"/>
  <c r="C33" i="35"/>
  <c r="B33" i="35"/>
  <c r="D32" i="35"/>
  <c r="C32" i="35"/>
  <c r="B32" i="35"/>
  <c r="D31" i="35"/>
  <c r="C31" i="35"/>
  <c r="B31" i="35"/>
  <c r="D30" i="35"/>
  <c r="C30" i="35"/>
  <c r="B30" i="35"/>
  <c r="D29" i="35"/>
  <c r="C29" i="35"/>
  <c r="B29" i="35"/>
  <c r="D28" i="35"/>
  <c r="C28" i="35"/>
  <c r="B28" i="35"/>
  <c r="D27" i="35"/>
  <c r="C27" i="35"/>
  <c r="B27" i="35"/>
  <c r="D26" i="35"/>
  <c r="C26" i="35"/>
  <c r="B26" i="35"/>
  <c r="D25" i="35"/>
  <c r="C25" i="35"/>
  <c r="B25" i="35"/>
  <c r="D24" i="35"/>
  <c r="C24" i="35"/>
  <c r="B24" i="35"/>
  <c r="D23" i="35"/>
  <c r="C23" i="35"/>
  <c r="B23" i="35"/>
  <c r="D22" i="35"/>
  <c r="C22" i="35"/>
  <c r="B22" i="35"/>
  <c r="D21" i="35"/>
  <c r="C21" i="35"/>
  <c r="B21" i="35"/>
  <c r="D20" i="35"/>
  <c r="C20" i="35"/>
  <c r="B20" i="35"/>
  <c r="D19" i="35"/>
  <c r="C19" i="35"/>
  <c r="B19" i="35"/>
  <c r="D18" i="35"/>
  <c r="C18" i="35"/>
  <c r="B18" i="35"/>
  <c r="D17" i="35"/>
  <c r="C17" i="35"/>
  <c r="B17" i="35"/>
  <c r="D16" i="35"/>
  <c r="C16" i="35"/>
  <c r="B16" i="35"/>
  <c r="D15" i="35"/>
  <c r="C15" i="35"/>
  <c r="B15" i="35"/>
  <c r="D14" i="35"/>
  <c r="C14" i="35"/>
  <c r="B14" i="35"/>
  <c r="D13" i="35"/>
  <c r="C13" i="35"/>
  <c r="B13" i="35"/>
  <c r="D12" i="35"/>
  <c r="C12" i="35"/>
  <c r="B12" i="35"/>
  <c r="D11" i="35"/>
  <c r="C11" i="35"/>
  <c r="B11" i="35"/>
  <c r="D10" i="35"/>
  <c r="C10" i="35"/>
  <c r="B10" i="35"/>
  <c r="D9" i="35"/>
  <c r="C9" i="35"/>
  <c r="B9" i="35"/>
  <c r="D8" i="35"/>
  <c r="C8" i="35"/>
  <c r="B8" i="35"/>
  <c r="D7" i="35"/>
  <c r="C7" i="35"/>
  <c r="B7" i="35"/>
  <c r="D6" i="35"/>
  <c r="C6" i="35"/>
  <c r="B6" i="35"/>
  <c r="D5" i="35"/>
  <c r="C5" i="35"/>
  <c r="B5" i="35"/>
  <c r="C36" i="35" l="1"/>
  <c r="D39" i="35"/>
  <c r="D40" i="35" s="1"/>
  <c r="B39" i="35"/>
  <c r="B40" i="35" s="1"/>
  <c r="D37" i="35"/>
  <c r="D38" i="35" s="1"/>
  <c r="D36" i="35"/>
  <c r="C39" i="35"/>
  <c r="C40" i="35" s="1"/>
  <c r="B37" i="35"/>
  <c r="B38" i="35" s="1"/>
  <c r="B36" i="35"/>
  <c r="C37" i="35"/>
  <c r="C38" i="35" s="1"/>
  <c r="D35" i="34"/>
  <c r="C35" i="34"/>
  <c r="B35" i="34"/>
  <c r="D34" i="34"/>
  <c r="C34" i="34"/>
  <c r="B34" i="34"/>
  <c r="D33" i="34"/>
  <c r="C33" i="34"/>
  <c r="B33" i="34"/>
  <c r="D32" i="34"/>
  <c r="C32" i="34"/>
  <c r="B32" i="34"/>
  <c r="D31" i="34"/>
  <c r="C31" i="34"/>
  <c r="B31" i="34"/>
  <c r="D30" i="34"/>
  <c r="C30" i="34"/>
  <c r="B30" i="34"/>
  <c r="D29" i="34"/>
  <c r="C29" i="34"/>
  <c r="B29" i="34"/>
  <c r="D28" i="34"/>
  <c r="C28" i="34"/>
  <c r="B28" i="34"/>
  <c r="D27" i="34"/>
  <c r="C27" i="34"/>
  <c r="B27" i="34"/>
  <c r="D26" i="34"/>
  <c r="C26" i="34"/>
  <c r="B26" i="34"/>
  <c r="D25" i="34"/>
  <c r="C25" i="34"/>
  <c r="B25" i="34"/>
  <c r="D24" i="34"/>
  <c r="C24" i="34"/>
  <c r="B24" i="34"/>
  <c r="D23" i="34"/>
  <c r="C23" i="34"/>
  <c r="B23" i="34"/>
  <c r="D22" i="34"/>
  <c r="C22" i="34"/>
  <c r="B22" i="34"/>
  <c r="D21" i="34"/>
  <c r="C21" i="34"/>
  <c r="B21" i="34"/>
  <c r="D20" i="34"/>
  <c r="C20" i="34"/>
  <c r="B20" i="34"/>
  <c r="D19" i="34"/>
  <c r="C19" i="34"/>
  <c r="B19" i="34"/>
  <c r="D18" i="34"/>
  <c r="C18" i="34"/>
  <c r="B18" i="34"/>
  <c r="D17" i="34"/>
  <c r="C17" i="34"/>
  <c r="B17" i="34"/>
  <c r="D16" i="34"/>
  <c r="C16" i="34"/>
  <c r="B16" i="34"/>
  <c r="D15" i="34"/>
  <c r="C15" i="34"/>
  <c r="B15" i="34"/>
  <c r="D14" i="34"/>
  <c r="C14" i="34"/>
  <c r="B14" i="34"/>
  <c r="D13" i="34"/>
  <c r="C13" i="34"/>
  <c r="B13" i="34"/>
  <c r="D12" i="34"/>
  <c r="C12" i="34"/>
  <c r="B12" i="34"/>
  <c r="D11" i="34"/>
  <c r="C11" i="34"/>
  <c r="B11" i="34"/>
  <c r="D10" i="34"/>
  <c r="C10" i="34"/>
  <c r="B10" i="34"/>
  <c r="D9" i="34"/>
  <c r="C9" i="34"/>
  <c r="B9" i="34"/>
  <c r="D8" i="34"/>
  <c r="C8" i="34"/>
  <c r="B8" i="34"/>
  <c r="D7" i="34"/>
  <c r="C7" i="34"/>
  <c r="B7" i="34"/>
  <c r="D6" i="34"/>
  <c r="C6" i="34"/>
  <c r="B6" i="34"/>
  <c r="D5" i="34"/>
  <c r="C5" i="34"/>
  <c r="B5" i="34"/>
  <c r="C36" i="34" l="1"/>
  <c r="D39" i="34"/>
  <c r="D40" i="34" s="1"/>
  <c r="D36" i="34"/>
  <c r="D37" i="34"/>
  <c r="D38" i="34" s="1"/>
  <c r="B39" i="34"/>
  <c r="B40" i="34" s="1"/>
  <c r="C39" i="34"/>
  <c r="C40" i="34" s="1"/>
  <c r="B37" i="34"/>
  <c r="B38" i="34" s="1"/>
  <c r="B36" i="34"/>
  <c r="C37" i="34"/>
  <c r="C38" i="34" s="1"/>
  <c r="D35" i="33"/>
  <c r="C35" i="33"/>
  <c r="B35" i="33"/>
  <c r="D34" i="33"/>
  <c r="C34" i="33"/>
  <c r="B34" i="33"/>
  <c r="D33" i="33"/>
  <c r="C33" i="33"/>
  <c r="B33" i="33"/>
  <c r="D32" i="33"/>
  <c r="C32" i="33"/>
  <c r="B32" i="33"/>
  <c r="D31" i="33"/>
  <c r="C31" i="33"/>
  <c r="B31" i="33"/>
  <c r="D30" i="33"/>
  <c r="C30" i="33"/>
  <c r="B30" i="33"/>
  <c r="D29" i="33"/>
  <c r="C29" i="33"/>
  <c r="B29" i="33"/>
  <c r="D28" i="33"/>
  <c r="C28" i="33"/>
  <c r="B28" i="33"/>
  <c r="D27" i="33"/>
  <c r="C27" i="33"/>
  <c r="B27" i="33"/>
  <c r="D26" i="33"/>
  <c r="C26" i="33"/>
  <c r="B26" i="33"/>
  <c r="D25" i="33"/>
  <c r="C25" i="33"/>
  <c r="B25" i="33"/>
  <c r="D24" i="33"/>
  <c r="C24" i="33"/>
  <c r="B24" i="33"/>
  <c r="D23" i="33"/>
  <c r="C23" i="33"/>
  <c r="B23" i="33"/>
  <c r="D22" i="33"/>
  <c r="C22" i="33"/>
  <c r="B22" i="33"/>
  <c r="D21" i="33"/>
  <c r="C21" i="33"/>
  <c r="B21" i="33"/>
  <c r="D20" i="33"/>
  <c r="C20" i="33"/>
  <c r="B20" i="33"/>
  <c r="D19" i="33"/>
  <c r="C19" i="33"/>
  <c r="B19" i="33"/>
  <c r="D18" i="33"/>
  <c r="C18" i="33"/>
  <c r="B18" i="33"/>
  <c r="D17" i="33"/>
  <c r="C17" i="33"/>
  <c r="B17" i="33"/>
  <c r="D16" i="33"/>
  <c r="C16" i="33"/>
  <c r="B16" i="33"/>
  <c r="D15" i="33"/>
  <c r="C15" i="33"/>
  <c r="B15" i="33"/>
  <c r="D14" i="33"/>
  <c r="C14" i="33"/>
  <c r="B14" i="33"/>
  <c r="D13" i="33"/>
  <c r="C13" i="33"/>
  <c r="B13" i="33"/>
  <c r="D12" i="33"/>
  <c r="C12" i="33"/>
  <c r="B12" i="33"/>
  <c r="D11" i="33"/>
  <c r="C11" i="33"/>
  <c r="B11" i="33"/>
  <c r="D10" i="33"/>
  <c r="C10" i="33"/>
  <c r="B10" i="33"/>
  <c r="D9" i="33"/>
  <c r="C9" i="33"/>
  <c r="B9" i="33"/>
  <c r="D8" i="33"/>
  <c r="C8" i="33"/>
  <c r="B8" i="33"/>
  <c r="D7" i="33"/>
  <c r="C7" i="33"/>
  <c r="B7" i="33"/>
  <c r="D6" i="33"/>
  <c r="C6" i="33"/>
  <c r="B6" i="33"/>
  <c r="D5" i="33"/>
  <c r="C5" i="33"/>
  <c r="B5" i="33"/>
  <c r="C36" i="33" l="1"/>
  <c r="B39" i="33"/>
  <c r="B40" i="33" s="1"/>
  <c r="D37" i="33"/>
  <c r="D38" i="33" s="1"/>
  <c r="C39" i="33"/>
  <c r="C40" i="33" s="1"/>
  <c r="D36" i="33"/>
  <c r="D39" i="33"/>
  <c r="D40" i="33" s="1"/>
  <c r="B37" i="33"/>
  <c r="B38" i="33" s="1"/>
  <c r="B36" i="33"/>
  <c r="C37" i="33"/>
  <c r="C38" i="33" s="1"/>
  <c r="D34" i="31"/>
  <c r="C34" i="31"/>
  <c r="B34" i="31"/>
  <c r="D33" i="31"/>
  <c r="C33" i="31"/>
  <c r="B33" i="31"/>
  <c r="D32" i="31"/>
  <c r="C32" i="31"/>
  <c r="B32" i="31"/>
  <c r="D31" i="31"/>
  <c r="C31" i="31"/>
  <c r="B31" i="31"/>
  <c r="D30" i="31"/>
  <c r="C30" i="31"/>
  <c r="B30" i="31"/>
  <c r="D29" i="31"/>
  <c r="C29" i="31"/>
  <c r="B29" i="31"/>
  <c r="D28" i="31"/>
  <c r="C28" i="31"/>
  <c r="B28" i="31"/>
  <c r="D27" i="31"/>
  <c r="C27" i="31"/>
  <c r="B27" i="31"/>
  <c r="D26" i="31"/>
  <c r="C26" i="31"/>
  <c r="B26" i="31"/>
  <c r="D25" i="31"/>
  <c r="C25" i="31"/>
  <c r="B25" i="31"/>
  <c r="D24" i="31"/>
  <c r="C24" i="31"/>
  <c r="B24" i="31"/>
  <c r="D23" i="31"/>
  <c r="C23" i="31"/>
  <c r="B23" i="31"/>
  <c r="D22" i="31"/>
  <c r="C22" i="31"/>
  <c r="B22" i="31"/>
  <c r="D21" i="31"/>
  <c r="C21" i="31"/>
  <c r="B21" i="31"/>
  <c r="D20" i="31"/>
  <c r="C20" i="31"/>
  <c r="B20" i="31"/>
  <c r="D19" i="31"/>
  <c r="C19" i="31"/>
  <c r="B19" i="31"/>
  <c r="D18" i="31"/>
  <c r="C18" i="31"/>
  <c r="B18" i="31"/>
  <c r="D17" i="31"/>
  <c r="C17" i="31"/>
  <c r="B17" i="31"/>
  <c r="D16" i="31"/>
  <c r="C16" i="31"/>
  <c r="B16" i="31"/>
  <c r="D15" i="31"/>
  <c r="C15" i="31"/>
  <c r="B15" i="31"/>
  <c r="D14" i="31"/>
  <c r="C14" i="31"/>
  <c r="B14" i="31"/>
  <c r="D13" i="31"/>
  <c r="C13" i="31"/>
  <c r="B13" i="31"/>
  <c r="D12" i="31"/>
  <c r="C12" i="31"/>
  <c r="B12" i="31"/>
  <c r="D11" i="31"/>
  <c r="C11" i="31"/>
  <c r="B11" i="31"/>
  <c r="D10" i="31"/>
  <c r="C10" i="31"/>
  <c r="B10" i="31"/>
  <c r="D9" i="31"/>
  <c r="C9" i="31"/>
  <c r="B9" i="31"/>
  <c r="D8" i="31"/>
  <c r="C8" i="31"/>
  <c r="B8" i="31"/>
  <c r="D7" i="31"/>
  <c r="C7" i="31"/>
  <c r="B7" i="31"/>
  <c r="D6" i="31"/>
  <c r="C6" i="31"/>
  <c r="B6" i="31"/>
  <c r="D5" i="31"/>
  <c r="C5" i="31"/>
  <c r="B5" i="31"/>
  <c r="C36" i="31" l="1"/>
  <c r="D39" i="31"/>
  <c r="D40" i="31" s="1"/>
  <c r="B39" i="31"/>
  <c r="B40" i="31" s="1"/>
  <c r="D37" i="31"/>
  <c r="D38" i="31" s="1"/>
  <c r="C39" i="31"/>
  <c r="C40" i="31" s="1"/>
  <c r="D36" i="31"/>
  <c r="B37" i="31"/>
  <c r="B38" i="31" s="1"/>
  <c r="B36" i="31"/>
  <c r="C37" i="31"/>
  <c r="C38" i="31" s="1"/>
  <c r="D35" i="30"/>
  <c r="C35" i="30"/>
  <c r="B35" i="30"/>
  <c r="D34" i="30"/>
  <c r="C34" i="30"/>
  <c r="B34" i="30"/>
  <c r="D33" i="30"/>
  <c r="C33" i="30"/>
  <c r="B33" i="30"/>
  <c r="D32" i="30"/>
  <c r="C32" i="30"/>
  <c r="B32" i="30"/>
  <c r="D31" i="30"/>
  <c r="C31" i="30"/>
  <c r="B31" i="30"/>
  <c r="D30" i="30"/>
  <c r="C30" i="30"/>
  <c r="B30" i="30"/>
  <c r="D29" i="30"/>
  <c r="C29" i="30"/>
  <c r="B29" i="30"/>
  <c r="D28" i="30"/>
  <c r="C28" i="30"/>
  <c r="B28" i="30"/>
  <c r="D27" i="30"/>
  <c r="C27" i="30"/>
  <c r="B27" i="30"/>
  <c r="D26" i="30"/>
  <c r="C26" i="30"/>
  <c r="B26" i="30"/>
  <c r="D25" i="30"/>
  <c r="C25" i="30"/>
  <c r="B25" i="30"/>
  <c r="D24" i="30"/>
  <c r="C24" i="30"/>
  <c r="B24" i="30"/>
  <c r="D23" i="30"/>
  <c r="C23" i="30"/>
  <c r="B23" i="30"/>
  <c r="D22" i="30"/>
  <c r="C22" i="30"/>
  <c r="B22" i="30"/>
  <c r="D21" i="30"/>
  <c r="C21" i="30"/>
  <c r="B21" i="30"/>
  <c r="D20" i="30"/>
  <c r="C20" i="30"/>
  <c r="B20" i="30"/>
  <c r="D19" i="30"/>
  <c r="C19" i="30"/>
  <c r="B19" i="30"/>
  <c r="D18" i="30"/>
  <c r="C18" i="30"/>
  <c r="B18" i="30"/>
  <c r="D17" i="30"/>
  <c r="C17" i="30"/>
  <c r="B17" i="30"/>
  <c r="D16" i="30"/>
  <c r="C16" i="30"/>
  <c r="B16" i="30"/>
  <c r="D15" i="30"/>
  <c r="C15" i="30"/>
  <c r="B15" i="30"/>
  <c r="D14" i="30"/>
  <c r="C14" i="30"/>
  <c r="B14" i="30"/>
  <c r="D13" i="30"/>
  <c r="C13" i="30"/>
  <c r="B13" i="30"/>
  <c r="D12" i="30"/>
  <c r="C12" i="30"/>
  <c r="B12" i="30"/>
  <c r="D11" i="30"/>
  <c r="C11" i="30"/>
  <c r="B11" i="30"/>
  <c r="D10" i="30"/>
  <c r="C10" i="30"/>
  <c r="B10" i="30"/>
  <c r="D9" i="30"/>
  <c r="C9" i="30"/>
  <c r="B9" i="30"/>
  <c r="D8" i="30"/>
  <c r="C8" i="30"/>
  <c r="B8" i="30"/>
  <c r="D7" i="30"/>
  <c r="C7" i="30"/>
  <c r="B7" i="30"/>
  <c r="D6" i="30"/>
  <c r="C6" i="30"/>
  <c r="B6" i="30"/>
  <c r="D5" i="30"/>
  <c r="C5" i="30"/>
  <c r="B5" i="30"/>
  <c r="B39" i="30" l="1"/>
  <c r="B40" i="30" s="1"/>
  <c r="D39" i="30"/>
  <c r="D40" i="30" s="1"/>
  <c r="D37" i="30"/>
  <c r="D38" i="30" s="1"/>
  <c r="C36" i="30"/>
  <c r="C39" i="30"/>
  <c r="C40" i="30" s="1"/>
  <c r="D36" i="30"/>
  <c r="B37" i="30"/>
  <c r="B38" i="30" s="1"/>
  <c r="B36" i="30"/>
  <c r="C37" i="30"/>
  <c r="C38" i="30" s="1"/>
  <c r="D34" i="29"/>
  <c r="C34" i="29"/>
  <c r="B34" i="29"/>
  <c r="D33" i="29"/>
  <c r="C33" i="29"/>
  <c r="B33" i="29"/>
  <c r="D32" i="29"/>
  <c r="C32" i="29"/>
  <c r="B32" i="29"/>
  <c r="D31" i="29"/>
  <c r="C31" i="29"/>
  <c r="B31" i="29"/>
  <c r="D30" i="29"/>
  <c r="C30" i="29"/>
  <c r="B30" i="29"/>
  <c r="D29" i="29"/>
  <c r="C29" i="29"/>
  <c r="B29" i="29"/>
  <c r="D28" i="29"/>
  <c r="C28" i="29"/>
  <c r="B28" i="29"/>
  <c r="D27" i="29"/>
  <c r="C27" i="29"/>
  <c r="B27" i="29"/>
  <c r="D26" i="29"/>
  <c r="C26" i="29"/>
  <c r="B26" i="29"/>
  <c r="D25" i="29"/>
  <c r="C25" i="29"/>
  <c r="B25" i="29"/>
  <c r="D24" i="29"/>
  <c r="C24" i="29"/>
  <c r="B24" i="29"/>
  <c r="D23" i="29"/>
  <c r="C23" i="29"/>
  <c r="B23" i="29"/>
  <c r="D22" i="29"/>
  <c r="C22" i="29"/>
  <c r="B22" i="29"/>
  <c r="D21" i="29"/>
  <c r="C21" i="29"/>
  <c r="B21" i="29"/>
  <c r="D20" i="29"/>
  <c r="C20" i="29"/>
  <c r="B20" i="29"/>
  <c r="D19" i="29"/>
  <c r="C19" i="29"/>
  <c r="B19" i="29"/>
  <c r="D18" i="29"/>
  <c r="C18" i="29"/>
  <c r="B18" i="29"/>
  <c r="D17" i="29"/>
  <c r="C17" i="29"/>
  <c r="B17" i="29"/>
  <c r="D16" i="29"/>
  <c r="C16" i="29"/>
  <c r="B16" i="29"/>
  <c r="D15" i="29"/>
  <c r="C15" i="29"/>
  <c r="B15" i="29"/>
  <c r="D14" i="29"/>
  <c r="C14" i="29"/>
  <c r="B14" i="29"/>
  <c r="D13" i="29"/>
  <c r="C13" i="29"/>
  <c r="B13" i="29"/>
  <c r="D12" i="29"/>
  <c r="C12" i="29"/>
  <c r="B12" i="29"/>
  <c r="D11" i="29"/>
  <c r="C11" i="29"/>
  <c r="B11" i="29"/>
  <c r="D10" i="29"/>
  <c r="C10" i="29"/>
  <c r="B10" i="29"/>
  <c r="D9" i="29"/>
  <c r="C9" i="29"/>
  <c r="B9" i="29"/>
  <c r="D8" i="29"/>
  <c r="C8" i="29"/>
  <c r="B8" i="29"/>
  <c r="D7" i="29"/>
  <c r="C7" i="29"/>
  <c r="B7" i="29"/>
  <c r="D6" i="29"/>
  <c r="C6" i="29"/>
  <c r="B6" i="29"/>
  <c r="D5" i="29"/>
  <c r="C5" i="29"/>
  <c r="B5" i="29"/>
  <c r="D39" i="29" l="1"/>
  <c r="D40" i="29" s="1"/>
  <c r="D36" i="29"/>
  <c r="B39" i="29"/>
  <c r="B40" i="29" s="1"/>
  <c r="C39" i="29"/>
  <c r="C40" i="29" s="1"/>
  <c r="B37" i="29"/>
  <c r="B38" i="29" s="1"/>
  <c r="B36" i="29"/>
  <c r="C37" i="29"/>
  <c r="C38" i="29" s="1"/>
  <c r="C36" i="29"/>
  <c r="D37" i="29"/>
  <c r="D38" i="29" s="1"/>
  <c r="D35" i="28"/>
  <c r="C35" i="28"/>
  <c r="B35" i="28"/>
  <c r="D34" i="28"/>
  <c r="C34" i="28"/>
  <c r="B34" i="28"/>
  <c r="D33" i="28"/>
  <c r="C33" i="28"/>
  <c r="B33" i="28"/>
  <c r="D32" i="28"/>
  <c r="C32" i="28"/>
  <c r="B32" i="28"/>
  <c r="D31" i="28"/>
  <c r="C31" i="28"/>
  <c r="B31" i="28"/>
  <c r="D30" i="28"/>
  <c r="C30" i="28"/>
  <c r="B30" i="28"/>
  <c r="D29" i="28"/>
  <c r="C29" i="28"/>
  <c r="B29" i="28"/>
  <c r="D28" i="28"/>
  <c r="C28" i="28"/>
  <c r="B28" i="28"/>
  <c r="D27" i="28"/>
  <c r="C27" i="28"/>
  <c r="B27" i="28"/>
  <c r="D26" i="28"/>
  <c r="C26" i="28"/>
  <c r="B26" i="28"/>
  <c r="D25" i="28"/>
  <c r="C25" i="28"/>
  <c r="B25" i="28"/>
  <c r="D24" i="28"/>
  <c r="C24" i="28"/>
  <c r="B24" i="28"/>
  <c r="D23" i="28"/>
  <c r="C23" i="28"/>
  <c r="B23" i="28"/>
  <c r="D22" i="28"/>
  <c r="C22" i="28"/>
  <c r="B22" i="28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D9" i="28"/>
  <c r="C9" i="28"/>
  <c r="B9" i="28"/>
  <c r="D8" i="28"/>
  <c r="C8" i="28"/>
  <c r="B8" i="28"/>
  <c r="D7" i="28"/>
  <c r="C7" i="28"/>
  <c r="B7" i="28"/>
  <c r="D6" i="28"/>
  <c r="C6" i="28"/>
  <c r="B6" i="28"/>
  <c r="D5" i="28"/>
  <c r="C5" i="28"/>
  <c r="B5" i="28"/>
  <c r="C36" i="28" l="1"/>
  <c r="D39" i="28"/>
  <c r="D40" i="28" s="1"/>
  <c r="D36" i="28"/>
  <c r="D37" i="28"/>
  <c r="D38" i="28" s="1"/>
  <c r="B39" i="28"/>
  <c r="B40" i="28" s="1"/>
  <c r="C39" i="28"/>
  <c r="C40" i="28" s="1"/>
  <c r="B37" i="28"/>
  <c r="B38" i="28" s="1"/>
  <c r="B36" i="28"/>
  <c r="C37" i="28"/>
  <c r="C38" i="28" s="1"/>
  <c r="D35" i="27"/>
  <c r="C35" i="27"/>
  <c r="B35" i="27"/>
  <c r="D34" i="27"/>
  <c r="C34" i="27"/>
  <c r="B34" i="27"/>
  <c r="D33" i="27"/>
  <c r="C33" i="27"/>
  <c r="B33" i="27"/>
  <c r="D32" i="27"/>
  <c r="C32" i="27"/>
  <c r="B32" i="27"/>
  <c r="D31" i="27"/>
  <c r="C31" i="27"/>
  <c r="B31" i="27"/>
  <c r="D30" i="27"/>
  <c r="C30" i="27"/>
  <c r="B30" i="27"/>
  <c r="D29" i="27"/>
  <c r="C29" i="27"/>
  <c r="B29" i="27"/>
  <c r="D28" i="27"/>
  <c r="C28" i="27"/>
  <c r="B28" i="27"/>
  <c r="D27" i="27"/>
  <c r="C27" i="27"/>
  <c r="B27" i="27"/>
  <c r="D26" i="27"/>
  <c r="C26" i="27"/>
  <c r="B26" i="27"/>
  <c r="D25" i="27"/>
  <c r="C25" i="27"/>
  <c r="B25" i="27"/>
  <c r="D24" i="27"/>
  <c r="C24" i="27"/>
  <c r="B24" i="27"/>
  <c r="D23" i="27"/>
  <c r="C23" i="27"/>
  <c r="B23" i="27"/>
  <c r="D22" i="27"/>
  <c r="C22" i="27"/>
  <c r="B22" i="27"/>
  <c r="D21" i="27"/>
  <c r="C21" i="27"/>
  <c r="B21" i="27"/>
  <c r="D20" i="27"/>
  <c r="C20" i="27"/>
  <c r="B20" i="27"/>
  <c r="D19" i="27"/>
  <c r="C19" i="27"/>
  <c r="B19" i="27"/>
  <c r="D18" i="27"/>
  <c r="C18" i="27"/>
  <c r="B18" i="27"/>
  <c r="D17" i="27"/>
  <c r="C17" i="27"/>
  <c r="B17" i="27"/>
  <c r="D16" i="27"/>
  <c r="C16" i="27"/>
  <c r="B16" i="27"/>
  <c r="D15" i="27"/>
  <c r="C15" i="27"/>
  <c r="B15" i="27"/>
  <c r="D14" i="27"/>
  <c r="C14" i="27"/>
  <c r="B14" i="27"/>
  <c r="D13" i="27"/>
  <c r="C13" i="27"/>
  <c r="B13" i="27"/>
  <c r="D12" i="27"/>
  <c r="C12" i="27"/>
  <c r="B12" i="27"/>
  <c r="D11" i="27"/>
  <c r="C11" i="27"/>
  <c r="B11" i="27"/>
  <c r="D10" i="27"/>
  <c r="C10" i="27"/>
  <c r="B10" i="27"/>
  <c r="D9" i="27"/>
  <c r="C9" i="27"/>
  <c r="B9" i="27"/>
  <c r="D8" i="27"/>
  <c r="C8" i="27"/>
  <c r="B8" i="27"/>
  <c r="D7" i="27"/>
  <c r="C7" i="27"/>
  <c r="B7" i="27"/>
  <c r="D6" i="27"/>
  <c r="C6" i="27"/>
  <c r="B6" i="27"/>
  <c r="D5" i="27"/>
  <c r="C5" i="27"/>
  <c r="B5" i="27"/>
  <c r="D36" i="27" l="1"/>
  <c r="C37" i="27"/>
  <c r="C38" i="27" s="1"/>
  <c r="C36" i="27"/>
  <c r="B37" i="27"/>
  <c r="B38" i="27" s="1"/>
  <c r="B36" i="27"/>
  <c r="B39" i="27"/>
  <c r="B40" i="27" s="1"/>
  <c r="C39" i="27"/>
  <c r="C40" i="27" s="1"/>
  <c r="D39" i="27"/>
  <c r="D40" i="27" s="1"/>
  <c r="D37" i="27"/>
  <c r="D38" i="27" s="1"/>
  <c r="D12" i="26"/>
  <c r="D11" i="26"/>
  <c r="D10" i="26"/>
  <c r="D9" i="26"/>
  <c r="D8" i="26"/>
  <c r="C12" i="26"/>
  <c r="C11" i="26"/>
  <c r="C10" i="26"/>
  <c r="C9" i="26"/>
  <c r="C8" i="26"/>
  <c r="B12" i="26"/>
  <c r="B11" i="26"/>
  <c r="B10" i="26"/>
  <c r="B9" i="26"/>
  <c r="B8" i="26"/>
  <c r="D34" i="26"/>
  <c r="C34" i="26"/>
  <c r="B34" i="26"/>
  <c r="D33" i="26"/>
  <c r="C33" i="26"/>
  <c r="B33" i="26"/>
  <c r="D32" i="26"/>
  <c r="C32" i="26"/>
  <c r="B32" i="26"/>
  <c r="D31" i="26"/>
  <c r="C31" i="26"/>
  <c r="B31" i="26"/>
  <c r="D30" i="26"/>
  <c r="C30" i="26"/>
  <c r="B30" i="26"/>
  <c r="D29" i="26"/>
  <c r="C29" i="26"/>
  <c r="B29" i="26"/>
  <c r="D28" i="26"/>
  <c r="C28" i="26"/>
  <c r="B28" i="26"/>
  <c r="D27" i="26"/>
  <c r="C27" i="26"/>
  <c r="B27" i="26"/>
  <c r="D26" i="26"/>
  <c r="C26" i="26"/>
  <c r="B26" i="26"/>
  <c r="D25" i="26"/>
  <c r="C25" i="26"/>
  <c r="B25" i="26"/>
  <c r="D24" i="26"/>
  <c r="C24" i="26"/>
  <c r="B24" i="26"/>
  <c r="D23" i="26"/>
  <c r="C23" i="26"/>
  <c r="B23" i="26"/>
  <c r="D22" i="26"/>
  <c r="C22" i="26"/>
  <c r="B22" i="26"/>
  <c r="D21" i="26"/>
  <c r="C21" i="26"/>
  <c r="B21" i="26"/>
  <c r="D20" i="26"/>
  <c r="C20" i="26"/>
  <c r="B20" i="26"/>
  <c r="D19" i="26"/>
  <c r="C19" i="26"/>
  <c r="B19" i="26"/>
  <c r="D18" i="26"/>
  <c r="C18" i="26"/>
  <c r="B18" i="26"/>
  <c r="D17" i="26"/>
  <c r="C17" i="26"/>
  <c r="B17" i="26"/>
  <c r="D16" i="26"/>
  <c r="C16" i="26"/>
  <c r="B16" i="26"/>
  <c r="D15" i="26"/>
  <c r="C15" i="26"/>
  <c r="B15" i="26"/>
  <c r="D14" i="26"/>
  <c r="C14" i="26"/>
  <c r="B14" i="26"/>
  <c r="D13" i="26"/>
  <c r="C13" i="26"/>
  <c r="B13" i="26"/>
  <c r="D7" i="26"/>
  <c r="C7" i="26"/>
  <c r="B7" i="26"/>
  <c r="D5" i="26"/>
  <c r="C5" i="26"/>
  <c r="B5" i="26"/>
  <c r="D39" i="26" l="1"/>
  <c r="D40" i="26" s="1"/>
  <c r="D37" i="26"/>
  <c r="D38" i="26" s="1"/>
  <c r="C36" i="26"/>
  <c r="B39" i="26"/>
  <c r="B40" i="26" s="1"/>
  <c r="C39" i="26"/>
  <c r="C40" i="26" s="1"/>
  <c r="D36" i="26"/>
  <c r="B37" i="26"/>
  <c r="B38" i="26" s="1"/>
  <c r="B36" i="26"/>
  <c r="C37" i="26"/>
  <c r="C38" i="26" s="1"/>
  <c r="D23" i="25"/>
  <c r="D22" i="25"/>
  <c r="D21" i="25"/>
  <c r="D20" i="25"/>
  <c r="D19" i="25"/>
  <c r="C23" i="25"/>
  <c r="C22" i="25"/>
  <c r="C21" i="25"/>
  <c r="C20" i="25"/>
  <c r="C19" i="25"/>
  <c r="B23" i="25"/>
  <c r="B22" i="25"/>
  <c r="B21" i="25"/>
  <c r="B20" i="25"/>
  <c r="B19" i="25"/>
  <c r="D35" i="25"/>
  <c r="C35" i="25"/>
  <c r="B35" i="25"/>
  <c r="D34" i="25"/>
  <c r="C34" i="25"/>
  <c r="B34" i="25"/>
  <c r="D33" i="25"/>
  <c r="C33" i="25"/>
  <c r="B33" i="25"/>
  <c r="D32" i="25"/>
  <c r="C32" i="25"/>
  <c r="B32" i="25"/>
  <c r="D31" i="25"/>
  <c r="C31" i="25"/>
  <c r="B31" i="25"/>
  <c r="D30" i="25"/>
  <c r="C30" i="25"/>
  <c r="B30" i="25"/>
  <c r="D29" i="25"/>
  <c r="C29" i="25"/>
  <c r="B29" i="25"/>
  <c r="D28" i="25"/>
  <c r="C28" i="25"/>
  <c r="B28" i="25"/>
  <c r="D27" i="25"/>
  <c r="C27" i="25"/>
  <c r="B27" i="25"/>
  <c r="D26" i="25"/>
  <c r="C26" i="25"/>
  <c r="B26" i="25"/>
  <c r="D25" i="25"/>
  <c r="C25" i="25"/>
  <c r="B25" i="25"/>
  <c r="D24" i="25"/>
  <c r="C24" i="25"/>
  <c r="B24" i="25"/>
  <c r="D18" i="25"/>
  <c r="C18" i="25"/>
  <c r="B18" i="25"/>
  <c r="D17" i="25"/>
  <c r="C17" i="25"/>
  <c r="B17" i="25"/>
  <c r="D16" i="25"/>
  <c r="C16" i="25"/>
  <c r="B16" i="25"/>
  <c r="D15" i="25"/>
  <c r="C15" i="25"/>
  <c r="B15" i="25"/>
  <c r="D14" i="25"/>
  <c r="C14" i="25"/>
  <c r="B14" i="25"/>
  <c r="D13" i="25"/>
  <c r="C13" i="25"/>
  <c r="B13" i="25"/>
  <c r="D12" i="25"/>
  <c r="C12" i="25"/>
  <c r="B12" i="25"/>
  <c r="D7" i="25"/>
  <c r="C7" i="25"/>
  <c r="B7" i="25"/>
  <c r="D6" i="25"/>
  <c r="C6" i="25"/>
  <c r="B6" i="25"/>
  <c r="D5" i="25"/>
  <c r="C5" i="25"/>
  <c r="B5" i="25"/>
  <c r="D36" i="25" l="1"/>
  <c r="D39" i="25"/>
  <c r="D40" i="25" s="1"/>
  <c r="C39" i="25"/>
  <c r="C40" i="25" s="1"/>
  <c r="D37" i="25"/>
  <c r="D38" i="25" s="1"/>
  <c r="C36" i="25"/>
  <c r="B39" i="25"/>
  <c r="B40" i="25" s="1"/>
  <c r="B37" i="25" l="1"/>
  <c r="B38" i="25" s="1"/>
  <c r="B36" i="25"/>
  <c r="C37" i="25"/>
  <c r="C38" i="25" s="1"/>
  <c r="D35" i="12"/>
  <c r="C35" i="12"/>
  <c r="B35" i="12"/>
  <c r="D34" i="12"/>
  <c r="C34" i="12"/>
  <c r="B34" i="12"/>
  <c r="D33" i="12"/>
  <c r="C33" i="12"/>
  <c r="B33" i="12"/>
  <c r="D32" i="12"/>
  <c r="C32" i="12"/>
  <c r="B32" i="12"/>
  <c r="D31" i="12"/>
  <c r="C31" i="12"/>
  <c r="B31" i="12"/>
  <c r="D30" i="12"/>
  <c r="C30" i="12"/>
  <c r="B30" i="12"/>
  <c r="D29" i="12"/>
  <c r="C29" i="12"/>
  <c r="B29" i="12"/>
  <c r="D28" i="12"/>
  <c r="C28" i="12"/>
  <c r="B28" i="12"/>
  <c r="D27" i="12"/>
  <c r="C27" i="12"/>
  <c r="B27" i="12"/>
  <c r="D26" i="12"/>
  <c r="C26" i="12"/>
  <c r="B26" i="12"/>
  <c r="D25" i="12"/>
  <c r="C25" i="12"/>
  <c r="B25" i="12"/>
  <c r="D23" i="12"/>
  <c r="C23" i="12"/>
  <c r="B23" i="12"/>
  <c r="D22" i="12"/>
  <c r="C22" i="12"/>
  <c r="B22" i="12"/>
  <c r="D21" i="12"/>
  <c r="C21" i="12"/>
  <c r="B21" i="12"/>
  <c r="D20" i="12"/>
  <c r="C20" i="12"/>
  <c r="B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13" i="12"/>
  <c r="C13" i="12"/>
  <c r="B13" i="12"/>
  <c r="D12" i="12"/>
  <c r="C12" i="12"/>
  <c r="B12" i="12"/>
  <c r="D11" i="12"/>
  <c r="C11" i="12"/>
  <c r="B11" i="12"/>
  <c r="D10" i="12"/>
  <c r="C10" i="12"/>
  <c r="B10" i="12"/>
  <c r="D9" i="12"/>
  <c r="C9" i="12"/>
  <c r="B9" i="12"/>
  <c r="D8" i="12"/>
  <c r="C8" i="12"/>
  <c r="B8" i="12"/>
  <c r="D7" i="12"/>
  <c r="C7" i="12"/>
  <c r="B7" i="12"/>
  <c r="D6" i="12"/>
  <c r="C6" i="12"/>
  <c r="B6" i="12"/>
  <c r="D5" i="12"/>
  <c r="C5" i="12"/>
  <c r="B5" i="12"/>
  <c r="B39" i="12" l="1"/>
  <c r="B40" i="12" s="1"/>
  <c r="D39" i="12"/>
  <c r="D40" i="12" s="1"/>
  <c r="C36" i="12"/>
  <c r="B36" i="12"/>
  <c r="D36" i="12"/>
  <c r="C37" i="12"/>
  <c r="C38" i="12" s="1"/>
  <c r="C39" i="12"/>
  <c r="C40" i="12" s="1"/>
  <c r="B37" i="12"/>
  <c r="B38" i="12" s="1"/>
  <c r="D37" i="12"/>
  <c r="D38" i="12" s="1"/>
</calcChain>
</file>

<file path=xl/sharedStrings.xml><?xml version="1.0" encoding="utf-8"?>
<sst xmlns="http://schemas.openxmlformats.org/spreadsheetml/2006/main" count="176" uniqueCount="16">
  <si>
    <t>釜 ヶ 渕 観 測 所  水 質 月 報</t>
    <rPh sb="0" eb="1">
      <t>カマ</t>
    </rPh>
    <rPh sb="4" eb="5">
      <t>フチ</t>
    </rPh>
    <rPh sb="6" eb="7">
      <t>カン</t>
    </rPh>
    <rPh sb="8" eb="9">
      <t>ハカリ</t>
    </rPh>
    <rPh sb="10" eb="11">
      <t>ジョ</t>
    </rPh>
    <rPh sb="13" eb="14">
      <t>ミズ</t>
    </rPh>
    <rPh sb="15" eb="16">
      <t>シツ</t>
    </rPh>
    <rPh sb="17" eb="18">
      <t>ツキ</t>
    </rPh>
    <rPh sb="19" eb="20">
      <t>ホウ</t>
    </rPh>
    <phoneticPr fontId="1"/>
  </si>
  <si>
    <t>日付</t>
    <rPh sb="0" eb="1">
      <t>ニチ</t>
    </rPh>
    <rPh sb="1" eb="2">
      <t>ツ</t>
    </rPh>
    <phoneticPr fontId="1"/>
  </si>
  <si>
    <t>水位</t>
    <rPh sb="0" eb="2">
      <t>スイイ</t>
    </rPh>
    <phoneticPr fontId="1"/>
  </si>
  <si>
    <t>水温</t>
    <rPh sb="0" eb="2">
      <t>スイオン</t>
    </rPh>
    <phoneticPr fontId="1"/>
  </si>
  <si>
    <t>濁度</t>
    <rPh sb="0" eb="1">
      <t>ダク</t>
    </rPh>
    <rPh sb="1" eb="2">
      <t>ド</t>
    </rPh>
    <phoneticPr fontId="1"/>
  </si>
  <si>
    <t>備考</t>
    <rPh sb="0" eb="2">
      <t>ビコウ</t>
    </rPh>
    <phoneticPr fontId="1"/>
  </si>
  <si>
    <t>平　均</t>
    <rPh sb="0" eb="1">
      <t>ヒラ</t>
    </rPh>
    <rPh sb="2" eb="3">
      <t>タモツ</t>
    </rPh>
    <phoneticPr fontId="1"/>
  </si>
  <si>
    <t>最　大　値</t>
    <rPh sb="0" eb="1">
      <t>サイ</t>
    </rPh>
    <rPh sb="2" eb="3">
      <t>ダイ</t>
    </rPh>
    <rPh sb="4" eb="5">
      <t>アタイ</t>
    </rPh>
    <phoneticPr fontId="1"/>
  </si>
  <si>
    <t>最大日</t>
    <rPh sb="0" eb="2">
      <t>サイダイ</t>
    </rPh>
    <rPh sb="2" eb="3">
      <t>ニチ</t>
    </rPh>
    <phoneticPr fontId="1"/>
  </si>
  <si>
    <t>最　小　値</t>
    <rPh sb="0" eb="1">
      <t>サイ</t>
    </rPh>
    <rPh sb="2" eb="3">
      <t>ショウ</t>
    </rPh>
    <rPh sb="4" eb="5">
      <t>アタイ</t>
    </rPh>
    <phoneticPr fontId="1"/>
  </si>
  <si>
    <t>最小日</t>
    <rPh sb="0" eb="2">
      <t>サイショウ</t>
    </rPh>
    <rPh sb="2" eb="3">
      <t>ニチ</t>
    </rPh>
    <phoneticPr fontId="1"/>
  </si>
  <si>
    <t>[ ｍ ]</t>
    <phoneticPr fontId="1"/>
  </si>
  <si>
    <t>[ FTU ]</t>
    <phoneticPr fontId="1"/>
  </si>
  <si>
    <t>[ ℃ ]</t>
    <phoneticPr fontId="1"/>
  </si>
  <si>
    <t>データ欠測</t>
    <rPh sb="3" eb="5">
      <t>ケッソク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</si>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</sst>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m/d\ h:mm"/>
    <numFmt numFmtId="177" formatCode="0.00_ "/>
    <numFmt numFmtId="178" formatCode="0.0_ "/>
    <numFmt numFmtId="179" formatCode="m&quot;月&quot;d&quot;日&quot;;@"/>
  </numFmts>
  <fonts count="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77" fontId="2" fillId="0" borderId="0" xfId="0" applyNumberFormat="1" applyFont="1" applyBorder="1"/>
    <xf numFmtId="178" fontId="2" fillId="0" borderId="0" xfId="0" applyNumberFormat="1" applyFont="1" applyBorder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Border="1"/>
    <xf numFmtId="179" fontId="2" fillId="0" borderId="3" xfId="0" applyNumberFormat="1" applyFont="1" applyBorder="1" applyAlignment="1">
      <alignment horizontal="right"/>
    </xf>
    <xf numFmtId="179" fontId="2" fillId="0" borderId="4" xfId="0" applyNumberFormat="1" applyFont="1" applyBorder="1" applyAlignment="1">
      <alignment horizontal="right"/>
    </xf>
    <xf numFmtId="178" fontId="2" fillId="0" borderId="1" xfId="0" applyNumberFormat="1" applyFont="1" applyBorder="1"/>
    <xf numFmtId="179" fontId="2" fillId="0" borderId="1" xfId="0" applyNumberFormat="1" applyFont="1" applyBorder="1" applyAlignment="1">
      <alignment horizontal="right"/>
    </xf>
    <xf numFmtId="179" fontId="2" fillId="0" borderId="2" xfId="0" applyNumberFormat="1" applyFont="1" applyBorder="1" applyAlignment="1">
      <alignment horizontal="right"/>
    </xf>
    <xf numFmtId="178" fontId="2" fillId="0" borderId="3" xfId="0" applyNumberFormat="1" applyFont="1" applyBorder="1"/>
    <xf numFmtId="0" fontId="2" fillId="0" borderId="1" xfId="0" applyNumberFormat="1" applyFont="1" applyBorder="1"/>
    <xf numFmtId="0" fontId="2" fillId="0" borderId="1" xfId="0" applyNumberFormat="1" applyFont="1" applyBorder="1" applyAlignment="1">
      <alignment shrinkToFit="1"/>
    </xf>
    <xf numFmtId="0" fontId="0" fillId="0" borderId="1" xfId="0" applyNumberFormat="1" applyBorder="1"/>
    <xf numFmtId="0" fontId="0" fillId="0" borderId="2" xfId="0" applyNumberFormat="1" applyBorder="1"/>
    <xf numFmtId="177" fontId="2" fillId="0" borderId="5" xfId="0" applyNumberFormat="1" applyFont="1" applyBorder="1"/>
    <xf numFmtId="178" fontId="2" fillId="0" borderId="6" xfId="0" applyNumberFormat="1" applyFont="1" applyBorder="1"/>
    <xf numFmtId="178" fontId="2" fillId="0" borderId="5" xfId="0" applyNumberFormat="1" applyFont="1" applyBorder="1"/>
    <xf numFmtId="0" fontId="2" fillId="0" borderId="6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0" fontId="0" fillId="0" borderId="6" xfId="0" applyNumberFormat="1" applyBorder="1"/>
    <xf numFmtId="177" fontId="2" fillId="0" borderId="7" xfId="0" applyNumberFormat="1" applyFont="1" applyBorder="1"/>
    <xf numFmtId="178" fontId="2" fillId="0" borderId="8" xfId="0" applyNumberFormat="1" applyFont="1" applyBorder="1"/>
    <xf numFmtId="178" fontId="2" fillId="0" borderId="7" xfId="0" applyNumberFormat="1" applyFont="1" applyBorder="1"/>
    <xf numFmtId="0" fontId="2" fillId="0" borderId="8" xfId="0" applyNumberFormat="1" applyFont="1" applyBorder="1"/>
    <xf numFmtId="176" fontId="2" fillId="0" borderId="6" xfId="0" applyNumberFormat="1" applyFont="1" applyBorder="1" applyAlignment="1">
      <alignment horizontal="right" indent="1"/>
    </xf>
    <xf numFmtId="176" fontId="2" fillId="0" borderId="8" xfId="0" applyNumberFormat="1" applyFont="1" applyBorder="1" applyAlignment="1">
      <alignment horizontal="right" indent="1"/>
    </xf>
    <xf numFmtId="55" fontId="3" fillId="0" borderId="0" xfId="0" applyNumberFormat="1" applyFont="1"/>
    <xf numFmtId="177" fontId="2" fillId="0" borderId="3" xfId="0" applyNumberFormat="1" applyFont="1" applyBorder="1" applyAlignment="1">
      <alignment horizontal="center"/>
    </xf>
    <xf numFmtId="178" fontId="2" fillId="0" borderId="1" xfId="0" applyNumberFormat="1" applyFont="1" applyBorder="1" applyAlignment="1">
      <alignment horizontal="center"/>
    </xf>
    <xf numFmtId="178" fontId="2" fillId="0" borderId="3" xfId="0" applyNumberFormat="1" applyFont="1" applyBorder="1" applyAlignment="1">
      <alignment horizontal="center"/>
    </xf>
    <xf numFmtId="177" fontId="2" fillId="0" borderId="3" xfId="0" applyNumberFormat="1" applyFont="1" applyBorder="1" applyAlignment="1">
      <alignment horizontal="right"/>
    </xf>
    <xf numFmtId="177" fontId="2" fillId="0" borderId="11" xfId="0" applyNumberFormat="1" applyFont="1" applyBorder="1"/>
    <xf numFmtId="178" fontId="2" fillId="0" borderId="12" xfId="0" applyNumberFormat="1" applyFont="1" applyBorder="1"/>
    <xf numFmtId="0" fontId="2" fillId="0" borderId="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0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6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1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igyo/02&#38651;&#27671;&#24037;&#27700;&#35506;/01&#32207;&#21209;&#35506;/13&#20225;&#30011;&#12539;&#24195;&#22577;&#25285;&#24403;/&#37340;&#12534;&#28181;&#28609;&#24230;&#35336;/&#31227;&#21205;&#29992;/2015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44.28</v>
          </cell>
          <cell r="C13">
            <v>11.8</v>
          </cell>
          <cell r="D13">
            <v>1.6</v>
          </cell>
        </row>
      </sheetData>
      <sheetData sheetId="2">
        <row r="13">
          <cell r="B13">
            <v>44.33</v>
          </cell>
          <cell r="C13">
            <v>12</v>
          </cell>
          <cell r="D13">
            <v>1.9</v>
          </cell>
        </row>
      </sheetData>
      <sheetData sheetId="3">
        <row r="13">
          <cell r="B13">
            <v>44.44</v>
          </cell>
          <cell r="C13">
            <v>11.7</v>
          </cell>
          <cell r="D13">
            <v>1.6</v>
          </cell>
        </row>
      </sheetData>
      <sheetData sheetId="4">
        <row r="13">
          <cell r="B13">
            <v>44.81</v>
          </cell>
          <cell r="C13">
            <v>12.2</v>
          </cell>
          <cell r="D13">
            <v>7</v>
          </cell>
        </row>
      </sheetData>
      <sheetData sheetId="5">
        <row r="13">
          <cell r="B13">
            <v>44.72</v>
          </cell>
          <cell r="C13">
            <v>12.7</v>
          </cell>
          <cell r="D13">
            <v>6.4</v>
          </cell>
        </row>
      </sheetData>
      <sheetData sheetId="6">
        <row r="13">
          <cell r="B13">
            <v>44.98</v>
          </cell>
          <cell r="C13">
            <v>12.9</v>
          </cell>
          <cell r="D13">
            <v>4.5</v>
          </cell>
        </row>
      </sheetData>
      <sheetData sheetId="7">
        <row r="13">
          <cell r="B13">
            <v>44.77</v>
          </cell>
          <cell r="C13">
            <v>13.2</v>
          </cell>
          <cell r="D13">
            <v>4.5</v>
          </cell>
        </row>
      </sheetData>
      <sheetData sheetId="8">
        <row r="13">
          <cell r="B13">
            <v>44.68</v>
          </cell>
          <cell r="C13">
            <v>13.2</v>
          </cell>
          <cell r="D13">
            <v>5.6</v>
          </cell>
        </row>
      </sheetData>
      <sheetData sheetId="9">
        <row r="13">
          <cell r="B13">
            <v>44.66</v>
          </cell>
          <cell r="C13">
            <v>13.1</v>
          </cell>
          <cell r="D13">
            <v>4.3</v>
          </cell>
        </row>
      </sheetData>
      <sheetData sheetId="10">
        <row r="13">
          <cell r="B13">
            <v>44.67</v>
          </cell>
          <cell r="C13">
            <v>12.9</v>
          </cell>
          <cell r="D13">
            <v>4.8</v>
          </cell>
        </row>
      </sheetData>
      <sheetData sheetId="11">
        <row r="13">
          <cell r="B13">
            <v>44.69</v>
          </cell>
          <cell r="C13">
            <v>12.8</v>
          </cell>
          <cell r="D13">
            <v>4.5</v>
          </cell>
        </row>
      </sheetData>
      <sheetData sheetId="12">
        <row r="13">
          <cell r="B13">
            <v>44.67</v>
          </cell>
          <cell r="C13">
            <v>13</v>
          </cell>
          <cell r="D13">
            <v>4</v>
          </cell>
        </row>
      </sheetData>
      <sheetData sheetId="13">
        <row r="13">
          <cell r="B13">
            <v>44.69</v>
          </cell>
          <cell r="C13">
            <v>12.9</v>
          </cell>
          <cell r="D13">
            <v>2.9</v>
          </cell>
        </row>
      </sheetData>
      <sheetData sheetId="14">
        <row r="13">
          <cell r="B13">
            <v>44.64</v>
          </cell>
          <cell r="C13">
            <v>13</v>
          </cell>
          <cell r="D13">
            <v>2.7</v>
          </cell>
        </row>
      </sheetData>
      <sheetData sheetId="15">
        <row r="13">
          <cell r="B13">
            <v>44.67</v>
          </cell>
          <cell r="C13">
            <v>13</v>
          </cell>
          <cell r="D13">
            <v>2.4</v>
          </cell>
        </row>
      </sheetData>
      <sheetData sheetId="16">
        <row r="13">
          <cell r="B13">
            <v>44.64</v>
          </cell>
          <cell r="C13">
            <v>13</v>
          </cell>
          <cell r="D13">
            <v>2.4</v>
          </cell>
        </row>
      </sheetData>
      <sheetData sheetId="17">
        <row r="13">
          <cell r="B13">
            <v>44.66</v>
          </cell>
          <cell r="C13">
            <v>13.1</v>
          </cell>
          <cell r="D13">
            <v>2.4</v>
          </cell>
        </row>
      </sheetData>
      <sheetData sheetId="18">
        <row r="13">
          <cell r="B13">
            <v>44.66</v>
          </cell>
          <cell r="C13">
            <v>13.4</v>
          </cell>
          <cell r="D13">
            <v>2.7</v>
          </cell>
        </row>
      </sheetData>
      <sheetData sheetId="19">
        <row r="13">
          <cell r="B13">
            <v>44.62</v>
          </cell>
          <cell r="C13">
            <v>13.6</v>
          </cell>
          <cell r="D13">
            <v>2.7</v>
          </cell>
        </row>
      </sheetData>
      <sheetData sheetId="20"/>
      <sheetData sheetId="21">
        <row r="13">
          <cell r="B13">
            <v>45.34</v>
          </cell>
          <cell r="C13">
            <v>13.5</v>
          </cell>
          <cell r="D13">
            <v>22</v>
          </cell>
        </row>
      </sheetData>
      <sheetData sheetId="22">
        <row r="13">
          <cell r="B13">
            <v>45.12</v>
          </cell>
          <cell r="C13">
            <v>14.1</v>
          </cell>
          <cell r="D13">
            <v>34.1</v>
          </cell>
        </row>
      </sheetData>
      <sheetData sheetId="23">
        <row r="13">
          <cell r="B13">
            <v>44.98</v>
          </cell>
          <cell r="C13">
            <v>14.2</v>
          </cell>
          <cell r="D13">
            <v>50.7</v>
          </cell>
        </row>
      </sheetData>
      <sheetData sheetId="24">
        <row r="13">
          <cell r="B13">
            <v>44.92</v>
          </cell>
          <cell r="C13">
            <v>14.4</v>
          </cell>
          <cell r="D13">
            <v>48.3</v>
          </cell>
        </row>
      </sheetData>
      <sheetData sheetId="25">
        <row r="13">
          <cell r="B13">
            <v>44.87</v>
          </cell>
          <cell r="C13">
            <v>14.6</v>
          </cell>
          <cell r="D13">
            <v>44.5</v>
          </cell>
        </row>
      </sheetData>
      <sheetData sheetId="26">
        <row r="13">
          <cell r="B13">
            <v>44.89</v>
          </cell>
          <cell r="C13">
            <v>14.9</v>
          </cell>
          <cell r="D13">
            <v>38.200000000000003</v>
          </cell>
        </row>
      </sheetData>
      <sheetData sheetId="27">
        <row r="13">
          <cell r="B13">
            <v>44.87</v>
          </cell>
          <cell r="C13">
            <v>15.2</v>
          </cell>
          <cell r="D13">
            <v>30.6</v>
          </cell>
        </row>
      </sheetData>
      <sheetData sheetId="28">
        <row r="13">
          <cell r="B13">
            <v>44.87</v>
          </cell>
          <cell r="C13">
            <v>15.5</v>
          </cell>
          <cell r="D13">
            <v>22.6</v>
          </cell>
        </row>
      </sheetData>
      <sheetData sheetId="29">
        <row r="13">
          <cell r="B13">
            <v>44.89</v>
          </cell>
          <cell r="C13">
            <v>15.2</v>
          </cell>
          <cell r="D13">
            <v>16.2</v>
          </cell>
        </row>
      </sheetData>
      <sheetData sheetId="30">
        <row r="13">
          <cell r="B13">
            <v>44.94</v>
          </cell>
          <cell r="C13">
            <v>15.3</v>
          </cell>
          <cell r="D13">
            <v>13.2</v>
          </cell>
        </row>
      </sheetData>
      <sheetData sheetId="3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44.67</v>
          </cell>
          <cell r="C13">
            <v>10</v>
          </cell>
          <cell r="D13">
            <v>14.1</v>
          </cell>
        </row>
      </sheetData>
      <sheetData sheetId="2">
        <row r="13">
          <cell r="B13">
            <v>44.63</v>
          </cell>
          <cell r="C13">
            <v>9.9</v>
          </cell>
          <cell r="D13">
            <v>13.2</v>
          </cell>
        </row>
      </sheetData>
      <sheetData sheetId="3">
        <row r="13">
          <cell r="B13">
            <v>44.6</v>
          </cell>
          <cell r="C13">
            <v>9.9</v>
          </cell>
          <cell r="D13">
            <v>14.1</v>
          </cell>
        </row>
      </sheetData>
      <sheetData sheetId="4">
        <row r="13">
          <cell r="B13">
            <v>44.57</v>
          </cell>
          <cell r="C13">
            <v>9.8000000000000007</v>
          </cell>
          <cell r="D13">
            <v>10.6</v>
          </cell>
        </row>
      </sheetData>
      <sheetData sheetId="5">
        <row r="13">
          <cell r="B13">
            <v>44.59</v>
          </cell>
          <cell r="C13">
            <v>9.8000000000000007</v>
          </cell>
          <cell r="D13">
            <v>8.9</v>
          </cell>
        </row>
      </sheetData>
      <sheetData sheetId="6">
        <row r="13">
          <cell r="B13">
            <v>44.56</v>
          </cell>
          <cell r="C13">
            <v>9.8000000000000007</v>
          </cell>
          <cell r="D13">
            <v>10.6</v>
          </cell>
        </row>
      </sheetData>
      <sheetData sheetId="7">
        <row r="13">
          <cell r="B13">
            <v>44.6</v>
          </cell>
          <cell r="C13">
            <v>9.6999999999999993</v>
          </cell>
          <cell r="D13">
            <v>5.5</v>
          </cell>
        </row>
      </sheetData>
      <sheetData sheetId="8">
        <row r="13">
          <cell r="B13">
            <v>44.58</v>
          </cell>
          <cell r="C13">
            <v>9.6</v>
          </cell>
          <cell r="D13">
            <v>5.5</v>
          </cell>
        </row>
      </sheetData>
      <sheetData sheetId="9">
        <row r="13">
          <cell r="B13">
            <v>44.56</v>
          </cell>
          <cell r="C13">
            <v>9.5</v>
          </cell>
          <cell r="D13">
            <v>6.6</v>
          </cell>
        </row>
      </sheetData>
      <sheetData sheetId="10">
        <row r="13">
          <cell r="B13">
            <v>44.64</v>
          </cell>
          <cell r="C13">
            <v>9.4</v>
          </cell>
          <cell r="D13">
            <v>5.5</v>
          </cell>
        </row>
      </sheetData>
      <sheetData sheetId="11">
        <row r="13">
          <cell r="B13">
            <v>44.64</v>
          </cell>
          <cell r="C13">
            <v>9.4</v>
          </cell>
          <cell r="D13">
            <v>5.8</v>
          </cell>
        </row>
      </sheetData>
      <sheetData sheetId="12">
        <row r="13">
          <cell r="B13">
            <v>44.65</v>
          </cell>
          <cell r="C13">
            <v>9.3000000000000007</v>
          </cell>
          <cell r="D13">
            <v>6.6</v>
          </cell>
        </row>
      </sheetData>
      <sheetData sheetId="13">
        <row r="13">
          <cell r="B13">
            <v>44.63</v>
          </cell>
          <cell r="C13">
            <v>9.1999999999999993</v>
          </cell>
          <cell r="D13">
            <v>6.4</v>
          </cell>
        </row>
      </sheetData>
      <sheetData sheetId="14">
        <row r="13">
          <cell r="B13">
            <v>44.61</v>
          </cell>
          <cell r="C13">
            <v>9</v>
          </cell>
          <cell r="D13">
            <v>7.5</v>
          </cell>
        </row>
      </sheetData>
      <sheetData sheetId="15">
        <row r="13">
          <cell r="B13">
            <v>44.62</v>
          </cell>
          <cell r="C13">
            <v>8.9</v>
          </cell>
          <cell r="D13">
            <v>5.8</v>
          </cell>
        </row>
      </sheetData>
      <sheetData sheetId="16">
        <row r="13">
          <cell r="B13">
            <v>44.64</v>
          </cell>
          <cell r="C13">
            <v>8.8000000000000007</v>
          </cell>
          <cell r="D13">
            <v>5.8</v>
          </cell>
        </row>
      </sheetData>
      <sheetData sheetId="17">
        <row r="13">
          <cell r="B13">
            <v>44.63</v>
          </cell>
          <cell r="C13">
            <v>8.6999999999999993</v>
          </cell>
          <cell r="D13">
            <v>5</v>
          </cell>
        </row>
      </sheetData>
      <sheetData sheetId="18">
        <row r="13">
          <cell r="B13">
            <v>44.64</v>
          </cell>
          <cell r="C13">
            <v>8.8000000000000007</v>
          </cell>
          <cell r="D13">
            <v>5.8</v>
          </cell>
        </row>
      </sheetData>
      <sheetData sheetId="19">
        <row r="13">
          <cell r="B13">
            <v>44.64</v>
          </cell>
          <cell r="C13">
            <v>8.4</v>
          </cell>
          <cell r="D13">
            <v>5.5</v>
          </cell>
        </row>
      </sheetData>
      <sheetData sheetId="20">
        <row r="13">
          <cell r="B13">
            <v>44.63</v>
          </cell>
          <cell r="C13">
            <v>8.1999999999999993</v>
          </cell>
          <cell r="D13">
            <v>5.5</v>
          </cell>
        </row>
      </sheetData>
      <sheetData sheetId="21">
        <row r="13">
          <cell r="B13">
            <v>44.63</v>
          </cell>
          <cell r="C13">
            <v>8.3000000000000007</v>
          </cell>
          <cell r="D13">
            <v>3.6</v>
          </cell>
        </row>
      </sheetData>
      <sheetData sheetId="22">
        <row r="13">
          <cell r="B13">
            <v>44.64</v>
          </cell>
          <cell r="C13">
            <v>8.3000000000000007</v>
          </cell>
          <cell r="D13">
            <v>3.6</v>
          </cell>
        </row>
      </sheetData>
      <sheetData sheetId="23">
        <row r="13">
          <cell r="B13">
            <v>44.62</v>
          </cell>
          <cell r="C13">
            <v>8.1999999999999993</v>
          </cell>
          <cell r="D13">
            <v>3.6</v>
          </cell>
        </row>
      </sheetData>
      <sheetData sheetId="24">
        <row r="13">
          <cell r="B13">
            <v>44.61</v>
          </cell>
          <cell r="C13">
            <v>7.9</v>
          </cell>
          <cell r="D13">
            <v>4.0999999999999996</v>
          </cell>
        </row>
      </sheetData>
      <sheetData sheetId="25">
        <row r="13">
          <cell r="B13">
            <v>44.65</v>
          </cell>
          <cell r="C13">
            <v>7.7</v>
          </cell>
          <cell r="D13">
            <v>4.7</v>
          </cell>
        </row>
      </sheetData>
      <sheetData sheetId="26">
        <row r="13">
          <cell r="B13">
            <v>44.63</v>
          </cell>
          <cell r="C13">
            <v>7.6</v>
          </cell>
          <cell r="D13">
            <v>3.6</v>
          </cell>
        </row>
      </sheetData>
      <sheetData sheetId="27">
        <row r="13">
          <cell r="B13">
            <v>44.62</v>
          </cell>
          <cell r="C13">
            <v>7.5</v>
          </cell>
          <cell r="D13">
            <v>3</v>
          </cell>
        </row>
      </sheetData>
      <sheetData sheetId="28">
        <row r="13">
          <cell r="B13">
            <v>44.67</v>
          </cell>
          <cell r="C13">
            <v>7.5</v>
          </cell>
          <cell r="D13">
            <v>2.5</v>
          </cell>
        </row>
      </sheetData>
      <sheetData sheetId="29">
        <row r="13">
          <cell r="B13">
            <v>45.11</v>
          </cell>
          <cell r="C13">
            <v>7.5</v>
          </cell>
          <cell r="D13">
            <v>5</v>
          </cell>
        </row>
      </sheetData>
      <sheetData sheetId="30">
        <row r="13">
          <cell r="B13">
            <v>45.08</v>
          </cell>
          <cell r="C13">
            <v>7.3</v>
          </cell>
          <cell r="D13">
            <v>3</v>
          </cell>
        </row>
      </sheetData>
      <sheetData sheetId="31">
        <row r="13">
          <cell r="B13">
            <v>44.99</v>
          </cell>
          <cell r="C13">
            <v>7.6</v>
          </cell>
          <cell r="D13">
            <v>4.7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44.94</v>
          </cell>
          <cell r="C13">
            <v>7.9</v>
          </cell>
          <cell r="D13">
            <v>4.7</v>
          </cell>
        </row>
      </sheetData>
      <sheetData sheetId="2">
        <row r="13">
          <cell r="B13">
            <v>44.92</v>
          </cell>
          <cell r="C13">
            <v>7.9</v>
          </cell>
          <cell r="D13">
            <v>3.3</v>
          </cell>
        </row>
      </sheetData>
      <sheetData sheetId="3">
        <row r="13">
          <cell r="B13">
            <v>44.89</v>
          </cell>
          <cell r="C13">
            <v>7.9</v>
          </cell>
          <cell r="D13">
            <v>3.3</v>
          </cell>
        </row>
      </sheetData>
      <sheetData sheetId="4">
        <row r="13">
          <cell r="B13">
            <v>44.82</v>
          </cell>
          <cell r="C13">
            <v>7.7</v>
          </cell>
          <cell r="D13">
            <v>4.0999999999999996</v>
          </cell>
        </row>
      </sheetData>
      <sheetData sheetId="5">
        <row r="13">
          <cell r="B13">
            <v>44.82</v>
          </cell>
          <cell r="C13">
            <v>7.8</v>
          </cell>
          <cell r="D13">
            <v>4.4000000000000004</v>
          </cell>
        </row>
      </sheetData>
      <sheetData sheetId="6">
        <row r="13">
          <cell r="B13">
            <v>44.8</v>
          </cell>
          <cell r="C13">
            <v>7.7</v>
          </cell>
          <cell r="D13">
            <v>4.0999999999999996</v>
          </cell>
        </row>
      </sheetData>
      <sheetData sheetId="7">
        <row r="13">
          <cell r="B13">
            <v>44.83</v>
          </cell>
          <cell r="C13">
            <v>7.8</v>
          </cell>
          <cell r="D13">
            <v>3.3</v>
          </cell>
        </row>
      </sheetData>
      <sheetData sheetId="8">
        <row r="13">
          <cell r="B13">
            <v>44.73</v>
          </cell>
          <cell r="C13">
            <v>7.8</v>
          </cell>
          <cell r="D13">
            <v>2.5</v>
          </cell>
        </row>
      </sheetData>
      <sheetData sheetId="9">
        <row r="13">
          <cell r="B13">
            <v>44.76</v>
          </cell>
          <cell r="C13">
            <v>7.6</v>
          </cell>
          <cell r="D13">
            <v>2.8</v>
          </cell>
        </row>
      </sheetData>
      <sheetData sheetId="10">
        <row r="13">
          <cell r="B13">
            <v>44.75</v>
          </cell>
          <cell r="C13">
            <v>7.4</v>
          </cell>
          <cell r="D13">
            <v>3.3</v>
          </cell>
        </row>
      </sheetData>
      <sheetData sheetId="11">
        <row r="13">
          <cell r="B13">
            <v>44.7</v>
          </cell>
          <cell r="C13">
            <v>7.6</v>
          </cell>
          <cell r="D13">
            <v>2.2000000000000002</v>
          </cell>
        </row>
      </sheetData>
      <sheetData sheetId="12">
        <row r="13">
          <cell r="B13">
            <v>44.67</v>
          </cell>
          <cell r="C13">
            <v>7.7</v>
          </cell>
          <cell r="D13">
            <v>1.9</v>
          </cell>
        </row>
      </sheetData>
      <sheetData sheetId="13">
        <row r="13">
          <cell r="B13">
            <v>44.74</v>
          </cell>
          <cell r="C13">
            <v>8.1</v>
          </cell>
          <cell r="D13">
            <v>1.4</v>
          </cell>
        </row>
      </sheetData>
      <sheetData sheetId="14">
        <row r="13">
          <cell r="B13">
            <v>47.2</v>
          </cell>
          <cell r="C13">
            <v>10.9</v>
          </cell>
          <cell r="D13">
            <v>63.3</v>
          </cell>
        </row>
      </sheetData>
      <sheetData sheetId="15">
        <row r="13">
          <cell r="B13">
            <v>45.84</v>
          </cell>
          <cell r="C13">
            <v>11.2</v>
          </cell>
          <cell r="D13">
            <v>97.4</v>
          </cell>
        </row>
      </sheetData>
      <sheetData sheetId="16">
        <row r="13">
          <cell r="B13">
            <v>45.39</v>
          </cell>
          <cell r="C13">
            <v>10.5</v>
          </cell>
          <cell r="D13">
            <v>100</v>
          </cell>
        </row>
      </sheetData>
      <sheetData sheetId="17">
        <row r="13">
          <cell r="B13">
            <v>45.25</v>
          </cell>
          <cell r="C13">
            <v>10.1</v>
          </cell>
          <cell r="D13">
            <v>81.7</v>
          </cell>
        </row>
      </sheetData>
      <sheetData sheetId="18">
        <row r="13">
          <cell r="B13">
            <v>45.12</v>
          </cell>
          <cell r="C13">
            <v>9.9</v>
          </cell>
          <cell r="D13">
            <v>79.2</v>
          </cell>
        </row>
      </sheetData>
      <sheetData sheetId="19">
        <row r="13">
          <cell r="B13">
            <v>45.11</v>
          </cell>
          <cell r="C13">
            <v>9.6</v>
          </cell>
          <cell r="D13">
            <v>75.7</v>
          </cell>
        </row>
      </sheetData>
      <sheetData sheetId="20">
        <row r="13">
          <cell r="B13">
            <v>45.13</v>
          </cell>
          <cell r="C13">
            <v>9.6999999999999993</v>
          </cell>
          <cell r="D13">
            <v>67.2</v>
          </cell>
        </row>
      </sheetData>
      <sheetData sheetId="21">
        <row r="13">
          <cell r="B13">
            <v>45.42</v>
          </cell>
          <cell r="C13">
            <v>9.5</v>
          </cell>
          <cell r="D13">
            <v>53.7</v>
          </cell>
        </row>
      </sheetData>
      <sheetData sheetId="22">
        <row r="13">
          <cell r="B13">
            <v>45.12</v>
          </cell>
          <cell r="C13">
            <v>9.5</v>
          </cell>
          <cell r="D13">
            <v>43.4</v>
          </cell>
        </row>
      </sheetData>
      <sheetData sheetId="23">
        <row r="13">
          <cell r="B13">
            <v>45.13</v>
          </cell>
          <cell r="C13">
            <v>9.5</v>
          </cell>
          <cell r="D13">
            <v>45.8</v>
          </cell>
        </row>
      </sheetData>
      <sheetData sheetId="24">
        <row r="13">
          <cell r="B13">
            <v>45.07</v>
          </cell>
          <cell r="C13">
            <v>9.4</v>
          </cell>
          <cell r="D13">
            <v>41.2</v>
          </cell>
        </row>
      </sheetData>
      <sheetData sheetId="25">
        <row r="13">
          <cell r="B13">
            <v>45.08</v>
          </cell>
          <cell r="C13">
            <v>9.1999999999999993</v>
          </cell>
          <cell r="D13">
            <v>35.4</v>
          </cell>
        </row>
      </sheetData>
      <sheetData sheetId="26">
        <row r="13">
          <cell r="B13">
            <v>45.08</v>
          </cell>
          <cell r="C13">
            <v>9.1</v>
          </cell>
          <cell r="D13">
            <v>26.7</v>
          </cell>
        </row>
      </sheetData>
      <sheetData sheetId="27">
        <row r="13">
          <cell r="B13">
            <v>45.06</v>
          </cell>
          <cell r="C13">
            <v>8.8000000000000007</v>
          </cell>
          <cell r="D13">
            <v>26.2</v>
          </cell>
        </row>
      </sheetData>
      <sheetData sheetId="28">
        <row r="13">
          <cell r="B13">
            <v>45.09</v>
          </cell>
          <cell r="C13">
            <v>8.6999999999999993</v>
          </cell>
          <cell r="D13">
            <v>24.3</v>
          </cell>
        </row>
      </sheetData>
      <sheetData sheetId="29">
        <row r="13">
          <cell r="B13">
            <v>45.04</v>
          </cell>
          <cell r="C13">
            <v>8.8000000000000007</v>
          </cell>
          <cell r="D13">
            <v>20.8</v>
          </cell>
        </row>
      </sheetData>
      <sheetData sheetId="30"/>
      <sheetData sheetId="3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44.98</v>
          </cell>
          <cell r="C13">
            <v>8.6</v>
          </cell>
          <cell r="D13">
            <v>18.399999999999999</v>
          </cell>
        </row>
      </sheetData>
      <sheetData sheetId="2">
        <row r="13">
          <cell r="B13">
            <v>44.9</v>
          </cell>
          <cell r="C13">
            <v>8.6999999999999993</v>
          </cell>
          <cell r="D13">
            <v>15.2</v>
          </cell>
        </row>
      </sheetData>
      <sheetData sheetId="3">
        <row r="13">
          <cell r="B13">
            <v>44.87</v>
          </cell>
          <cell r="C13">
            <v>8.6</v>
          </cell>
          <cell r="D13">
            <v>15.2</v>
          </cell>
        </row>
      </sheetData>
      <sheetData sheetId="4">
        <row r="13">
          <cell r="B13">
            <v>44.92</v>
          </cell>
          <cell r="C13">
            <v>8.6999999999999993</v>
          </cell>
          <cell r="D13">
            <v>14.7</v>
          </cell>
        </row>
      </sheetData>
      <sheetData sheetId="5">
        <row r="13">
          <cell r="B13">
            <v>44.89</v>
          </cell>
          <cell r="C13">
            <v>9</v>
          </cell>
          <cell r="D13">
            <v>12.1</v>
          </cell>
        </row>
      </sheetData>
      <sheetData sheetId="6">
        <row r="13">
          <cell r="B13">
            <v>44.93</v>
          </cell>
          <cell r="C13">
            <v>9.3000000000000007</v>
          </cell>
          <cell r="D13">
            <v>10.9</v>
          </cell>
        </row>
      </sheetData>
      <sheetData sheetId="7">
        <row r="13">
          <cell r="B13">
            <v>44.92</v>
          </cell>
          <cell r="C13">
            <v>9.5</v>
          </cell>
          <cell r="D13">
            <v>9.8000000000000007</v>
          </cell>
        </row>
      </sheetData>
      <sheetData sheetId="8">
        <row r="13">
          <cell r="B13">
            <v>44.95</v>
          </cell>
          <cell r="C13">
            <v>9.9</v>
          </cell>
          <cell r="D13">
            <v>8.9</v>
          </cell>
        </row>
      </sheetData>
      <sheetData sheetId="9">
        <row r="13">
          <cell r="B13">
            <v>45.07</v>
          </cell>
          <cell r="C13">
            <v>10.4</v>
          </cell>
          <cell r="D13">
            <v>8.4</v>
          </cell>
        </row>
      </sheetData>
      <sheetData sheetId="10">
        <row r="13">
          <cell r="B13">
            <v>45</v>
          </cell>
          <cell r="C13">
            <v>10.199999999999999</v>
          </cell>
          <cell r="D13">
            <v>9</v>
          </cell>
        </row>
      </sheetData>
      <sheetData sheetId="11">
        <row r="13">
          <cell r="B13">
            <v>44.98</v>
          </cell>
          <cell r="C13">
            <v>10.3</v>
          </cell>
          <cell r="D13">
            <v>6.4</v>
          </cell>
        </row>
      </sheetData>
      <sheetData sheetId="12">
        <row r="13">
          <cell r="B13">
            <v>44.97</v>
          </cell>
          <cell r="C13">
            <v>10.4</v>
          </cell>
          <cell r="D13">
            <v>5.8</v>
          </cell>
        </row>
      </sheetData>
      <sheetData sheetId="13">
        <row r="13">
          <cell r="B13">
            <v>44.95</v>
          </cell>
          <cell r="C13">
            <v>10.199999999999999</v>
          </cell>
          <cell r="D13">
            <v>4.7</v>
          </cell>
        </row>
      </sheetData>
      <sheetData sheetId="14">
        <row r="13">
          <cell r="B13">
            <v>45.04</v>
          </cell>
          <cell r="C13">
            <v>10.199999999999999</v>
          </cell>
          <cell r="D13">
            <v>3.9</v>
          </cell>
        </row>
      </sheetData>
      <sheetData sheetId="15">
        <row r="13">
          <cell r="B13">
            <v>44.99</v>
          </cell>
          <cell r="C13">
            <v>10.1</v>
          </cell>
          <cell r="D13">
            <v>3.9</v>
          </cell>
        </row>
      </sheetData>
      <sheetData sheetId="16">
        <row r="13">
          <cell r="B13">
            <v>45.01</v>
          </cell>
          <cell r="C13">
            <v>9.9</v>
          </cell>
          <cell r="D13">
            <v>3.3</v>
          </cell>
        </row>
      </sheetData>
      <sheetData sheetId="17">
        <row r="13">
          <cell r="B13">
            <v>45.05</v>
          </cell>
          <cell r="C13">
            <v>9.9</v>
          </cell>
          <cell r="D13">
            <v>3.3</v>
          </cell>
        </row>
      </sheetData>
      <sheetData sheetId="18">
        <row r="13">
          <cell r="B13">
            <v>44.98</v>
          </cell>
          <cell r="C13">
            <v>10.199999999999999</v>
          </cell>
          <cell r="D13">
            <v>2.8</v>
          </cell>
        </row>
      </sheetData>
      <sheetData sheetId="19">
        <row r="13">
          <cell r="B13">
            <v>45.01</v>
          </cell>
          <cell r="C13">
            <v>10.4</v>
          </cell>
          <cell r="D13">
            <v>3.9</v>
          </cell>
        </row>
      </sheetData>
      <sheetData sheetId="20">
        <row r="13">
          <cell r="B13">
            <v>45.01</v>
          </cell>
          <cell r="C13">
            <v>10.8</v>
          </cell>
          <cell r="D13">
            <v>3.6</v>
          </cell>
        </row>
      </sheetData>
      <sheetData sheetId="21">
        <row r="13">
          <cell r="B13">
            <v>44.97</v>
          </cell>
          <cell r="C13">
            <v>10.7</v>
          </cell>
          <cell r="D13">
            <v>4.2</v>
          </cell>
        </row>
      </sheetData>
      <sheetData sheetId="22">
        <row r="13">
          <cell r="B13">
            <v>44.97</v>
          </cell>
          <cell r="C13">
            <v>10.8</v>
          </cell>
          <cell r="D13">
            <v>3.9</v>
          </cell>
        </row>
      </sheetData>
      <sheetData sheetId="23">
        <row r="13">
          <cell r="B13">
            <v>45.05</v>
          </cell>
          <cell r="C13">
            <v>11</v>
          </cell>
          <cell r="D13">
            <v>4.2</v>
          </cell>
        </row>
      </sheetData>
      <sheetData sheetId="24">
        <row r="13">
          <cell r="B13">
            <v>45.07</v>
          </cell>
          <cell r="C13">
            <v>11.1</v>
          </cell>
          <cell r="D13">
            <v>4.7</v>
          </cell>
        </row>
      </sheetData>
      <sheetData sheetId="25">
        <row r="13">
          <cell r="B13">
            <v>45</v>
          </cell>
          <cell r="C13">
            <v>11.3</v>
          </cell>
          <cell r="D13">
            <v>5.3</v>
          </cell>
        </row>
      </sheetData>
      <sheetData sheetId="26">
        <row r="13">
          <cell r="B13">
            <v>44.97</v>
          </cell>
          <cell r="C13">
            <v>11.3</v>
          </cell>
          <cell r="D13">
            <v>5</v>
          </cell>
        </row>
      </sheetData>
      <sheetData sheetId="27">
        <row r="13">
          <cell r="B13">
            <v>45.01</v>
          </cell>
          <cell r="C13">
            <v>11.1</v>
          </cell>
          <cell r="D13">
            <v>5</v>
          </cell>
        </row>
      </sheetData>
      <sheetData sheetId="28">
        <row r="13">
          <cell r="B13">
            <v>45.01</v>
          </cell>
          <cell r="C13">
            <v>11.2</v>
          </cell>
          <cell r="D13">
            <v>5</v>
          </cell>
        </row>
      </sheetData>
      <sheetData sheetId="29">
        <row r="13">
          <cell r="B13">
            <v>45.02</v>
          </cell>
          <cell r="C13">
            <v>11.4</v>
          </cell>
          <cell r="D13">
            <v>5.3</v>
          </cell>
        </row>
      </sheetData>
      <sheetData sheetId="30">
        <row r="13">
          <cell r="B13">
            <v>45.02</v>
          </cell>
          <cell r="C13">
            <v>11.3</v>
          </cell>
          <cell r="D13">
            <v>4.7</v>
          </cell>
        </row>
      </sheetData>
      <sheetData sheetId="31">
        <row r="13">
          <cell r="B13">
            <v>45.03</v>
          </cell>
          <cell r="C13">
            <v>11.4</v>
          </cell>
          <cell r="D13">
            <v>4.7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44.89</v>
          </cell>
          <cell r="C13">
            <v>15.4</v>
          </cell>
          <cell r="D13">
            <v>9.1999999999999993</v>
          </cell>
        </row>
      </sheetData>
      <sheetData sheetId="2">
        <row r="13">
          <cell r="B13">
            <v>44.84</v>
          </cell>
          <cell r="C13">
            <v>15.9</v>
          </cell>
          <cell r="D13">
            <v>7.8</v>
          </cell>
        </row>
      </sheetData>
      <sheetData sheetId="3">
        <row r="13">
          <cell r="B13">
            <v>44.87</v>
          </cell>
          <cell r="C13">
            <v>16.100000000000001</v>
          </cell>
          <cell r="D13">
            <v>6.5</v>
          </cell>
        </row>
      </sheetData>
      <sheetData sheetId="4"/>
      <sheetData sheetId="5"/>
      <sheetData sheetId="6"/>
      <sheetData sheetId="7"/>
      <sheetData sheetId="8">
        <row r="13">
          <cell r="B13">
            <v>44.86</v>
          </cell>
          <cell r="C13">
            <v>17.100000000000001</v>
          </cell>
          <cell r="D13">
            <v>4.5999999999999996</v>
          </cell>
        </row>
      </sheetData>
      <sheetData sheetId="9">
        <row r="13">
          <cell r="B13">
            <v>44.87</v>
          </cell>
          <cell r="C13">
            <v>17.2</v>
          </cell>
          <cell r="D13">
            <v>4</v>
          </cell>
        </row>
      </sheetData>
      <sheetData sheetId="10">
        <row r="13">
          <cell r="B13">
            <v>44.91</v>
          </cell>
          <cell r="C13">
            <v>17.3</v>
          </cell>
          <cell r="D13">
            <v>3.8</v>
          </cell>
        </row>
      </sheetData>
      <sheetData sheetId="11">
        <row r="13">
          <cell r="B13">
            <v>44.91</v>
          </cell>
          <cell r="C13">
            <v>17.3</v>
          </cell>
          <cell r="D13">
            <v>3.2</v>
          </cell>
        </row>
      </sheetData>
      <sheetData sheetId="12">
        <row r="13">
          <cell r="B13">
            <v>45</v>
          </cell>
          <cell r="C13">
            <v>17.5</v>
          </cell>
          <cell r="D13">
            <v>3.8</v>
          </cell>
        </row>
      </sheetData>
      <sheetData sheetId="13">
        <row r="13">
          <cell r="B13">
            <v>45.35</v>
          </cell>
          <cell r="C13">
            <v>16.899999999999999</v>
          </cell>
          <cell r="D13">
            <v>10.7</v>
          </cell>
        </row>
      </sheetData>
      <sheetData sheetId="14">
        <row r="13">
          <cell r="B13">
            <v>45.18</v>
          </cell>
          <cell r="C13">
            <v>16.600000000000001</v>
          </cell>
          <cell r="D13">
            <v>11.2</v>
          </cell>
        </row>
      </sheetData>
      <sheetData sheetId="15">
        <row r="13">
          <cell r="B13">
            <v>45.14</v>
          </cell>
          <cell r="C13">
            <v>16.7</v>
          </cell>
          <cell r="D13">
            <v>7.9</v>
          </cell>
        </row>
      </sheetData>
      <sheetData sheetId="16">
        <row r="13">
          <cell r="B13">
            <v>45.27</v>
          </cell>
          <cell r="C13">
            <v>16.899999999999999</v>
          </cell>
          <cell r="D13">
            <v>10.9</v>
          </cell>
        </row>
      </sheetData>
      <sheetData sheetId="17">
        <row r="13">
          <cell r="B13">
            <v>45.2</v>
          </cell>
          <cell r="C13">
            <v>17</v>
          </cell>
          <cell r="D13">
            <v>14</v>
          </cell>
        </row>
      </sheetData>
      <sheetData sheetId="18">
        <row r="13">
          <cell r="B13">
            <v>45.27</v>
          </cell>
          <cell r="C13">
            <v>17.2</v>
          </cell>
          <cell r="D13">
            <v>12.9</v>
          </cell>
        </row>
      </sheetData>
      <sheetData sheetId="19">
        <row r="13">
          <cell r="B13">
            <v>45.29</v>
          </cell>
          <cell r="C13">
            <v>17.100000000000001</v>
          </cell>
          <cell r="D13">
            <v>9.8000000000000007</v>
          </cell>
        </row>
      </sheetData>
      <sheetData sheetId="20">
        <row r="13">
          <cell r="B13">
            <v>45.22</v>
          </cell>
          <cell r="C13">
            <v>17.600000000000001</v>
          </cell>
          <cell r="D13">
            <v>7.3</v>
          </cell>
        </row>
      </sheetData>
      <sheetData sheetId="21">
        <row r="13">
          <cell r="B13">
            <v>45.23</v>
          </cell>
          <cell r="C13">
            <v>18.100000000000001</v>
          </cell>
          <cell r="D13">
            <v>6</v>
          </cell>
        </row>
      </sheetData>
      <sheetData sheetId="22">
        <row r="13">
          <cell r="B13">
            <v>45.16</v>
          </cell>
          <cell r="C13">
            <v>18.100000000000001</v>
          </cell>
          <cell r="D13">
            <v>4.9000000000000004</v>
          </cell>
        </row>
      </sheetData>
      <sheetData sheetId="23">
        <row r="13">
          <cell r="B13">
            <v>45.2</v>
          </cell>
          <cell r="C13">
            <v>18.100000000000001</v>
          </cell>
          <cell r="D13">
            <v>4.5999999999999996</v>
          </cell>
        </row>
      </sheetData>
      <sheetData sheetId="24">
        <row r="13">
          <cell r="B13">
            <v>45.15</v>
          </cell>
          <cell r="C13">
            <v>18</v>
          </cell>
          <cell r="D13">
            <v>3.5</v>
          </cell>
        </row>
      </sheetData>
      <sheetData sheetId="25">
        <row r="13">
          <cell r="B13">
            <v>45.18</v>
          </cell>
          <cell r="C13">
            <v>18.100000000000001</v>
          </cell>
          <cell r="D13">
            <v>3</v>
          </cell>
        </row>
      </sheetData>
      <sheetData sheetId="26">
        <row r="13">
          <cell r="B13">
            <v>45.13</v>
          </cell>
          <cell r="C13">
            <v>18.600000000000001</v>
          </cell>
          <cell r="D13">
            <v>3.2</v>
          </cell>
        </row>
      </sheetData>
      <sheetData sheetId="27">
        <row r="13">
          <cell r="B13">
            <v>45.18</v>
          </cell>
          <cell r="C13">
            <v>19</v>
          </cell>
          <cell r="D13">
            <v>3.5</v>
          </cell>
        </row>
      </sheetData>
      <sheetData sheetId="28">
        <row r="13">
          <cell r="B13">
            <v>45.19</v>
          </cell>
          <cell r="C13">
            <v>19.3</v>
          </cell>
          <cell r="D13">
            <v>3</v>
          </cell>
        </row>
      </sheetData>
      <sheetData sheetId="29">
        <row r="13">
          <cell r="B13">
            <v>45.09</v>
          </cell>
          <cell r="C13">
            <v>19.3</v>
          </cell>
          <cell r="D13">
            <v>2.2000000000000002</v>
          </cell>
        </row>
      </sheetData>
      <sheetData sheetId="30">
        <row r="13">
          <cell r="B13">
            <v>45.21</v>
          </cell>
          <cell r="C13">
            <v>19.5</v>
          </cell>
          <cell r="D13">
            <v>2.2000000000000002</v>
          </cell>
        </row>
      </sheetData>
      <sheetData sheetId="31">
        <row r="13">
          <cell r="B13">
            <v>45.21</v>
          </cell>
          <cell r="C13">
            <v>19.5</v>
          </cell>
          <cell r="D13">
            <v>2.2000000000000002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45.17</v>
          </cell>
          <cell r="C13">
            <v>20</v>
          </cell>
          <cell r="D13">
            <v>2.2000000000000002</v>
          </cell>
        </row>
      </sheetData>
      <sheetData sheetId="2"/>
      <sheetData sheetId="3">
        <row r="13">
          <cell r="B13">
            <v>45.19</v>
          </cell>
          <cell r="C13">
            <v>19.899999999999999</v>
          </cell>
          <cell r="D13">
            <v>2.4</v>
          </cell>
        </row>
      </sheetData>
      <sheetData sheetId="4">
        <row r="13">
          <cell r="B13">
            <v>45.24</v>
          </cell>
          <cell r="C13">
            <v>20.100000000000001</v>
          </cell>
          <cell r="D13">
            <v>3.2</v>
          </cell>
        </row>
      </sheetData>
      <sheetData sheetId="5">
        <row r="13">
          <cell r="B13">
            <v>45.27</v>
          </cell>
          <cell r="C13">
            <v>19.7</v>
          </cell>
          <cell r="D13">
            <v>3.2</v>
          </cell>
        </row>
      </sheetData>
      <sheetData sheetId="6">
        <row r="13">
          <cell r="B13">
            <v>45.07</v>
          </cell>
          <cell r="C13">
            <v>19.2</v>
          </cell>
          <cell r="D13">
            <v>3</v>
          </cell>
        </row>
      </sheetData>
      <sheetData sheetId="7">
        <row r="13">
          <cell r="B13">
            <v>45.04</v>
          </cell>
          <cell r="C13">
            <v>19.399999999999999</v>
          </cell>
          <cell r="D13">
            <v>2.7</v>
          </cell>
        </row>
      </sheetData>
      <sheetData sheetId="8">
        <row r="13">
          <cell r="B13">
            <v>45.03</v>
          </cell>
          <cell r="C13">
            <v>19.3</v>
          </cell>
          <cell r="D13">
            <v>2.7</v>
          </cell>
        </row>
      </sheetData>
      <sheetData sheetId="9">
        <row r="13">
          <cell r="B13">
            <v>45.26</v>
          </cell>
          <cell r="C13">
            <v>19</v>
          </cell>
          <cell r="D13">
            <v>3</v>
          </cell>
        </row>
      </sheetData>
      <sheetData sheetId="10">
        <row r="13">
          <cell r="B13">
            <v>45.22</v>
          </cell>
          <cell r="C13">
            <v>18.7</v>
          </cell>
          <cell r="D13">
            <v>3.5</v>
          </cell>
        </row>
      </sheetData>
      <sheetData sheetId="11">
        <row r="13">
          <cell r="B13">
            <v>45.24</v>
          </cell>
          <cell r="C13">
            <v>18.7</v>
          </cell>
          <cell r="D13">
            <v>3.8</v>
          </cell>
        </row>
      </sheetData>
      <sheetData sheetId="12">
        <row r="13">
          <cell r="B13">
            <v>45.22</v>
          </cell>
          <cell r="C13">
            <v>18.5</v>
          </cell>
          <cell r="D13">
            <v>3.2</v>
          </cell>
        </row>
      </sheetData>
      <sheetData sheetId="13">
        <row r="13">
          <cell r="B13">
            <v>45.17</v>
          </cell>
          <cell r="C13">
            <v>19</v>
          </cell>
          <cell r="D13">
            <v>4.3</v>
          </cell>
        </row>
      </sheetData>
      <sheetData sheetId="14">
        <row r="13">
          <cell r="B13">
            <v>45.18</v>
          </cell>
          <cell r="C13">
            <v>18.7</v>
          </cell>
          <cell r="D13">
            <v>4.9000000000000004</v>
          </cell>
        </row>
      </sheetData>
      <sheetData sheetId="15">
        <row r="13">
          <cell r="B13">
            <v>45.21</v>
          </cell>
          <cell r="C13">
            <v>18.5</v>
          </cell>
          <cell r="D13">
            <v>4.3</v>
          </cell>
        </row>
      </sheetData>
      <sheetData sheetId="16">
        <row r="13">
          <cell r="B13">
            <v>45.2</v>
          </cell>
          <cell r="C13">
            <v>18.8</v>
          </cell>
          <cell r="D13">
            <v>4.3</v>
          </cell>
        </row>
      </sheetData>
      <sheetData sheetId="17">
        <row r="13">
          <cell r="B13">
            <v>45.16</v>
          </cell>
          <cell r="C13">
            <v>18.7</v>
          </cell>
          <cell r="D13">
            <v>4.0999999999999996</v>
          </cell>
        </row>
      </sheetData>
      <sheetData sheetId="18">
        <row r="13">
          <cell r="B13">
            <v>45.17</v>
          </cell>
          <cell r="C13">
            <v>19.399999999999999</v>
          </cell>
          <cell r="D13">
            <v>4.5999999999999996</v>
          </cell>
        </row>
      </sheetData>
      <sheetData sheetId="19">
        <row r="13">
          <cell r="B13">
            <v>45.1</v>
          </cell>
          <cell r="C13">
            <v>19.2</v>
          </cell>
          <cell r="D13">
            <v>4.3</v>
          </cell>
        </row>
      </sheetData>
      <sheetData sheetId="20">
        <row r="13">
          <cell r="B13">
            <v>45.08</v>
          </cell>
          <cell r="C13">
            <v>19.2</v>
          </cell>
          <cell r="D13">
            <v>3.8</v>
          </cell>
        </row>
      </sheetData>
      <sheetData sheetId="21">
        <row r="13">
          <cell r="B13">
            <v>45.09</v>
          </cell>
          <cell r="C13">
            <v>19.399999999999999</v>
          </cell>
          <cell r="D13">
            <v>3.2</v>
          </cell>
        </row>
      </sheetData>
      <sheetData sheetId="22">
        <row r="13">
          <cell r="B13">
            <v>45.07</v>
          </cell>
          <cell r="C13">
            <v>19.600000000000001</v>
          </cell>
          <cell r="D13">
            <v>2.9</v>
          </cell>
        </row>
      </sheetData>
      <sheetData sheetId="23">
        <row r="13">
          <cell r="B13">
            <v>45.08</v>
          </cell>
          <cell r="C13">
            <v>19.600000000000001</v>
          </cell>
          <cell r="D13">
            <v>2.9</v>
          </cell>
        </row>
      </sheetData>
      <sheetData sheetId="24">
        <row r="13">
          <cell r="B13">
            <v>45.05</v>
          </cell>
          <cell r="C13">
            <v>19.5</v>
          </cell>
          <cell r="D13">
            <v>2.1</v>
          </cell>
        </row>
      </sheetData>
      <sheetData sheetId="25">
        <row r="13">
          <cell r="B13">
            <v>44.99</v>
          </cell>
          <cell r="C13">
            <v>19.600000000000001</v>
          </cell>
          <cell r="D13">
            <v>1.6</v>
          </cell>
        </row>
      </sheetData>
      <sheetData sheetId="26">
        <row r="13">
          <cell r="B13">
            <v>44.99</v>
          </cell>
          <cell r="C13">
            <v>19.600000000000001</v>
          </cell>
          <cell r="D13">
            <v>1.6</v>
          </cell>
        </row>
      </sheetData>
      <sheetData sheetId="27">
        <row r="13">
          <cell r="B13">
            <v>44.95</v>
          </cell>
          <cell r="C13">
            <v>19.5</v>
          </cell>
          <cell r="D13">
            <v>2.1</v>
          </cell>
        </row>
      </sheetData>
      <sheetData sheetId="28">
        <row r="13">
          <cell r="B13">
            <v>44.89</v>
          </cell>
          <cell r="C13">
            <v>19.5</v>
          </cell>
          <cell r="D13">
            <v>1.3</v>
          </cell>
        </row>
      </sheetData>
      <sheetData sheetId="29">
        <row r="13">
          <cell r="B13">
            <v>44.84</v>
          </cell>
          <cell r="C13">
            <v>19.899999999999999</v>
          </cell>
          <cell r="D13">
            <v>1.3</v>
          </cell>
        </row>
      </sheetData>
      <sheetData sheetId="30">
        <row r="13">
          <cell r="B13">
            <v>44.93</v>
          </cell>
          <cell r="C13">
            <v>20.399999999999999</v>
          </cell>
          <cell r="D13">
            <v>1.3</v>
          </cell>
        </row>
      </sheetData>
      <sheetData sheetId="3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45.14</v>
          </cell>
          <cell r="C13">
            <v>20.100000000000001</v>
          </cell>
          <cell r="D13">
            <v>3.5</v>
          </cell>
        </row>
      </sheetData>
      <sheetData sheetId="2">
        <row r="13">
          <cell r="B13">
            <v>45.52</v>
          </cell>
          <cell r="C13">
            <v>19.5</v>
          </cell>
          <cell r="D13">
            <v>8.4</v>
          </cell>
        </row>
      </sheetData>
      <sheetData sheetId="3">
        <row r="13">
          <cell r="B13">
            <v>45.27</v>
          </cell>
          <cell r="C13">
            <v>19.5</v>
          </cell>
          <cell r="D13">
            <v>4.9000000000000004</v>
          </cell>
        </row>
      </sheetData>
      <sheetData sheetId="4">
        <row r="13">
          <cell r="B13">
            <v>45.24</v>
          </cell>
          <cell r="C13">
            <v>18.899999999999999</v>
          </cell>
          <cell r="D13">
            <v>22.4</v>
          </cell>
        </row>
      </sheetData>
      <sheetData sheetId="5">
        <row r="13">
          <cell r="B13">
            <v>45.21</v>
          </cell>
          <cell r="C13">
            <v>18.8</v>
          </cell>
          <cell r="D13">
            <v>25.9</v>
          </cell>
        </row>
      </sheetData>
      <sheetData sheetId="6">
        <row r="13">
          <cell r="B13">
            <v>45.24</v>
          </cell>
          <cell r="C13">
            <v>18.600000000000001</v>
          </cell>
          <cell r="D13">
            <v>19.8</v>
          </cell>
        </row>
      </sheetData>
      <sheetData sheetId="7">
        <row r="13">
          <cell r="B13">
            <v>45.48</v>
          </cell>
          <cell r="C13">
            <v>18.600000000000001</v>
          </cell>
          <cell r="D13">
            <v>17.8</v>
          </cell>
        </row>
      </sheetData>
      <sheetData sheetId="8">
        <row r="13">
          <cell r="B13">
            <v>45.54</v>
          </cell>
          <cell r="C13">
            <v>18.5</v>
          </cell>
          <cell r="D13">
            <v>14.1</v>
          </cell>
        </row>
      </sheetData>
      <sheetData sheetId="9">
        <row r="13">
          <cell r="B13">
            <v>45.41</v>
          </cell>
          <cell r="C13">
            <v>18.600000000000001</v>
          </cell>
          <cell r="D13">
            <v>12.4</v>
          </cell>
        </row>
      </sheetData>
      <sheetData sheetId="10">
        <row r="13">
          <cell r="B13">
            <v>45.55</v>
          </cell>
          <cell r="C13">
            <v>18.8</v>
          </cell>
          <cell r="D13">
            <v>15.5</v>
          </cell>
        </row>
      </sheetData>
      <sheetData sheetId="11">
        <row r="13">
          <cell r="B13">
            <v>45.47</v>
          </cell>
          <cell r="C13">
            <v>19.100000000000001</v>
          </cell>
          <cell r="D13">
            <v>16.899999999999999</v>
          </cell>
        </row>
      </sheetData>
      <sheetData sheetId="12">
        <row r="13">
          <cell r="B13">
            <v>45.4</v>
          </cell>
          <cell r="C13">
            <v>19.2</v>
          </cell>
          <cell r="D13">
            <v>30.7</v>
          </cell>
        </row>
      </sheetData>
      <sheetData sheetId="13">
        <row r="13">
          <cell r="B13">
            <v>45.6</v>
          </cell>
          <cell r="C13">
            <v>19.2</v>
          </cell>
          <cell r="D13">
            <v>34.5</v>
          </cell>
        </row>
      </sheetData>
      <sheetData sheetId="14">
        <row r="13">
          <cell r="B13">
            <v>45.8</v>
          </cell>
          <cell r="C13">
            <v>19.399999999999999</v>
          </cell>
          <cell r="D13">
            <v>27.4</v>
          </cell>
        </row>
      </sheetData>
      <sheetData sheetId="15">
        <row r="13">
          <cell r="B13">
            <v>45.6</v>
          </cell>
          <cell r="C13">
            <v>19.8</v>
          </cell>
          <cell r="D13">
            <v>52.2</v>
          </cell>
        </row>
      </sheetData>
      <sheetData sheetId="16">
        <row r="13">
          <cell r="B13">
            <v>45.45</v>
          </cell>
          <cell r="C13">
            <v>20.100000000000001</v>
          </cell>
          <cell r="D13">
            <v>51</v>
          </cell>
        </row>
      </sheetData>
      <sheetData sheetId="17">
        <row r="13">
          <cell r="B13">
            <v>48.21</v>
          </cell>
          <cell r="C13">
            <v>16.600000000000001</v>
          </cell>
          <cell r="D13">
            <v>514.4</v>
          </cell>
        </row>
      </sheetData>
      <sheetData sheetId="18">
        <row r="13">
          <cell r="B13">
            <v>46.45</v>
          </cell>
          <cell r="C13">
            <v>17</v>
          </cell>
          <cell r="D13">
            <v>384</v>
          </cell>
        </row>
      </sheetData>
      <sheetData sheetId="19">
        <row r="13">
          <cell r="B13">
            <v>46.74</v>
          </cell>
          <cell r="C13">
            <v>17.100000000000001</v>
          </cell>
          <cell r="D13">
            <v>257.89999999999998</v>
          </cell>
        </row>
      </sheetData>
      <sheetData sheetId="20">
        <row r="13">
          <cell r="B13">
            <v>46.1</v>
          </cell>
          <cell r="C13">
            <v>17.5</v>
          </cell>
          <cell r="D13">
            <v>173.4</v>
          </cell>
        </row>
      </sheetData>
      <sheetData sheetId="21">
        <row r="13">
          <cell r="B13">
            <v>46.58</v>
          </cell>
          <cell r="C13">
            <v>17.899999999999999</v>
          </cell>
          <cell r="D13">
            <v>125.4</v>
          </cell>
        </row>
      </sheetData>
      <sheetData sheetId="22">
        <row r="13">
          <cell r="B13">
            <v>47.83</v>
          </cell>
          <cell r="C13">
            <v>18.2</v>
          </cell>
          <cell r="D13">
            <v>226.1</v>
          </cell>
        </row>
      </sheetData>
      <sheetData sheetId="23">
        <row r="13">
          <cell r="B13">
            <v>46.92</v>
          </cell>
          <cell r="C13">
            <v>17.600000000000001</v>
          </cell>
          <cell r="D13">
            <v>192.9</v>
          </cell>
        </row>
      </sheetData>
      <sheetData sheetId="24">
        <row r="13">
          <cell r="B13">
            <v>46.18</v>
          </cell>
          <cell r="C13">
            <v>17.399999999999999</v>
          </cell>
          <cell r="D13">
            <v>144.6</v>
          </cell>
        </row>
      </sheetData>
      <sheetData sheetId="25">
        <row r="13">
          <cell r="B13">
            <v>45.76</v>
          </cell>
          <cell r="C13">
            <v>18.3</v>
          </cell>
          <cell r="D13">
            <v>126.2</v>
          </cell>
        </row>
      </sheetData>
      <sheetData sheetId="26">
        <row r="13">
          <cell r="B13">
            <v>45.53</v>
          </cell>
          <cell r="C13">
            <v>18.3</v>
          </cell>
          <cell r="D13">
            <v>96.9</v>
          </cell>
        </row>
      </sheetData>
      <sheetData sheetId="27">
        <row r="13">
          <cell r="B13">
            <v>45.43</v>
          </cell>
          <cell r="C13">
            <v>18.899999999999999</v>
          </cell>
          <cell r="D13">
            <v>80.7</v>
          </cell>
        </row>
      </sheetData>
      <sheetData sheetId="28">
        <row r="13">
          <cell r="B13">
            <v>45.25</v>
          </cell>
          <cell r="C13">
            <v>19.100000000000001</v>
          </cell>
          <cell r="D13">
            <v>66.400000000000006</v>
          </cell>
        </row>
      </sheetData>
      <sheetData sheetId="29">
        <row r="13">
          <cell r="B13">
            <v>45.25</v>
          </cell>
          <cell r="C13">
            <v>19.5</v>
          </cell>
          <cell r="D13">
            <v>52</v>
          </cell>
        </row>
      </sheetData>
      <sheetData sheetId="30">
        <row r="13">
          <cell r="B13">
            <v>45.11</v>
          </cell>
          <cell r="C13">
            <v>20</v>
          </cell>
          <cell r="D13">
            <v>37.9</v>
          </cell>
        </row>
      </sheetData>
      <sheetData sheetId="31">
        <row r="13">
          <cell r="B13">
            <v>45.07</v>
          </cell>
          <cell r="C13">
            <v>20.399999999999999</v>
          </cell>
          <cell r="D13">
            <v>30.4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45.05</v>
          </cell>
          <cell r="C13">
            <v>20.8</v>
          </cell>
          <cell r="D13">
            <v>24.8</v>
          </cell>
        </row>
      </sheetData>
      <sheetData sheetId="2">
        <row r="13">
          <cell r="B13">
            <v>45.06</v>
          </cell>
          <cell r="C13">
            <v>21.3</v>
          </cell>
          <cell r="D13">
            <v>20.7</v>
          </cell>
        </row>
      </sheetData>
      <sheetData sheetId="3">
        <row r="13">
          <cell r="B13">
            <v>45.01</v>
          </cell>
          <cell r="C13">
            <v>21.7</v>
          </cell>
          <cell r="D13">
            <v>18.5</v>
          </cell>
        </row>
      </sheetData>
      <sheetData sheetId="4">
        <row r="13">
          <cell r="B13">
            <v>44.92</v>
          </cell>
          <cell r="C13">
            <v>22.2</v>
          </cell>
          <cell r="D13">
            <v>13.9</v>
          </cell>
        </row>
      </sheetData>
      <sheetData sheetId="5">
        <row r="13">
          <cell r="B13">
            <v>44.87</v>
          </cell>
          <cell r="C13">
            <v>22.4</v>
          </cell>
          <cell r="D13">
            <v>11.9</v>
          </cell>
        </row>
      </sheetData>
      <sheetData sheetId="6">
        <row r="13">
          <cell r="B13">
            <v>44.84</v>
          </cell>
          <cell r="C13">
            <v>22.6</v>
          </cell>
          <cell r="D13">
            <v>9.6999999999999993</v>
          </cell>
        </row>
      </sheetData>
      <sheetData sheetId="7">
        <row r="13">
          <cell r="B13">
            <v>44.81</v>
          </cell>
          <cell r="C13">
            <v>22.9</v>
          </cell>
          <cell r="D13">
            <v>8</v>
          </cell>
        </row>
      </sheetData>
      <sheetData sheetId="8">
        <row r="13">
          <cell r="B13">
            <v>44.73</v>
          </cell>
          <cell r="C13">
            <v>23.2</v>
          </cell>
          <cell r="D13">
            <v>6.3</v>
          </cell>
        </row>
      </sheetData>
      <sheetData sheetId="9">
        <row r="13">
          <cell r="B13">
            <v>44.69</v>
          </cell>
          <cell r="C13">
            <v>23.4</v>
          </cell>
          <cell r="D13">
            <v>6.3</v>
          </cell>
        </row>
      </sheetData>
      <sheetData sheetId="10">
        <row r="13">
          <cell r="B13">
            <v>44.69</v>
          </cell>
          <cell r="C13">
            <v>23.7</v>
          </cell>
          <cell r="D13">
            <v>6.9</v>
          </cell>
        </row>
      </sheetData>
      <sheetData sheetId="11">
        <row r="13">
          <cell r="B13">
            <v>44.71</v>
          </cell>
          <cell r="C13">
            <v>23.8</v>
          </cell>
          <cell r="D13">
            <v>6.1</v>
          </cell>
        </row>
      </sheetData>
      <sheetData sheetId="12">
        <row r="13">
          <cell r="B13">
            <v>44.66</v>
          </cell>
          <cell r="C13">
            <v>23.9</v>
          </cell>
          <cell r="D13">
            <v>6.9</v>
          </cell>
        </row>
      </sheetData>
      <sheetData sheetId="13">
        <row r="13">
          <cell r="B13">
            <v>44.61</v>
          </cell>
          <cell r="C13">
            <v>23.6</v>
          </cell>
          <cell r="D13">
            <v>6.9</v>
          </cell>
        </row>
      </sheetData>
      <sheetData sheetId="14">
        <row r="13">
          <cell r="B13">
            <v>44.51</v>
          </cell>
          <cell r="C13">
            <v>23.4</v>
          </cell>
          <cell r="D13">
            <v>6.4</v>
          </cell>
        </row>
      </sheetData>
      <sheetData sheetId="15">
        <row r="13">
          <cell r="B13">
            <v>44.53</v>
          </cell>
          <cell r="C13">
            <v>23.5</v>
          </cell>
          <cell r="D13">
            <v>6.4</v>
          </cell>
        </row>
      </sheetData>
      <sheetData sheetId="16">
        <row r="13">
          <cell r="B13">
            <v>44.55</v>
          </cell>
          <cell r="C13">
            <v>23.7</v>
          </cell>
          <cell r="D13">
            <v>6.4</v>
          </cell>
        </row>
      </sheetData>
      <sheetData sheetId="17">
        <row r="13">
          <cell r="B13">
            <v>44.5</v>
          </cell>
          <cell r="C13">
            <v>23.7</v>
          </cell>
          <cell r="D13">
            <v>6.6</v>
          </cell>
        </row>
      </sheetData>
      <sheetData sheetId="18">
        <row r="13">
          <cell r="B13">
            <v>44.55</v>
          </cell>
          <cell r="C13">
            <v>23.6</v>
          </cell>
          <cell r="D13">
            <v>6.1</v>
          </cell>
        </row>
      </sheetData>
      <sheetData sheetId="19">
        <row r="13">
          <cell r="B13">
            <v>44.69</v>
          </cell>
          <cell r="C13">
            <v>23.5</v>
          </cell>
          <cell r="D13">
            <v>6.9</v>
          </cell>
        </row>
      </sheetData>
      <sheetData sheetId="20">
        <row r="13">
          <cell r="B13">
            <v>44.77</v>
          </cell>
          <cell r="C13">
            <v>23</v>
          </cell>
          <cell r="D13">
            <v>6.1</v>
          </cell>
        </row>
      </sheetData>
      <sheetData sheetId="21">
        <row r="13">
          <cell r="B13">
            <v>44.87</v>
          </cell>
          <cell r="C13">
            <v>22.9</v>
          </cell>
          <cell r="D13">
            <v>21.3</v>
          </cell>
        </row>
      </sheetData>
      <sheetData sheetId="22">
        <row r="13">
          <cell r="B13">
            <v>44.66</v>
          </cell>
          <cell r="C13">
            <v>22.8</v>
          </cell>
          <cell r="D13">
            <v>13.1</v>
          </cell>
        </row>
      </sheetData>
      <sheetData sheetId="23">
        <row r="13">
          <cell r="B13">
            <v>44.67</v>
          </cell>
          <cell r="C13">
            <v>22.8</v>
          </cell>
          <cell r="D13">
            <v>8.6</v>
          </cell>
        </row>
      </sheetData>
      <sheetData sheetId="24">
        <row r="13">
          <cell r="B13">
            <v>44.67</v>
          </cell>
          <cell r="C13">
            <v>23.3</v>
          </cell>
          <cell r="D13">
            <v>7.2</v>
          </cell>
        </row>
      </sheetData>
      <sheetData sheetId="25">
        <row r="13">
          <cell r="B13">
            <v>44.76</v>
          </cell>
          <cell r="C13">
            <v>23.6</v>
          </cell>
          <cell r="D13">
            <v>5.5</v>
          </cell>
        </row>
      </sheetData>
      <sheetData sheetId="26">
        <row r="13">
          <cell r="B13">
            <v>45.21</v>
          </cell>
          <cell r="C13">
            <v>22.3</v>
          </cell>
          <cell r="D13">
            <v>7.7</v>
          </cell>
        </row>
      </sheetData>
      <sheetData sheetId="27">
        <row r="13">
          <cell r="B13">
            <v>45.06</v>
          </cell>
          <cell r="C13">
            <v>22.1</v>
          </cell>
          <cell r="D13">
            <v>19.899999999999999</v>
          </cell>
        </row>
      </sheetData>
      <sheetData sheetId="28">
        <row r="13">
          <cell r="B13">
            <v>44.85</v>
          </cell>
          <cell r="C13">
            <v>22.1</v>
          </cell>
          <cell r="D13">
            <v>48.9</v>
          </cell>
        </row>
      </sheetData>
      <sheetData sheetId="29">
        <row r="13">
          <cell r="B13">
            <v>44.79</v>
          </cell>
          <cell r="C13">
            <v>22.1</v>
          </cell>
          <cell r="D13">
            <v>47.8</v>
          </cell>
        </row>
      </sheetData>
      <sheetData sheetId="30">
        <row r="13">
          <cell r="B13">
            <v>45.22</v>
          </cell>
          <cell r="C13">
            <v>21.8</v>
          </cell>
          <cell r="D13">
            <v>37.4</v>
          </cell>
        </row>
      </sheetData>
      <sheetData sheetId="31">
        <row r="13">
          <cell r="B13">
            <v>45.2</v>
          </cell>
          <cell r="C13">
            <v>21.3</v>
          </cell>
          <cell r="D13">
            <v>20.9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46.03</v>
          </cell>
          <cell r="C13">
            <v>20.5</v>
          </cell>
          <cell r="D13">
            <v>22.9</v>
          </cell>
        </row>
      </sheetData>
      <sheetData sheetId="2">
        <row r="13">
          <cell r="B13">
            <v>45.86</v>
          </cell>
          <cell r="C13">
            <v>19.100000000000001</v>
          </cell>
          <cell r="D13">
            <v>34.9</v>
          </cell>
        </row>
      </sheetData>
      <sheetData sheetId="3">
        <row r="13">
          <cell r="B13">
            <v>45.64</v>
          </cell>
          <cell r="C13">
            <v>19.5</v>
          </cell>
          <cell r="D13">
            <v>79</v>
          </cell>
        </row>
      </sheetData>
      <sheetData sheetId="4">
        <row r="13">
          <cell r="B13">
            <v>45.57</v>
          </cell>
          <cell r="C13">
            <v>19</v>
          </cell>
          <cell r="D13">
            <v>70.900000000000006</v>
          </cell>
        </row>
      </sheetData>
      <sheetData sheetId="5">
        <row r="13">
          <cell r="B13">
            <v>45.29</v>
          </cell>
          <cell r="C13">
            <v>19.100000000000001</v>
          </cell>
          <cell r="D13">
            <v>48.5</v>
          </cell>
        </row>
      </sheetData>
      <sheetData sheetId="6">
        <row r="13">
          <cell r="B13">
            <v>45.15</v>
          </cell>
          <cell r="C13">
            <v>19.100000000000001</v>
          </cell>
          <cell r="D13">
            <v>46.7</v>
          </cell>
        </row>
      </sheetData>
      <sheetData sheetId="7">
        <row r="13">
          <cell r="B13">
            <v>45.33</v>
          </cell>
          <cell r="C13">
            <v>18.8</v>
          </cell>
          <cell r="D13">
            <v>38.200000000000003</v>
          </cell>
        </row>
      </sheetData>
      <sheetData sheetId="8">
        <row r="13">
          <cell r="B13">
            <v>45.23</v>
          </cell>
          <cell r="C13">
            <v>18.8</v>
          </cell>
          <cell r="D13">
            <v>31.8</v>
          </cell>
        </row>
      </sheetData>
      <sheetData sheetId="9">
        <row r="13">
          <cell r="B13">
            <v>45.08</v>
          </cell>
          <cell r="C13">
            <v>18.8</v>
          </cell>
          <cell r="D13">
            <v>24</v>
          </cell>
        </row>
      </sheetData>
      <sheetData sheetId="10">
        <row r="13">
          <cell r="B13">
            <v>44.91</v>
          </cell>
          <cell r="C13">
            <v>18.7</v>
          </cell>
          <cell r="D13">
            <v>21.4</v>
          </cell>
        </row>
      </sheetData>
      <sheetData sheetId="11">
        <row r="13">
          <cell r="B13">
            <v>44.81</v>
          </cell>
          <cell r="C13">
            <v>18.899999999999999</v>
          </cell>
          <cell r="D13">
            <v>17.3</v>
          </cell>
        </row>
      </sheetData>
      <sheetData sheetId="12">
        <row r="13">
          <cell r="B13">
            <v>44.75</v>
          </cell>
          <cell r="C13">
            <v>19.100000000000001</v>
          </cell>
          <cell r="D13">
            <v>13.1</v>
          </cell>
        </row>
      </sheetData>
      <sheetData sheetId="13">
        <row r="13">
          <cell r="B13">
            <v>44.81</v>
          </cell>
          <cell r="C13">
            <v>19.2</v>
          </cell>
          <cell r="D13">
            <v>11.1</v>
          </cell>
        </row>
      </sheetData>
      <sheetData sheetId="14">
        <row r="13">
          <cell r="B13">
            <v>44.78</v>
          </cell>
          <cell r="C13">
            <v>19.3</v>
          </cell>
          <cell r="D13">
            <v>7.7</v>
          </cell>
        </row>
      </sheetData>
      <sheetData sheetId="15">
        <row r="13">
          <cell r="B13">
            <v>44.76</v>
          </cell>
          <cell r="C13">
            <v>19.100000000000001</v>
          </cell>
          <cell r="D13">
            <v>7.4</v>
          </cell>
        </row>
      </sheetData>
      <sheetData sheetId="16">
        <row r="13">
          <cell r="B13">
            <v>44.71</v>
          </cell>
          <cell r="C13">
            <v>19.100000000000001</v>
          </cell>
          <cell r="D13">
            <v>6.9</v>
          </cell>
        </row>
      </sheetData>
      <sheetData sheetId="17">
        <row r="13">
          <cell r="B13">
            <v>44.73</v>
          </cell>
          <cell r="C13">
            <v>19</v>
          </cell>
          <cell r="D13">
            <v>5.5</v>
          </cell>
        </row>
      </sheetData>
      <sheetData sheetId="18">
        <row r="13">
          <cell r="B13">
            <v>44.63</v>
          </cell>
          <cell r="C13">
            <v>19.2</v>
          </cell>
          <cell r="D13">
            <v>5.2</v>
          </cell>
        </row>
      </sheetData>
      <sheetData sheetId="19">
        <row r="13">
          <cell r="B13">
            <v>44.61</v>
          </cell>
          <cell r="C13">
            <v>19.7</v>
          </cell>
          <cell r="D13">
            <v>4.4000000000000004</v>
          </cell>
        </row>
      </sheetData>
      <sheetData sheetId="20">
        <row r="13">
          <cell r="B13">
            <v>44.54</v>
          </cell>
          <cell r="C13">
            <v>19.5</v>
          </cell>
          <cell r="D13">
            <v>3.3</v>
          </cell>
        </row>
      </sheetData>
      <sheetData sheetId="21">
        <row r="13">
          <cell r="B13">
            <v>44.56</v>
          </cell>
          <cell r="C13">
            <v>19.8</v>
          </cell>
          <cell r="D13">
            <v>2.5</v>
          </cell>
        </row>
      </sheetData>
      <sheetData sheetId="22">
        <row r="13">
          <cell r="B13">
            <v>44.58</v>
          </cell>
          <cell r="C13">
            <v>19.7</v>
          </cell>
          <cell r="D13">
            <v>1.9</v>
          </cell>
        </row>
      </sheetData>
      <sheetData sheetId="23">
        <row r="13">
          <cell r="B13">
            <v>44.61</v>
          </cell>
          <cell r="C13">
            <v>19.899999999999999</v>
          </cell>
          <cell r="D13">
            <v>0.5</v>
          </cell>
        </row>
      </sheetData>
      <sheetData sheetId="24">
        <row r="13">
          <cell r="B13">
            <v>44.85</v>
          </cell>
          <cell r="C13">
            <v>19.899999999999999</v>
          </cell>
          <cell r="D13">
            <v>6.3</v>
          </cell>
        </row>
      </sheetData>
      <sheetData sheetId="25">
        <row r="13">
          <cell r="B13">
            <v>44.91</v>
          </cell>
          <cell r="C13">
            <v>19.600000000000001</v>
          </cell>
          <cell r="D13">
            <v>6.1</v>
          </cell>
        </row>
      </sheetData>
      <sheetData sheetId="26">
        <row r="13">
          <cell r="B13">
            <v>44.75</v>
          </cell>
          <cell r="C13">
            <v>19.8</v>
          </cell>
          <cell r="D13">
            <v>4.9000000000000004</v>
          </cell>
        </row>
      </sheetData>
      <sheetData sheetId="27">
        <row r="13">
          <cell r="B13">
            <v>44.69</v>
          </cell>
          <cell r="C13">
            <v>19.899999999999999</v>
          </cell>
          <cell r="D13">
            <v>3.6</v>
          </cell>
        </row>
      </sheetData>
      <sheetData sheetId="28">
        <row r="13">
          <cell r="B13">
            <v>44.73</v>
          </cell>
          <cell r="C13">
            <v>20.100000000000001</v>
          </cell>
          <cell r="D13">
            <v>2.7</v>
          </cell>
        </row>
      </sheetData>
      <sheetData sheetId="29">
        <row r="13">
          <cell r="B13">
            <v>44.77</v>
          </cell>
          <cell r="C13">
            <v>20.2</v>
          </cell>
          <cell r="D13">
            <v>3</v>
          </cell>
        </row>
      </sheetData>
      <sheetData sheetId="30">
        <row r="13">
          <cell r="B13">
            <v>44.69</v>
          </cell>
          <cell r="C13">
            <v>19.899999999999999</v>
          </cell>
          <cell r="D13">
            <v>2.7</v>
          </cell>
        </row>
      </sheetData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44.69</v>
          </cell>
          <cell r="C13">
            <v>19.8</v>
          </cell>
          <cell r="D13">
            <v>2.5</v>
          </cell>
        </row>
      </sheetData>
      <sheetData sheetId="2">
        <row r="13">
          <cell r="B13">
            <v>44.73</v>
          </cell>
          <cell r="C13">
            <v>19.5</v>
          </cell>
          <cell r="D13">
            <v>2.5</v>
          </cell>
        </row>
      </sheetData>
      <sheetData sheetId="3">
        <row r="13">
          <cell r="B13">
            <v>44.69</v>
          </cell>
          <cell r="C13">
            <v>19.399999999999999</v>
          </cell>
          <cell r="D13">
            <v>2.5</v>
          </cell>
        </row>
      </sheetData>
      <sheetData sheetId="4">
        <row r="13">
          <cell r="B13">
            <v>44.67</v>
          </cell>
          <cell r="C13">
            <v>19.3</v>
          </cell>
          <cell r="D13">
            <v>2.7</v>
          </cell>
        </row>
      </sheetData>
      <sheetData sheetId="5">
        <row r="13">
          <cell r="B13">
            <v>44.61</v>
          </cell>
          <cell r="C13">
            <v>19.399999999999999</v>
          </cell>
          <cell r="D13">
            <v>3</v>
          </cell>
        </row>
      </sheetData>
      <sheetData sheetId="6">
        <row r="13">
          <cell r="B13">
            <v>44.65</v>
          </cell>
          <cell r="C13">
            <v>18.899999999999999</v>
          </cell>
          <cell r="D13">
            <v>3.3</v>
          </cell>
        </row>
      </sheetData>
      <sheetData sheetId="7">
        <row r="13">
          <cell r="B13">
            <v>44.65</v>
          </cell>
          <cell r="C13">
            <v>18.7</v>
          </cell>
          <cell r="D13">
            <v>3</v>
          </cell>
        </row>
      </sheetData>
      <sheetData sheetId="8">
        <row r="13">
          <cell r="B13">
            <v>44.63</v>
          </cell>
          <cell r="C13">
            <v>18.899999999999999</v>
          </cell>
          <cell r="D13">
            <v>3.6</v>
          </cell>
        </row>
      </sheetData>
      <sheetData sheetId="9">
        <row r="13">
          <cell r="B13">
            <v>44.59</v>
          </cell>
          <cell r="C13">
            <v>18.7</v>
          </cell>
          <cell r="D13">
            <v>3.8</v>
          </cell>
        </row>
      </sheetData>
      <sheetData sheetId="10">
        <row r="13">
          <cell r="B13">
            <v>44.6</v>
          </cell>
          <cell r="C13">
            <v>18.3</v>
          </cell>
          <cell r="D13">
            <v>3</v>
          </cell>
        </row>
      </sheetData>
      <sheetData sheetId="11">
        <row r="13">
          <cell r="B13">
            <v>44.51</v>
          </cell>
          <cell r="C13">
            <v>18.3</v>
          </cell>
          <cell r="D13">
            <v>3</v>
          </cell>
        </row>
      </sheetData>
      <sheetData sheetId="12">
        <row r="13">
          <cell r="B13">
            <v>44.52</v>
          </cell>
          <cell r="C13">
            <v>17.8</v>
          </cell>
          <cell r="D13">
            <v>3.6</v>
          </cell>
        </row>
      </sheetData>
      <sheetData sheetId="13">
        <row r="13">
          <cell r="B13">
            <v>44.5</v>
          </cell>
          <cell r="C13">
            <v>17.899999999999999</v>
          </cell>
          <cell r="D13">
            <v>2.7</v>
          </cell>
        </row>
      </sheetData>
      <sheetData sheetId="14">
        <row r="13">
          <cell r="B13">
            <v>44.44</v>
          </cell>
          <cell r="C13">
            <v>17.8</v>
          </cell>
          <cell r="D13">
            <v>2.5</v>
          </cell>
        </row>
      </sheetData>
      <sheetData sheetId="15">
        <row r="13">
          <cell r="B13">
            <v>44.4</v>
          </cell>
          <cell r="C13">
            <v>17.7</v>
          </cell>
          <cell r="D13">
            <v>3</v>
          </cell>
        </row>
      </sheetData>
      <sheetData sheetId="16">
        <row r="13">
          <cell r="B13">
            <v>44.42</v>
          </cell>
          <cell r="C13">
            <v>17.5</v>
          </cell>
          <cell r="D13">
            <v>2.7</v>
          </cell>
        </row>
      </sheetData>
      <sheetData sheetId="17">
        <row r="13">
          <cell r="B13">
            <v>44.44</v>
          </cell>
          <cell r="C13">
            <v>17.5</v>
          </cell>
          <cell r="D13">
            <v>3</v>
          </cell>
        </row>
      </sheetData>
      <sheetData sheetId="18">
        <row r="13">
          <cell r="B13">
            <v>44.44</v>
          </cell>
          <cell r="C13">
            <v>17.600000000000001</v>
          </cell>
          <cell r="D13">
            <v>2.7</v>
          </cell>
        </row>
      </sheetData>
      <sheetData sheetId="19">
        <row r="13">
          <cell r="B13">
            <v>44.43</v>
          </cell>
          <cell r="C13">
            <v>17.399999999999999</v>
          </cell>
          <cell r="D13">
            <v>3</v>
          </cell>
        </row>
      </sheetData>
      <sheetData sheetId="20">
        <row r="13">
          <cell r="B13">
            <v>44.46</v>
          </cell>
          <cell r="C13">
            <v>17.5</v>
          </cell>
          <cell r="D13">
            <v>2.7</v>
          </cell>
        </row>
      </sheetData>
      <sheetData sheetId="21">
        <row r="13">
          <cell r="B13">
            <v>44.42</v>
          </cell>
          <cell r="C13">
            <v>17.5</v>
          </cell>
          <cell r="D13">
            <v>2.5</v>
          </cell>
        </row>
      </sheetData>
      <sheetData sheetId="22">
        <row r="13">
          <cell r="B13">
            <v>44.42</v>
          </cell>
          <cell r="C13">
            <v>17.600000000000001</v>
          </cell>
          <cell r="D13">
            <v>2.7</v>
          </cell>
        </row>
      </sheetData>
      <sheetData sheetId="23">
        <row r="13">
          <cell r="B13">
            <v>44.41</v>
          </cell>
          <cell r="C13">
            <v>17.7</v>
          </cell>
          <cell r="D13">
            <v>2.5</v>
          </cell>
        </row>
      </sheetData>
      <sheetData sheetId="24">
        <row r="13">
          <cell r="B13">
            <v>44.44</v>
          </cell>
          <cell r="C13">
            <v>17.7</v>
          </cell>
          <cell r="D13">
            <v>2.7</v>
          </cell>
        </row>
      </sheetData>
      <sheetData sheetId="25">
        <row r="13">
          <cell r="B13">
            <v>44.43</v>
          </cell>
          <cell r="C13">
            <v>17.5</v>
          </cell>
          <cell r="D13">
            <v>2.5</v>
          </cell>
        </row>
      </sheetData>
      <sheetData sheetId="26">
        <row r="13">
          <cell r="B13">
            <v>44.43</v>
          </cell>
          <cell r="C13">
            <v>17.2</v>
          </cell>
          <cell r="D13">
            <v>3</v>
          </cell>
        </row>
      </sheetData>
      <sheetData sheetId="27">
        <row r="13">
          <cell r="B13">
            <v>44.46</v>
          </cell>
          <cell r="C13">
            <v>17.3</v>
          </cell>
          <cell r="D13">
            <v>2.7</v>
          </cell>
        </row>
      </sheetData>
      <sheetData sheetId="28">
        <row r="13">
          <cell r="B13">
            <v>44.48</v>
          </cell>
          <cell r="C13">
            <v>17.3</v>
          </cell>
          <cell r="D13">
            <v>3.3</v>
          </cell>
        </row>
      </sheetData>
      <sheetData sheetId="29">
        <row r="13">
          <cell r="B13">
            <v>44.44</v>
          </cell>
          <cell r="C13">
            <v>17.2</v>
          </cell>
          <cell r="D13">
            <v>2.7</v>
          </cell>
        </row>
      </sheetData>
      <sheetData sheetId="30">
        <row r="13">
          <cell r="B13">
            <v>44.45</v>
          </cell>
          <cell r="C13">
            <v>17.2</v>
          </cell>
          <cell r="D13">
            <v>3</v>
          </cell>
        </row>
      </sheetData>
      <sheetData sheetId="31">
        <row r="13">
          <cell r="B13">
            <v>44.41</v>
          </cell>
          <cell r="C13">
            <v>17</v>
          </cell>
          <cell r="D13">
            <v>3.6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44.41</v>
          </cell>
          <cell r="C13">
            <v>16.600000000000001</v>
          </cell>
          <cell r="D13">
            <v>5.2</v>
          </cell>
        </row>
      </sheetData>
      <sheetData sheetId="2">
        <row r="13">
          <cell r="B13">
            <v>44.42</v>
          </cell>
          <cell r="C13">
            <v>16.7</v>
          </cell>
          <cell r="D13">
            <v>3.8</v>
          </cell>
        </row>
      </sheetData>
      <sheetData sheetId="3">
        <row r="13">
          <cell r="B13">
            <v>44.38</v>
          </cell>
          <cell r="C13">
            <v>16.399999999999999</v>
          </cell>
          <cell r="D13">
            <v>4.0999999999999996</v>
          </cell>
        </row>
      </sheetData>
      <sheetData sheetId="4">
        <row r="13">
          <cell r="B13">
            <v>44.38</v>
          </cell>
          <cell r="C13">
            <v>16.3</v>
          </cell>
          <cell r="D13">
            <v>3.3</v>
          </cell>
        </row>
      </sheetData>
      <sheetData sheetId="5">
        <row r="13">
          <cell r="B13">
            <v>44.39</v>
          </cell>
          <cell r="C13">
            <v>16.5</v>
          </cell>
          <cell r="D13">
            <v>2.5</v>
          </cell>
        </row>
      </sheetData>
      <sheetData sheetId="6">
        <row r="13">
          <cell r="B13">
            <v>44.38</v>
          </cell>
          <cell r="C13">
            <v>16.5</v>
          </cell>
          <cell r="D13">
            <v>2.5</v>
          </cell>
        </row>
      </sheetData>
      <sheetData sheetId="7">
        <row r="13">
          <cell r="B13">
            <v>44.41</v>
          </cell>
          <cell r="C13">
            <v>16.600000000000001</v>
          </cell>
          <cell r="D13">
            <v>2.5</v>
          </cell>
        </row>
      </sheetData>
      <sheetData sheetId="8">
        <row r="13">
          <cell r="B13">
            <v>44.42</v>
          </cell>
          <cell r="C13">
            <v>16.600000000000001</v>
          </cell>
          <cell r="D13">
            <v>3</v>
          </cell>
        </row>
      </sheetData>
      <sheetData sheetId="9">
        <row r="13">
          <cell r="B13">
            <v>44.42</v>
          </cell>
          <cell r="C13">
            <v>16.7</v>
          </cell>
          <cell r="D13">
            <v>1.6</v>
          </cell>
        </row>
      </sheetData>
      <sheetData sheetId="10">
        <row r="13">
          <cell r="B13">
            <v>44.41</v>
          </cell>
          <cell r="C13">
            <v>16.5</v>
          </cell>
          <cell r="D13">
            <v>1.4</v>
          </cell>
        </row>
      </sheetData>
      <sheetData sheetId="11">
        <row r="13">
          <cell r="B13">
            <v>44.43</v>
          </cell>
          <cell r="C13">
            <v>16.600000000000001</v>
          </cell>
          <cell r="D13">
            <v>1.6</v>
          </cell>
        </row>
      </sheetData>
      <sheetData sheetId="12">
        <row r="13">
          <cell r="B13">
            <v>44.42</v>
          </cell>
          <cell r="C13">
            <v>16.399999999999999</v>
          </cell>
          <cell r="D13">
            <v>1.9</v>
          </cell>
        </row>
      </sheetData>
      <sheetData sheetId="13">
        <row r="13">
          <cell r="B13">
            <v>44.44</v>
          </cell>
          <cell r="C13">
            <v>16.3</v>
          </cell>
          <cell r="D13">
            <v>1.1000000000000001</v>
          </cell>
        </row>
      </sheetData>
      <sheetData sheetId="14">
        <row r="13">
          <cell r="B13">
            <v>44.77</v>
          </cell>
          <cell r="C13">
            <v>16.2</v>
          </cell>
          <cell r="D13">
            <v>1.9</v>
          </cell>
        </row>
      </sheetData>
      <sheetData sheetId="15">
        <row r="13">
          <cell r="B13">
            <v>44.69</v>
          </cell>
          <cell r="C13">
            <v>16.100000000000001</v>
          </cell>
          <cell r="D13">
            <v>2.7</v>
          </cell>
        </row>
      </sheetData>
      <sheetData sheetId="16">
        <row r="13">
          <cell r="B13">
            <v>44.66</v>
          </cell>
          <cell r="C13">
            <v>16</v>
          </cell>
          <cell r="D13">
            <v>2.2000000000000002</v>
          </cell>
        </row>
      </sheetData>
      <sheetData sheetId="17">
        <row r="13">
          <cell r="B13">
            <v>44.65</v>
          </cell>
          <cell r="C13">
            <v>16</v>
          </cell>
          <cell r="D13">
            <v>1.9</v>
          </cell>
        </row>
      </sheetData>
      <sheetData sheetId="18">
        <row r="13">
          <cell r="B13">
            <v>44.73</v>
          </cell>
          <cell r="C13">
            <v>15.9</v>
          </cell>
          <cell r="D13">
            <v>2.5</v>
          </cell>
        </row>
      </sheetData>
      <sheetData sheetId="19">
        <row r="13">
          <cell r="B13">
            <v>44.73</v>
          </cell>
          <cell r="C13">
            <v>15.7</v>
          </cell>
          <cell r="D13">
            <v>1.9</v>
          </cell>
        </row>
      </sheetData>
      <sheetData sheetId="20">
        <row r="13">
          <cell r="B13">
            <v>44.72</v>
          </cell>
          <cell r="C13">
            <v>15.8</v>
          </cell>
          <cell r="D13">
            <v>1.6</v>
          </cell>
        </row>
      </sheetData>
      <sheetData sheetId="21">
        <row r="13">
          <cell r="B13">
            <v>44.69</v>
          </cell>
          <cell r="C13">
            <v>15.6</v>
          </cell>
          <cell r="D13">
            <v>1.4</v>
          </cell>
        </row>
      </sheetData>
      <sheetData sheetId="22">
        <row r="13">
          <cell r="B13">
            <v>44.65</v>
          </cell>
          <cell r="C13">
            <v>15.7</v>
          </cell>
          <cell r="D13">
            <v>1.6</v>
          </cell>
        </row>
      </sheetData>
      <sheetData sheetId="23">
        <row r="13">
          <cell r="B13">
            <v>44.61</v>
          </cell>
          <cell r="C13">
            <v>15.7</v>
          </cell>
          <cell r="D13">
            <v>2.7</v>
          </cell>
        </row>
      </sheetData>
      <sheetData sheetId="24">
        <row r="13">
          <cell r="B13">
            <v>44.59</v>
          </cell>
          <cell r="C13">
            <v>15.6</v>
          </cell>
          <cell r="D13">
            <v>2.5</v>
          </cell>
        </row>
      </sheetData>
      <sheetData sheetId="25">
        <row r="13">
          <cell r="B13">
            <v>44.58</v>
          </cell>
          <cell r="C13">
            <v>15.6</v>
          </cell>
          <cell r="D13">
            <v>1.4</v>
          </cell>
        </row>
      </sheetData>
      <sheetData sheetId="26">
        <row r="13">
          <cell r="B13">
            <v>44.55</v>
          </cell>
          <cell r="C13">
            <v>15.4</v>
          </cell>
          <cell r="D13">
            <v>1.4</v>
          </cell>
        </row>
      </sheetData>
      <sheetData sheetId="27">
        <row r="13">
          <cell r="B13">
            <v>44.48</v>
          </cell>
          <cell r="C13">
            <v>15</v>
          </cell>
          <cell r="D13">
            <v>2.5</v>
          </cell>
        </row>
      </sheetData>
      <sheetData sheetId="28">
        <row r="13">
          <cell r="B13">
            <v>44.48</v>
          </cell>
          <cell r="C13">
            <v>14.8</v>
          </cell>
          <cell r="D13">
            <v>3.8</v>
          </cell>
        </row>
      </sheetData>
      <sheetData sheetId="29">
        <row r="13">
          <cell r="B13">
            <v>44.46</v>
          </cell>
          <cell r="C13">
            <v>14.6</v>
          </cell>
          <cell r="D13">
            <v>4.0999999999999996</v>
          </cell>
        </row>
      </sheetData>
      <sheetData sheetId="30">
        <row r="13">
          <cell r="B13">
            <v>44.48</v>
          </cell>
          <cell r="C13">
            <v>14.4</v>
          </cell>
          <cell r="D13">
            <v>3</v>
          </cell>
        </row>
      </sheetData>
      <sheetData sheetId="3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月報"/>
      <sheetName val="日報_1"/>
      <sheetName val="日報_2"/>
      <sheetName val="日報_3"/>
      <sheetName val="日報_4"/>
      <sheetName val="日報_5"/>
      <sheetName val="日報_6"/>
      <sheetName val="日報_7"/>
      <sheetName val="日報_8"/>
      <sheetName val="日報_9"/>
      <sheetName val="日報_10"/>
      <sheetName val="日報_11"/>
      <sheetName val="日報_12"/>
      <sheetName val="日報_13"/>
      <sheetName val="日報_14"/>
      <sheetName val="日報_15"/>
      <sheetName val="日報_16"/>
      <sheetName val="日報_17"/>
      <sheetName val="日報_18"/>
      <sheetName val="日報_19"/>
      <sheetName val="日報_20"/>
      <sheetName val="日報_21"/>
      <sheetName val="日報_22"/>
      <sheetName val="日報_23"/>
      <sheetName val="日報_24"/>
      <sheetName val="日報_25"/>
      <sheetName val="日報_26"/>
      <sheetName val="日報_27"/>
      <sheetName val="日報_28"/>
      <sheetName val="日報_29"/>
      <sheetName val="日報_30"/>
      <sheetName val="日報_31"/>
    </sheetNames>
    <sheetDataSet>
      <sheetData sheetId="0"/>
      <sheetData sheetId="1">
        <row r="13">
          <cell r="B13">
            <v>44.44</v>
          </cell>
          <cell r="C13">
            <v>14.1</v>
          </cell>
          <cell r="D13">
            <v>2.2000000000000002</v>
          </cell>
        </row>
      </sheetData>
      <sheetData sheetId="2">
        <row r="13">
          <cell r="B13">
            <v>44.45</v>
          </cell>
          <cell r="C13">
            <v>13.9</v>
          </cell>
          <cell r="D13">
            <v>1.9</v>
          </cell>
        </row>
      </sheetData>
      <sheetData sheetId="3">
        <row r="13">
          <cell r="B13">
            <v>44.5</v>
          </cell>
          <cell r="C13">
            <v>13.9</v>
          </cell>
          <cell r="D13">
            <v>1.9</v>
          </cell>
        </row>
      </sheetData>
      <sheetData sheetId="4">
        <row r="13">
          <cell r="B13">
            <v>44.52</v>
          </cell>
          <cell r="C13">
            <v>13.5</v>
          </cell>
          <cell r="D13">
            <v>1.9</v>
          </cell>
        </row>
      </sheetData>
      <sheetData sheetId="5">
        <row r="13">
          <cell r="B13">
            <v>44.54</v>
          </cell>
          <cell r="C13">
            <v>13.2</v>
          </cell>
          <cell r="D13">
            <v>2.5</v>
          </cell>
        </row>
      </sheetData>
      <sheetData sheetId="6">
        <row r="13">
          <cell r="B13">
            <v>44.52</v>
          </cell>
          <cell r="C13">
            <v>13.2</v>
          </cell>
          <cell r="D13">
            <v>3.3</v>
          </cell>
        </row>
      </sheetData>
      <sheetData sheetId="7">
        <row r="13">
          <cell r="B13">
            <v>44.5</v>
          </cell>
          <cell r="C13">
            <v>13</v>
          </cell>
          <cell r="D13">
            <v>2.2000000000000002</v>
          </cell>
        </row>
      </sheetData>
      <sheetData sheetId="8">
        <row r="13">
          <cell r="B13">
            <v>44.47</v>
          </cell>
          <cell r="C13">
            <v>12.8</v>
          </cell>
          <cell r="D13">
            <v>1.9</v>
          </cell>
        </row>
      </sheetData>
      <sheetData sheetId="9">
        <row r="13">
          <cell r="B13">
            <v>44.47</v>
          </cell>
          <cell r="C13">
            <v>12.5</v>
          </cell>
          <cell r="D13">
            <v>2.2000000000000002</v>
          </cell>
        </row>
      </sheetData>
      <sheetData sheetId="10">
        <row r="13">
          <cell r="B13">
            <v>44.5</v>
          </cell>
          <cell r="C13">
            <v>12.7</v>
          </cell>
          <cell r="D13">
            <v>2.2000000000000002</v>
          </cell>
        </row>
      </sheetData>
      <sheetData sheetId="11">
        <row r="13">
          <cell r="B13">
            <v>47.51</v>
          </cell>
          <cell r="C13">
            <v>14.8</v>
          </cell>
          <cell r="D13">
            <v>234</v>
          </cell>
        </row>
      </sheetData>
      <sheetData sheetId="12">
        <row r="13">
          <cell r="B13">
            <v>45.56</v>
          </cell>
          <cell r="C13">
            <v>13.5</v>
          </cell>
          <cell r="D13">
            <v>131.69999999999999</v>
          </cell>
        </row>
      </sheetData>
      <sheetData sheetId="13">
        <row r="13">
          <cell r="B13">
            <v>45.21</v>
          </cell>
          <cell r="C13">
            <v>13.3</v>
          </cell>
          <cell r="D13">
            <v>146.1</v>
          </cell>
        </row>
      </sheetData>
      <sheetData sheetId="14">
        <row r="13">
          <cell r="B13">
            <v>44.97</v>
          </cell>
          <cell r="C13">
            <v>13.3</v>
          </cell>
          <cell r="D13">
            <v>132.69999999999999</v>
          </cell>
        </row>
      </sheetData>
      <sheetData sheetId="15">
        <row r="13">
          <cell r="B13">
            <v>44.81</v>
          </cell>
          <cell r="C13">
            <v>13.2</v>
          </cell>
          <cell r="D13">
            <v>110</v>
          </cell>
        </row>
      </sheetData>
      <sheetData sheetId="16">
        <row r="13">
          <cell r="B13">
            <v>44.88</v>
          </cell>
          <cell r="C13">
            <v>13.1</v>
          </cell>
          <cell r="D13">
            <v>98.7</v>
          </cell>
        </row>
      </sheetData>
      <sheetData sheetId="17">
        <row r="13">
          <cell r="B13">
            <v>44.83</v>
          </cell>
          <cell r="C13">
            <v>12.9</v>
          </cell>
          <cell r="D13">
            <v>90.6</v>
          </cell>
        </row>
      </sheetData>
      <sheetData sheetId="18">
        <row r="13">
          <cell r="B13">
            <v>44.83</v>
          </cell>
          <cell r="C13">
            <v>12.6</v>
          </cell>
          <cell r="D13">
            <v>75.400000000000006</v>
          </cell>
        </row>
      </sheetData>
      <sheetData sheetId="19">
        <row r="13">
          <cell r="B13">
            <v>44.78</v>
          </cell>
          <cell r="C13">
            <v>12.1</v>
          </cell>
          <cell r="D13">
            <v>68.400000000000006</v>
          </cell>
        </row>
      </sheetData>
      <sheetData sheetId="20">
        <row r="13">
          <cell r="B13">
            <v>44.81</v>
          </cell>
          <cell r="C13">
            <v>11.6</v>
          </cell>
          <cell r="D13">
            <v>58.8</v>
          </cell>
        </row>
      </sheetData>
      <sheetData sheetId="21">
        <row r="13">
          <cell r="B13">
            <v>44.75</v>
          </cell>
          <cell r="C13">
            <v>11.4</v>
          </cell>
          <cell r="D13">
            <v>48.7</v>
          </cell>
        </row>
      </sheetData>
      <sheetData sheetId="22">
        <row r="13">
          <cell r="B13">
            <v>44.79</v>
          </cell>
          <cell r="C13">
            <v>11.2</v>
          </cell>
          <cell r="D13">
            <v>43.2</v>
          </cell>
        </row>
      </sheetData>
      <sheetData sheetId="23">
        <row r="13">
          <cell r="B13">
            <v>44.81</v>
          </cell>
          <cell r="C13">
            <v>11.2</v>
          </cell>
          <cell r="D13">
            <v>36.5</v>
          </cell>
        </row>
      </sheetData>
      <sheetData sheetId="24">
        <row r="13">
          <cell r="B13">
            <v>44.79</v>
          </cell>
          <cell r="C13">
            <v>11.3</v>
          </cell>
          <cell r="D13">
            <v>31.9</v>
          </cell>
        </row>
      </sheetData>
      <sheetData sheetId="25">
        <row r="13">
          <cell r="B13">
            <v>44.8</v>
          </cell>
          <cell r="C13">
            <v>11.3</v>
          </cell>
          <cell r="D13">
            <v>29.2</v>
          </cell>
        </row>
      </sheetData>
      <sheetData sheetId="26">
        <row r="13">
          <cell r="B13">
            <v>44.83</v>
          </cell>
          <cell r="C13">
            <v>11.2</v>
          </cell>
          <cell r="D13">
            <v>24.6</v>
          </cell>
        </row>
      </sheetData>
      <sheetData sheetId="27">
        <row r="13">
          <cell r="B13">
            <v>44.78</v>
          </cell>
          <cell r="C13">
            <v>11.1</v>
          </cell>
          <cell r="D13">
            <v>24.6</v>
          </cell>
        </row>
      </sheetData>
      <sheetData sheetId="28">
        <row r="13">
          <cell r="B13">
            <v>44.79</v>
          </cell>
          <cell r="C13">
            <v>10.9</v>
          </cell>
          <cell r="D13">
            <v>22.3</v>
          </cell>
        </row>
      </sheetData>
      <sheetData sheetId="29">
        <row r="13">
          <cell r="B13">
            <v>44.73</v>
          </cell>
          <cell r="C13">
            <v>10.7</v>
          </cell>
          <cell r="D13">
            <v>20.2</v>
          </cell>
        </row>
      </sheetData>
      <sheetData sheetId="30">
        <row r="13">
          <cell r="B13">
            <v>44.75</v>
          </cell>
          <cell r="C13">
            <v>10.5</v>
          </cell>
          <cell r="D13">
            <v>17.600000000000001</v>
          </cell>
        </row>
      </sheetData>
      <sheetData sheetId="31">
        <row r="13">
          <cell r="B13">
            <v>44.69</v>
          </cell>
          <cell r="C13">
            <v>10.3</v>
          </cell>
          <cell r="D13">
            <v>16.7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zoomScaleNormal="100" workbookViewId="0">
      <selection activeCell="B24" sqref="B24:D24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42095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42095.375</v>
      </c>
      <c r="B5" s="16">
        <f>IF([1]日報_1!$B$13="","",[1]日報_1!$B$13)</f>
        <v>44.28</v>
      </c>
      <c r="C5" s="17">
        <f>IF([1]日報_1!$D$13="","",[1]日報_1!$D$13)</f>
        <v>1.6</v>
      </c>
      <c r="D5" s="18">
        <f>IF([1]日報_1!$C$13="","",[1]日報_1!$C$13)</f>
        <v>11.8</v>
      </c>
      <c r="E5" s="19"/>
    </row>
    <row r="6" spans="1:5" ht="16.5" customHeight="1">
      <c r="A6" s="28">
        <v>42096.375</v>
      </c>
      <c r="B6" s="5">
        <f>IF([1]日報_2!$B$13="","",[1]日報_2!$B$13)</f>
        <v>44.33</v>
      </c>
      <c r="C6" s="8">
        <f>IF([1]日報_2!$D$13="","",[1]日報_2!$D$13)</f>
        <v>1.9</v>
      </c>
      <c r="D6" s="11">
        <f>IF([1]日報_2!$C$13="","",[1]日報_2!$C$13)</f>
        <v>12</v>
      </c>
      <c r="E6" s="12"/>
    </row>
    <row r="7" spans="1:5" ht="16.5" customHeight="1">
      <c r="A7" s="28">
        <v>42097.375</v>
      </c>
      <c r="B7" s="5">
        <f>IF([1]日報_3!$B$13="","",[1]日報_3!$B$13)</f>
        <v>44.44</v>
      </c>
      <c r="C7" s="8">
        <f>IF([1]日報_3!$D$13="","",[1]日報_3!$D$13)</f>
        <v>1.6</v>
      </c>
      <c r="D7" s="11">
        <f>IF([1]日報_3!$C$13="","",[1]日報_3!$C$13)</f>
        <v>11.7</v>
      </c>
      <c r="E7" s="12"/>
    </row>
    <row r="8" spans="1:5" ht="16.5" customHeight="1">
      <c r="A8" s="28">
        <v>42098.375</v>
      </c>
      <c r="B8" s="5">
        <f>IF([1]日報_4!$B$13="","",[1]日報_4!$B$13)</f>
        <v>44.81</v>
      </c>
      <c r="C8" s="8">
        <f>IF([1]日報_4!$D$13="","",[1]日報_4!$D$13)</f>
        <v>7</v>
      </c>
      <c r="D8" s="11">
        <f>IF([1]日報_4!$C$13="","",[1]日報_4!$C$13)</f>
        <v>12.2</v>
      </c>
      <c r="E8" s="12"/>
    </row>
    <row r="9" spans="1:5" ht="16.5" customHeight="1">
      <c r="A9" s="28">
        <v>42099.375</v>
      </c>
      <c r="B9" s="5">
        <f>IF([1]日報_5!$B$13="","",[1]日報_5!$B$13)</f>
        <v>44.72</v>
      </c>
      <c r="C9" s="8">
        <f>IF([1]日報_5!$D$13="","",[1]日報_5!$D$13)</f>
        <v>6.4</v>
      </c>
      <c r="D9" s="11">
        <f>IF([1]日報_5!$C$13="","",[1]日報_5!$C$13)</f>
        <v>12.7</v>
      </c>
      <c r="E9" s="12"/>
    </row>
    <row r="10" spans="1:5" ht="16.5" customHeight="1">
      <c r="A10" s="28">
        <v>42100.375</v>
      </c>
      <c r="B10" s="5">
        <f>IF([1]日報_6!$B$13="","",[1]日報_6!$B$13)</f>
        <v>44.98</v>
      </c>
      <c r="C10" s="8">
        <f>IF([1]日報_6!$D$13="","",[1]日報_6!$D$13)</f>
        <v>4.5</v>
      </c>
      <c r="D10" s="11">
        <f>IF([1]日報_6!$C$13="","",[1]日報_6!$C$13)</f>
        <v>12.9</v>
      </c>
      <c r="E10" s="13"/>
    </row>
    <row r="11" spans="1:5" ht="16.5" customHeight="1">
      <c r="A11" s="28">
        <v>42101.375</v>
      </c>
      <c r="B11" s="5">
        <f>IF([1]日報_7!$B$13="","",[1]日報_7!$B$13)</f>
        <v>44.77</v>
      </c>
      <c r="C11" s="8">
        <f>IF([1]日報_7!$D$13="","",[1]日報_7!$D$13)</f>
        <v>4.5</v>
      </c>
      <c r="D11" s="11">
        <f>IF([1]日報_7!$C$13="","",[1]日報_7!$C$13)</f>
        <v>13.2</v>
      </c>
      <c r="E11" s="12"/>
    </row>
    <row r="12" spans="1:5" ht="16.5" customHeight="1">
      <c r="A12" s="28">
        <v>42102.375</v>
      </c>
      <c r="B12" s="5">
        <f>IF([1]日報_8!$B$13="","",[1]日報_8!$B$13)</f>
        <v>44.68</v>
      </c>
      <c r="C12" s="8">
        <f>IF([1]日報_8!$D$13="","",[1]日報_8!$D$13)</f>
        <v>5.6</v>
      </c>
      <c r="D12" s="11">
        <f>IF([1]日報_8!$C$13="","",[1]日報_8!$C$13)</f>
        <v>13.2</v>
      </c>
      <c r="E12" s="12"/>
    </row>
    <row r="13" spans="1:5" ht="16.5" customHeight="1">
      <c r="A13" s="28">
        <v>42103.375</v>
      </c>
      <c r="B13" s="5">
        <f>IF([1]日報_9!$B$13="","",[1]日報_9!$B$13)</f>
        <v>44.66</v>
      </c>
      <c r="C13" s="8">
        <f>IF([1]日報_9!$D$13="","",[1]日報_9!$D$13)</f>
        <v>4.3</v>
      </c>
      <c r="D13" s="11">
        <f>IF([1]日報_9!$C$13="","",[1]日報_9!$C$13)</f>
        <v>13.1</v>
      </c>
      <c r="E13" s="12"/>
    </row>
    <row r="14" spans="1:5" ht="16.5" customHeight="1">
      <c r="A14" s="28">
        <v>42104.375</v>
      </c>
      <c r="B14" s="5">
        <f>IF([1]日報_10!$B$13="","",[1]日報_10!$B$13)</f>
        <v>44.67</v>
      </c>
      <c r="C14" s="8">
        <f>IF([1]日報_10!$D$13="","",[1]日報_10!$D$13)</f>
        <v>4.8</v>
      </c>
      <c r="D14" s="11">
        <f>IF([1]日報_10!$C$13="","",[1]日報_10!$C$13)</f>
        <v>12.9</v>
      </c>
      <c r="E14" s="12"/>
    </row>
    <row r="15" spans="1:5" ht="16.5" customHeight="1">
      <c r="A15" s="28">
        <v>42105.375</v>
      </c>
      <c r="B15" s="5">
        <f>IF([1]日報_11!$B$13="","",[1]日報_11!$B$13)</f>
        <v>44.69</v>
      </c>
      <c r="C15" s="8">
        <f>IF([1]日報_11!$D$13="","",[1]日報_11!$D$13)</f>
        <v>4.5</v>
      </c>
      <c r="D15" s="11">
        <f>IF([1]日報_11!$C$13="","",[1]日報_11!$C$13)</f>
        <v>12.8</v>
      </c>
      <c r="E15" s="13"/>
    </row>
    <row r="16" spans="1:5" ht="16.5" customHeight="1">
      <c r="A16" s="28">
        <v>42106.375</v>
      </c>
      <c r="B16" s="5">
        <f>IF([1]日報_12!$B$13="","",[1]日報_12!$B$13)</f>
        <v>44.67</v>
      </c>
      <c r="C16" s="8">
        <f>IF([1]日報_12!$D$13="","",[1]日報_12!$D$13)</f>
        <v>4</v>
      </c>
      <c r="D16" s="11">
        <f>IF([1]日報_12!$C$13="","",[1]日報_12!$C$13)</f>
        <v>13</v>
      </c>
      <c r="E16" s="12"/>
    </row>
    <row r="17" spans="1:9" ht="16.5" customHeight="1">
      <c r="A17" s="28">
        <v>42107.375</v>
      </c>
      <c r="B17" s="5">
        <f>IF([1]日報_13!$B$13="","",[1]日報_13!$B$13)</f>
        <v>44.69</v>
      </c>
      <c r="C17" s="8">
        <f>IF([1]日報_13!$D$13="","",[1]日報_13!$D$13)</f>
        <v>2.9</v>
      </c>
      <c r="D17" s="11">
        <f>IF([1]日報_13!$C$13="","",[1]日報_13!$C$13)</f>
        <v>12.9</v>
      </c>
      <c r="E17" s="12"/>
    </row>
    <row r="18" spans="1:9" ht="16.5" customHeight="1">
      <c r="A18" s="28">
        <v>42108.375</v>
      </c>
      <c r="B18" s="5">
        <f>IF([1]日報_14!$B$13="","",[1]日報_14!$B$13)</f>
        <v>44.64</v>
      </c>
      <c r="C18" s="8">
        <f>IF([1]日報_14!$D$13="","",[1]日報_14!$D$13)</f>
        <v>2.7</v>
      </c>
      <c r="D18" s="11">
        <f>IF([1]日報_14!$C$13="","",[1]日報_14!$C$13)</f>
        <v>13</v>
      </c>
      <c r="E18" s="12"/>
    </row>
    <row r="19" spans="1:9" ht="16.5" customHeight="1">
      <c r="A19" s="28">
        <v>42109.375</v>
      </c>
      <c r="B19" s="5">
        <f>IF([1]日報_15!$B$13="","",[1]日報_15!$B$13)</f>
        <v>44.67</v>
      </c>
      <c r="C19" s="8">
        <f>IF([1]日報_15!$D$13="","",[1]日報_15!$D$13)</f>
        <v>2.4</v>
      </c>
      <c r="D19" s="11">
        <f>IF([1]日報_15!$C$13="","",[1]日報_15!$C$13)</f>
        <v>13</v>
      </c>
      <c r="E19" s="12"/>
    </row>
    <row r="20" spans="1:9" ht="16.5" customHeight="1">
      <c r="A20" s="28">
        <v>42110.375</v>
      </c>
      <c r="B20" s="5">
        <f>IF([1]日報_16!$B$13="","",[1]日報_16!$B$13)</f>
        <v>44.64</v>
      </c>
      <c r="C20" s="8">
        <f>IF([1]日報_16!$D$13="","",[1]日報_16!$D$13)</f>
        <v>2.4</v>
      </c>
      <c r="D20" s="11">
        <f>IF([1]日報_16!$C$13="","",[1]日報_16!$C$13)</f>
        <v>13</v>
      </c>
      <c r="E20" s="12"/>
      <c r="G20" s="1"/>
      <c r="H20" s="2"/>
      <c r="I20" s="2"/>
    </row>
    <row r="21" spans="1:9" ht="16.5" customHeight="1">
      <c r="A21" s="28">
        <v>42111.375</v>
      </c>
      <c r="B21" s="5">
        <f>IF([1]日報_17!$B$13="","",[1]日報_17!$B$13)</f>
        <v>44.66</v>
      </c>
      <c r="C21" s="8">
        <f>IF([1]日報_17!$D$13="","",[1]日報_17!$D$13)</f>
        <v>2.4</v>
      </c>
      <c r="D21" s="11">
        <f>IF([1]日報_17!$C$13="","",[1]日報_17!$C$13)</f>
        <v>13.1</v>
      </c>
      <c r="E21" s="12"/>
    </row>
    <row r="22" spans="1:9" ht="16.5" customHeight="1">
      <c r="A22" s="28">
        <v>42112.375</v>
      </c>
      <c r="B22" s="5">
        <f>IF([1]日報_18!$B$13="","",[1]日報_18!$B$13)</f>
        <v>44.66</v>
      </c>
      <c r="C22" s="8">
        <f>IF([1]日報_18!$D$13="","",[1]日報_18!$D$13)</f>
        <v>2.7</v>
      </c>
      <c r="D22" s="11">
        <f>IF([1]日報_18!$C$13="","",[1]日報_18!$C$13)</f>
        <v>13.4</v>
      </c>
      <c r="E22" s="12"/>
    </row>
    <row r="23" spans="1:9" ht="16.5" customHeight="1">
      <c r="A23" s="28">
        <v>42113.375</v>
      </c>
      <c r="B23" s="5">
        <f>IF([1]日報_19!$B$13="","",[1]日報_19!$B$13)</f>
        <v>44.62</v>
      </c>
      <c r="C23" s="8">
        <f>IF([1]日報_19!$D$13="","",[1]日報_19!$D$13)</f>
        <v>2.7</v>
      </c>
      <c r="D23" s="11">
        <f>IF([1]日報_19!$C$13="","",[1]日報_19!$C$13)</f>
        <v>13.6</v>
      </c>
      <c r="E23" s="12"/>
    </row>
    <row r="24" spans="1:9" ht="16.5" customHeight="1">
      <c r="A24" s="28">
        <v>42114.375</v>
      </c>
      <c r="B24" s="31" t="s">
        <v>15</v>
      </c>
      <c r="C24" s="32" t="s">
        <v>15</v>
      </c>
      <c r="D24" s="33" t="s">
        <v>15</v>
      </c>
      <c r="E24" s="12" t="s">
        <v>14</v>
      </c>
    </row>
    <row r="25" spans="1:9" ht="16.5" customHeight="1">
      <c r="A25" s="28">
        <v>42115.375</v>
      </c>
      <c r="B25" s="5">
        <f>IF([1]日報_21!$B$13="","",[1]日報_21!$B$13)</f>
        <v>45.34</v>
      </c>
      <c r="C25" s="8">
        <f>IF([1]日報_21!$D$13="","",[1]日報_21!$D$13)</f>
        <v>22</v>
      </c>
      <c r="D25" s="11">
        <f>IF([1]日報_21!$C$13="","",[1]日報_21!$C$13)</f>
        <v>13.5</v>
      </c>
      <c r="E25" s="12"/>
    </row>
    <row r="26" spans="1:9" ht="16.5" customHeight="1">
      <c r="A26" s="28">
        <v>42116.375</v>
      </c>
      <c r="B26" s="5">
        <f>IF([1]日報_22!$B$13="","",[1]日報_22!$B$13)</f>
        <v>45.12</v>
      </c>
      <c r="C26" s="8">
        <f>IF([1]日報_22!$D$13="","",[1]日報_22!$D$13)</f>
        <v>34.1</v>
      </c>
      <c r="D26" s="11">
        <f>IF([1]日報_22!$C$13="","",[1]日報_22!$C$13)</f>
        <v>14.1</v>
      </c>
      <c r="E26" s="12"/>
    </row>
    <row r="27" spans="1:9" ht="16.5" customHeight="1">
      <c r="A27" s="28">
        <v>42117.375</v>
      </c>
      <c r="B27" s="5">
        <f>IF([1]日報_23!$B$13="","",[1]日報_23!$B$13)</f>
        <v>44.98</v>
      </c>
      <c r="C27" s="8">
        <f>IF([1]日報_23!$D$13="","",[1]日報_23!$D$13)</f>
        <v>50.7</v>
      </c>
      <c r="D27" s="11">
        <f>IF([1]日報_23!$C$13="","",[1]日報_23!$C$13)</f>
        <v>14.2</v>
      </c>
      <c r="E27" s="12"/>
    </row>
    <row r="28" spans="1:9" ht="16.5" customHeight="1">
      <c r="A28" s="28">
        <v>42118.375</v>
      </c>
      <c r="B28" s="5">
        <f>IF([1]日報_24!$B$13="","",[1]日報_24!$B$13)</f>
        <v>44.92</v>
      </c>
      <c r="C28" s="8">
        <f>IF([1]日報_24!$D$13="","",[1]日報_24!$D$13)</f>
        <v>48.3</v>
      </c>
      <c r="D28" s="11">
        <f>IF([1]日報_24!$C$13="","",[1]日報_24!$C$13)</f>
        <v>14.4</v>
      </c>
      <c r="E28" s="12"/>
    </row>
    <row r="29" spans="1:9" ht="16.5" customHeight="1">
      <c r="A29" s="28">
        <v>42119.375</v>
      </c>
      <c r="B29" s="5">
        <f>IF([1]日報_25!$B$13="","",[1]日報_25!$B$13)</f>
        <v>44.87</v>
      </c>
      <c r="C29" s="8">
        <f>IF([1]日報_25!$D$13="","",[1]日報_25!$D$13)</f>
        <v>44.5</v>
      </c>
      <c r="D29" s="11">
        <f>IF([1]日報_25!$C$13="","",[1]日報_25!$C$13)</f>
        <v>14.6</v>
      </c>
      <c r="E29" s="12"/>
    </row>
    <row r="30" spans="1:9" ht="16.5" customHeight="1">
      <c r="A30" s="28">
        <v>42120.375</v>
      </c>
      <c r="B30" s="5">
        <f>IF([1]日報_26!$B$13="","",[1]日報_26!$B$13)</f>
        <v>44.89</v>
      </c>
      <c r="C30" s="8">
        <f>IF([1]日報_26!$D$13="","",[1]日報_26!$D$13)</f>
        <v>38.200000000000003</v>
      </c>
      <c r="D30" s="11">
        <f>IF([1]日報_26!$C$13="","",[1]日報_26!$C$13)</f>
        <v>14.9</v>
      </c>
      <c r="E30" s="12"/>
    </row>
    <row r="31" spans="1:9" ht="16.5" customHeight="1">
      <c r="A31" s="28">
        <v>42121.375</v>
      </c>
      <c r="B31" s="5">
        <f>IF([1]日報_27!$B$13="","",[1]日報_27!$B$13)</f>
        <v>44.87</v>
      </c>
      <c r="C31" s="8">
        <f>IF([1]日報_27!$D$13="","",[1]日報_27!$D$13)</f>
        <v>30.6</v>
      </c>
      <c r="D31" s="11">
        <f>IF([1]日報_27!$C$13="","",[1]日報_27!$C$13)</f>
        <v>15.2</v>
      </c>
      <c r="E31" s="12"/>
    </row>
    <row r="32" spans="1:9" ht="16.5" customHeight="1">
      <c r="A32" s="28">
        <v>42122.375</v>
      </c>
      <c r="B32" s="5">
        <f>IF([1]日報_28!$B$13="","",[1]日報_28!$B$13)</f>
        <v>44.87</v>
      </c>
      <c r="C32" s="8">
        <f>IF([1]日報_28!$D$13="","",[1]日報_28!$D$13)</f>
        <v>22.6</v>
      </c>
      <c r="D32" s="11">
        <f>IF([1]日報_28!$C$13="","",[1]日報_28!$C$13)</f>
        <v>15.5</v>
      </c>
      <c r="E32" s="12"/>
    </row>
    <row r="33" spans="1:5" ht="16.5" customHeight="1">
      <c r="A33" s="28">
        <v>42123.375</v>
      </c>
      <c r="B33" s="5">
        <f>IF([1]日報_29!$B$13="","",[1]日報_29!$B$13)</f>
        <v>44.89</v>
      </c>
      <c r="C33" s="8">
        <f>IF([1]日報_29!$D$13="","",[1]日報_29!$D$13)</f>
        <v>16.2</v>
      </c>
      <c r="D33" s="11">
        <f>IF([1]日報_29!$C$13="","",[1]日報_29!$C$13)</f>
        <v>15.2</v>
      </c>
      <c r="E33" s="12"/>
    </row>
    <row r="34" spans="1:5" ht="16.5" customHeight="1">
      <c r="A34" s="28">
        <v>42124.375</v>
      </c>
      <c r="B34" s="5">
        <f>IF([1]日報_30!$B$13="","",[1]日報_30!$B$13)</f>
        <v>44.94</v>
      </c>
      <c r="C34" s="8">
        <f>IF([1]日報_30!$D$13="","",[1]日報_30!$D$13)</f>
        <v>13.2</v>
      </c>
      <c r="D34" s="11">
        <f>IF([1]日報_30!$C$13="","",[1]日報_30!$C$13)</f>
        <v>15.3</v>
      </c>
      <c r="E34" s="12"/>
    </row>
    <row r="35" spans="1:5" ht="16.5" customHeight="1" thickBot="1">
      <c r="A35" s="29"/>
      <c r="B35" s="24" t="str">
        <f>IF([1]日報_31!$B$13="","",[1]日報_31!$B$13)</f>
        <v/>
      </c>
      <c r="C35" s="25" t="str">
        <f>IF([1]日報_31!$D$13="","",[1]日報_31!$D$13)</f>
        <v/>
      </c>
      <c r="D35" s="26" t="str">
        <f>IF([1]日報_31!$C$13="","",[1]日報_31!$C$13)</f>
        <v/>
      </c>
      <c r="E35" s="27"/>
    </row>
    <row r="36" spans="1:5" ht="16.5" customHeight="1" thickTop="1">
      <c r="A36" s="22" t="s">
        <v>6</v>
      </c>
      <c r="B36" s="16">
        <f>ROUND(AVERAGE(B5:B35),2)</f>
        <v>44.76</v>
      </c>
      <c r="C36" s="17">
        <f>ROUND(AVERAGE(C5:C35),2)</f>
        <v>13.42</v>
      </c>
      <c r="D36" s="18">
        <f>ROUND(AVERAGE(D5:D35),1)</f>
        <v>13.5</v>
      </c>
      <c r="E36" s="23"/>
    </row>
    <row r="37" spans="1:5" ht="16.5" customHeight="1">
      <c r="A37" s="3" t="s">
        <v>7</v>
      </c>
      <c r="B37" s="5">
        <f>MAX(B5:B35)</f>
        <v>45.34</v>
      </c>
      <c r="C37" s="8">
        <f>MAX(C5:C35)</f>
        <v>50.7</v>
      </c>
      <c r="D37" s="11">
        <f>MAX(D5:D35)</f>
        <v>15.5</v>
      </c>
      <c r="E37" s="14"/>
    </row>
    <row r="38" spans="1:5" ht="16.5" customHeight="1">
      <c r="A38" s="3" t="s">
        <v>8</v>
      </c>
      <c r="B38" s="6">
        <f>INDEX($A$5:$A$35,MATCH(B37,B5:B35,0),0)</f>
        <v>42115.375</v>
      </c>
      <c r="C38" s="9">
        <f>INDEX($A$5:$A$35,MATCH(C37,C5:C35,0),0)</f>
        <v>42117.375</v>
      </c>
      <c r="D38" s="6">
        <f>INDEX($A$5:$A$35,MATCH(D37,D5:D35,0),0)</f>
        <v>42122.375</v>
      </c>
      <c r="E38" s="14"/>
    </row>
    <row r="39" spans="1:5" ht="16.5" customHeight="1">
      <c r="A39" s="3" t="s">
        <v>9</v>
      </c>
      <c r="B39" s="5">
        <f>MIN(B5:B35)</f>
        <v>44.28</v>
      </c>
      <c r="C39" s="8">
        <f>MIN(C5:C35)</f>
        <v>1.6</v>
      </c>
      <c r="D39" s="11">
        <f>MIN(D5:D35)</f>
        <v>11.7</v>
      </c>
      <c r="E39" s="14"/>
    </row>
    <row r="40" spans="1:5" ht="16.5" customHeight="1">
      <c r="A40" s="4" t="s">
        <v>10</v>
      </c>
      <c r="B40" s="7">
        <f>INDEX($A$5:$A$35,MATCH(B39,B5:B35,0),0)</f>
        <v>42095.375</v>
      </c>
      <c r="C40" s="10">
        <f>INDEX($A$5:$A$35,MATCH(C39,C5:C35,0),0)</f>
        <v>42095.375</v>
      </c>
      <c r="D40" s="7">
        <f>INDEX($A$5:$A$35,MATCH(D39,D5:D35,0),0)</f>
        <v>42097.375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E20" sqref="E20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42370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42370.375</v>
      </c>
      <c r="B5" s="16">
        <f>IF([10]日報_1!$B$13="","",[10]日報_1!$B$13)</f>
        <v>44.67</v>
      </c>
      <c r="C5" s="17">
        <f>IF([10]日報_1!$D$13="","",[10]日報_1!$D$13)</f>
        <v>14.1</v>
      </c>
      <c r="D5" s="18">
        <f>IF([10]日報_1!$C$13="","",[10]日報_1!$C$13)</f>
        <v>10</v>
      </c>
      <c r="E5" s="19"/>
    </row>
    <row r="6" spans="1:5" ht="16.5" customHeight="1">
      <c r="A6" s="28">
        <v>42371.375</v>
      </c>
      <c r="B6" s="16">
        <f>IF([10]日報_2!$B$13="","",[10]日報_2!$B$13)</f>
        <v>44.63</v>
      </c>
      <c r="C6" s="17">
        <f>IF([10]日報_2!$D$13="","",[10]日報_2!$D$13)</f>
        <v>13.2</v>
      </c>
      <c r="D6" s="18">
        <f>IF([10]日報_2!$C$13="","",[10]日報_2!$C$13)</f>
        <v>9.9</v>
      </c>
      <c r="E6" s="12"/>
    </row>
    <row r="7" spans="1:5" ht="16.5" customHeight="1">
      <c r="A7" s="28">
        <v>42372.375</v>
      </c>
      <c r="B7" s="5">
        <f>IF([10]日報_3!$B$13="","",[10]日報_3!$B$13)</f>
        <v>44.6</v>
      </c>
      <c r="C7" s="8">
        <f>IF([10]日報_3!$D$13="","",[10]日報_3!$D$13)</f>
        <v>14.1</v>
      </c>
      <c r="D7" s="11">
        <f>IF([10]日報_3!$C$13="","",[10]日報_3!$C$13)</f>
        <v>9.9</v>
      </c>
      <c r="E7" s="12"/>
    </row>
    <row r="8" spans="1:5" ht="16.5" customHeight="1">
      <c r="A8" s="28">
        <v>42373.375</v>
      </c>
      <c r="B8" s="5">
        <f>IF([10]日報_4!$B$13="","",[10]日報_4!$B$13)</f>
        <v>44.57</v>
      </c>
      <c r="C8" s="8">
        <f>IF([10]日報_4!$D$13="","",[10]日報_4!$D$13)</f>
        <v>10.6</v>
      </c>
      <c r="D8" s="11">
        <f>IF([10]日報_4!$C$13="","",[10]日報_4!$C$13)</f>
        <v>9.8000000000000007</v>
      </c>
      <c r="E8" s="12"/>
    </row>
    <row r="9" spans="1:5" ht="16.5" customHeight="1">
      <c r="A9" s="28">
        <v>42374.375</v>
      </c>
      <c r="B9" s="5">
        <f>IF([10]日報_5!$B$13="","",[10]日報_5!$B$13)</f>
        <v>44.59</v>
      </c>
      <c r="C9" s="8">
        <f>IF([10]日報_5!$D$13="","",[10]日報_5!$D$13)</f>
        <v>8.9</v>
      </c>
      <c r="D9" s="11">
        <f>IF([10]日報_5!$C$13="","",[10]日報_5!$C$13)</f>
        <v>9.8000000000000007</v>
      </c>
      <c r="E9" s="12"/>
    </row>
    <row r="10" spans="1:5" ht="16.5" customHeight="1">
      <c r="A10" s="28">
        <v>42375.375</v>
      </c>
      <c r="B10" s="5">
        <f>IF([10]日報_6!$B$13="","",[10]日報_6!$B$13)</f>
        <v>44.56</v>
      </c>
      <c r="C10" s="8">
        <f>IF([10]日報_6!$D$13="","",[10]日報_6!$D$13)</f>
        <v>10.6</v>
      </c>
      <c r="D10" s="11">
        <f>IF([10]日報_6!$C$13="","",[10]日報_6!$C$13)</f>
        <v>9.8000000000000007</v>
      </c>
      <c r="E10" s="12"/>
    </row>
    <row r="11" spans="1:5" ht="16.5" customHeight="1">
      <c r="A11" s="28">
        <v>42376.375</v>
      </c>
      <c r="B11" s="5">
        <f>IF([10]日報_7!$B$13="","",[10]日報_7!$B$13)</f>
        <v>44.6</v>
      </c>
      <c r="C11" s="8">
        <f>IF([10]日報_7!$D$13="","",[10]日報_7!$D$13)</f>
        <v>5.5</v>
      </c>
      <c r="D11" s="11">
        <f>IF([10]日報_7!$C$13="","",[10]日報_7!$C$13)</f>
        <v>9.6999999999999993</v>
      </c>
      <c r="E11" s="12"/>
    </row>
    <row r="12" spans="1:5" ht="16.5" customHeight="1">
      <c r="A12" s="28">
        <v>42377.375</v>
      </c>
      <c r="B12" s="5">
        <f>IF([10]日報_8!$B$13="","",[10]日報_8!$B$13)</f>
        <v>44.58</v>
      </c>
      <c r="C12" s="8">
        <f>IF([10]日報_8!$D$13="","",[10]日報_8!$D$13)</f>
        <v>5.5</v>
      </c>
      <c r="D12" s="11">
        <f>IF([10]日報_8!$C$13="","",[10]日報_8!$C$13)</f>
        <v>9.6</v>
      </c>
      <c r="E12" s="12"/>
    </row>
    <row r="13" spans="1:5" ht="16.5" customHeight="1">
      <c r="A13" s="28">
        <v>42378.375</v>
      </c>
      <c r="B13" s="5">
        <f>IF([10]日報_9!$B$13="","",[10]日報_9!$B$13)</f>
        <v>44.56</v>
      </c>
      <c r="C13" s="8">
        <f>IF([10]日報_9!$D$13="","",[10]日報_9!$D$13)</f>
        <v>6.6</v>
      </c>
      <c r="D13" s="11">
        <f>IF([10]日報_9!$C$13="","",[10]日報_9!$C$13)</f>
        <v>9.5</v>
      </c>
      <c r="E13" s="12"/>
    </row>
    <row r="14" spans="1:5" ht="16.5" customHeight="1">
      <c r="A14" s="28">
        <v>42379.375</v>
      </c>
      <c r="B14" s="5">
        <f>IF([10]日報_10!$B$13="","",[10]日報_10!$B$13)</f>
        <v>44.64</v>
      </c>
      <c r="C14" s="8">
        <f>IF([10]日報_10!$D$13="","",[10]日報_10!$D$13)</f>
        <v>5.5</v>
      </c>
      <c r="D14" s="11">
        <f>IF([10]日報_10!$C$13="","",[10]日報_10!$C$13)</f>
        <v>9.4</v>
      </c>
      <c r="E14" s="12"/>
    </row>
    <row r="15" spans="1:5" ht="16.5" customHeight="1">
      <c r="A15" s="28">
        <v>42380.375</v>
      </c>
      <c r="B15" s="5">
        <f>IF([10]日報_11!$B$13="","",[10]日報_11!$B$13)</f>
        <v>44.64</v>
      </c>
      <c r="C15" s="8">
        <f>IF([10]日報_11!$D$13="","",[10]日報_11!$D$13)</f>
        <v>5.8</v>
      </c>
      <c r="D15" s="11">
        <f>IF([10]日報_11!$C$13="","",[10]日報_11!$C$13)</f>
        <v>9.4</v>
      </c>
      <c r="E15" s="13"/>
    </row>
    <row r="16" spans="1:5" ht="16.5" customHeight="1">
      <c r="A16" s="28">
        <v>42381.375</v>
      </c>
      <c r="B16" s="5">
        <f>IF([10]日報_12!$B$13="","",[10]日報_12!$B$13)</f>
        <v>44.65</v>
      </c>
      <c r="C16" s="8">
        <f>IF([10]日報_12!$D$13="","",[10]日報_12!$D$13)</f>
        <v>6.6</v>
      </c>
      <c r="D16" s="11">
        <f>IF([10]日報_12!$C$13="","",[10]日報_12!$C$13)</f>
        <v>9.3000000000000007</v>
      </c>
      <c r="E16" s="12"/>
    </row>
    <row r="17" spans="1:9" ht="16.5" customHeight="1">
      <c r="A17" s="28">
        <v>42382.375</v>
      </c>
      <c r="B17" s="5">
        <f>IF([10]日報_13!$B$13="","",[10]日報_13!$B$13)</f>
        <v>44.63</v>
      </c>
      <c r="C17" s="8">
        <f>IF([10]日報_13!$D$13="","",[10]日報_13!$D$13)</f>
        <v>6.4</v>
      </c>
      <c r="D17" s="11">
        <f>IF([10]日報_13!$C$13="","",[10]日報_13!$C$13)</f>
        <v>9.1999999999999993</v>
      </c>
      <c r="E17" s="12"/>
    </row>
    <row r="18" spans="1:9" ht="16.5" customHeight="1">
      <c r="A18" s="28">
        <v>42383.375</v>
      </c>
      <c r="B18" s="5">
        <f>IF([10]日報_14!$B$13="","",[10]日報_14!$B$13)</f>
        <v>44.61</v>
      </c>
      <c r="C18" s="8">
        <f>IF([10]日報_14!$D$13="","",[10]日報_14!$D$13)</f>
        <v>7.5</v>
      </c>
      <c r="D18" s="11">
        <f>IF([10]日報_14!$C$13="","",[10]日報_14!$C$13)</f>
        <v>9</v>
      </c>
      <c r="E18" s="12"/>
    </row>
    <row r="19" spans="1:9" ht="16.5" customHeight="1">
      <c r="A19" s="28">
        <v>42384.375</v>
      </c>
      <c r="B19" s="5">
        <f>IF([10]日報_15!$B$13="","",[10]日報_15!$B$13)</f>
        <v>44.62</v>
      </c>
      <c r="C19" s="8">
        <f>IF([10]日報_15!$D$13="","",[10]日報_15!$D$13)</f>
        <v>5.8</v>
      </c>
      <c r="D19" s="11">
        <f>IF([10]日報_15!$C$13="","",[10]日報_15!$C$13)</f>
        <v>8.9</v>
      </c>
      <c r="E19" s="12"/>
    </row>
    <row r="20" spans="1:9" ht="16.5" customHeight="1">
      <c r="A20" s="28">
        <v>42385.375</v>
      </c>
      <c r="B20" s="5">
        <f>IF([10]日報_16!$B$13="","",[10]日報_16!$B$13)</f>
        <v>44.64</v>
      </c>
      <c r="C20" s="8">
        <f>IF([10]日報_16!$D$13="","",[10]日報_16!$D$13)</f>
        <v>5.8</v>
      </c>
      <c r="D20" s="11">
        <f>IF([10]日報_16!$C$13="","",[10]日報_16!$C$13)</f>
        <v>8.8000000000000007</v>
      </c>
      <c r="E20" s="12"/>
      <c r="G20" s="1"/>
      <c r="H20" s="2"/>
      <c r="I20" s="2"/>
    </row>
    <row r="21" spans="1:9" ht="16.5" customHeight="1">
      <c r="A21" s="28">
        <v>42386.375</v>
      </c>
      <c r="B21" s="5">
        <f>IF([10]日報_17!$B$13="","",[10]日報_17!$B$13)</f>
        <v>44.63</v>
      </c>
      <c r="C21" s="8">
        <f>IF([10]日報_17!$D$13="","",[10]日報_17!$D$13)</f>
        <v>5</v>
      </c>
      <c r="D21" s="11">
        <f>IF([10]日報_17!$C$13="","",[10]日報_17!$C$13)</f>
        <v>8.6999999999999993</v>
      </c>
      <c r="E21" s="12"/>
    </row>
    <row r="22" spans="1:9" ht="16.5" customHeight="1">
      <c r="A22" s="28">
        <v>42387.375</v>
      </c>
      <c r="B22" s="5">
        <f>IF([10]日報_18!$B$13="","",[10]日報_18!$B$13)</f>
        <v>44.64</v>
      </c>
      <c r="C22" s="8">
        <f>IF([10]日報_18!$D$13="","",[10]日報_18!$D$13)</f>
        <v>5.8</v>
      </c>
      <c r="D22" s="11">
        <f>IF([10]日報_18!$C$13="","",[10]日報_18!$C$13)</f>
        <v>8.8000000000000007</v>
      </c>
      <c r="E22" s="12"/>
    </row>
    <row r="23" spans="1:9" ht="16.5" customHeight="1">
      <c r="A23" s="28">
        <v>42388.375</v>
      </c>
      <c r="B23" s="5">
        <f>IF([10]日報_19!$B$13="","",[10]日報_19!$B$13)</f>
        <v>44.64</v>
      </c>
      <c r="C23" s="8">
        <f>IF([10]日報_19!$D$13="","",[10]日報_19!$D$13)</f>
        <v>5.5</v>
      </c>
      <c r="D23" s="11">
        <f>IF([10]日報_19!$C$13="","",[10]日報_19!$C$13)</f>
        <v>8.4</v>
      </c>
      <c r="E23" s="12"/>
    </row>
    <row r="24" spans="1:9" ht="16.5" customHeight="1">
      <c r="A24" s="28">
        <v>42389.375</v>
      </c>
      <c r="B24" s="5">
        <f>IF([10]日報_20!$B$13="","",[10]日報_20!$B$13)</f>
        <v>44.63</v>
      </c>
      <c r="C24" s="8">
        <f>IF([10]日報_20!$D$13="","",[10]日報_20!$D$13)</f>
        <v>5.5</v>
      </c>
      <c r="D24" s="11">
        <f>IF([10]日報_20!$C$13="","",[10]日報_20!$C$13)</f>
        <v>8.1999999999999993</v>
      </c>
      <c r="E24" s="12"/>
    </row>
    <row r="25" spans="1:9" ht="16.5" customHeight="1">
      <c r="A25" s="28">
        <v>42390.375</v>
      </c>
      <c r="B25" s="5">
        <f>IF([10]日報_21!$B$13="","",[10]日報_21!$B$13)</f>
        <v>44.63</v>
      </c>
      <c r="C25" s="8">
        <f>IF([10]日報_21!$D$13="","",[10]日報_21!$D$13)</f>
        <v>3.6</v>
      </c>
      <c r="D25" s="11">
        <f>IF([10]日報_21!$C$13="","",[10]日報_21!$C$13)</f>
        <v>8.3000000000000007</v>
      </c>
      <c r="E25" s="12"/>
    </row>
    <row r="26" spans="1:9" ht="16.5" customHeight="1">
      <c r="A26" s="28">
        <v>42391.375</v>
      </c>
      <c r="B26" s="5">
        <f>IF([10]日報_22!$B$13="","",[10]日報_22!$B$13)</f>
        <v>44.64</v>
      </c>
      <c r="C26" s="8">
        <f>IF([10]日報_22!$D$13="","",[10]日報_22!$D$13)</f>
        <v>3.6</v>
      </c>
      <c r="D26" s="11">
        <f>IF([10]日報_22!$C$13="","",[10]日報_22!$C$13)</f>
        <v>8.3000000000000007</v>
      </c>
      <c r="E26" s="12"/>
    </row>
    <row r="27" spans="1:9" ht="16.5" customHeight="1">
      <c r="A27" s="28">
        <v>42392.375</v>
      </c>
      <c r="B27" s="5">
        <f>IF([10]日報_23!$B$13="","",[10]日報_23!$B$13)</f>
        <v>44.62</v>
      </c>
      <c r="C27" s="8">
        <f>IF([10]日報_23!$D$13="","",[10]日報_23!$D$13)</f>
        <v>3.6</v>
      </c>
      <c r="D27" s="11">
        <f>IF([10]日報_23!$C$13="","",[10]日報_23!$C$13)</f>
        <v>8.1999999999999993</v>
      </c>
      <c r="E27" s="12"/>
    </row>
    <row r="28" spans="1:9" ht="16.5" customHeight="1">
      <c r="A28" s="28">
        <v>42393.375</v>
      </c>
      <c r="B28" s="5">
        <f>IF([10]日報_24!$B$13="","",[10]日報_24!$B$13)</f>
        <v>44.61</v>
      </c>
      <c r="C28" s="8">
        <f>IF([10]日報_24!$D$13="","",[10]日報_24!$D$13)</f>
        <v>4.0999999999999996</v>
      </c>
      <c r="D28" s="11">
        <f>IF([10]日報_24!$C$13="","",[10]日報_24!$C$13)</f>
        <v>7.9</v>
      </c>
      <c r="E28" s="12"/>
    </row>
    <row r="29" spans="1:9" ht="16.5" customHeight="1">
      <c r="A29" s="28">
        <v>42394.375</v>
      </c>
      <c r="B29" s="5">
        <f>IF([10]日報_25!$B$13="","",[10]日報_25!$B$13)</f>
        <v>44.65</v>
      </c>
      <c r="C29" s="8">
        <f>IF([10]日報_25!$D$13="","",[10]日報_25!$D$13)</f>
        <v>4.7</v>
      </c>
      <c r="D29" s="11">
        <f>IF([10]日報_25!$C$13="","",[10]日報_25!$C$13)</f>
        <v>7.7</v>
      </c>
      <c r="E29" s="12"/>
    </row>
    <row r="30" spans="1:9" ht="16.5" customHeight="1">
      <c r="A30" s="28">
        <v>42395.375</v>
      </c>
      <c r="B30" s="5">
        <f>IF([10]日報_26!$B$13="","",[10]日報_26!$B$13)</f>
        <v>44.63</v>
      </c>
      <c r="C30" s="8">
        <f>IF([10]日報_26!$D$13="","",[10]日報_26!$D$13)</f>
        <v>3.6</v>
      </c>
      <c r="D30" s="11">
        <f>IF([10]日報_26!$C$13="","",[10]日報_26!$C$13)</f>
        <v>7.6</v>
      </c>
      <c r="E30" s="12"/>
    </row>
    <row r="31" spans="1:9" ht="16.5" customHeight="1">
      <c r="A31" s="28">
        <v>42396.375</v>
      </c>
      <c r="B31" s="5">
        <f>IF([10]日報_27!$B$13="","",[10]日報_27!$B$13)</f>
        <v>44.62</v>
      </c>
      <c r="C31" s="8">
        <f>IF([10]日報_27!$D$13="","",[10]日報_27!$D$13)</f>
        <v>3</v>
      </c>
      <c r="D31" s="11">
        <f>IF([10]日報_27!$C$13="","",[10]日報_27!$C$13)</f>
        <v>7.5</v>
      </c>
      <c r="E31" s="12"/>
    </row>
    <row r="32" spans="1:9" ht="16.5" customHeight="1">
      <c r="A32" s="28">
        <v>42397.375</v>
      </c>
      <c r="B32" s="5">
        <f>IF([10]日報_28!$B$13="","",[10]日報_28!$B$13)</f>
        <v>44.67</v>
      </c>
      <c r="C32" s="8">
        <f>IF([10]日報_28!$D$13="","",[10]日報_28!$D$13)</f>
        <v>2.5</v>
      </c>
      <c r="D32" s="11">
        <f>IF([10]日報_28!$C$13="","",[10]日報_28!$C$13)</f>
        <v>7.5</v>
      </c>
      <c r="E32" s="12"/>
    </row>
    <row r="33" spans="1:5" ht="16.5" customHeight="1">
      <c r="A33" s="28">
        <v>42398.375</v>
      </c>
      <c r="B33" s="5">
        <f>IF([10]日報_29!$B$13="","",[10]日報_29!$B$13)</f>
        <v>45.11</v>
      </c>
      <c r="C33" s="8">
        <f>IF([10]日報_29!$D$13="","",[10]日報_29!$D$13)</f>
        <v>5</v>
      </c>
      <c r="D33" s="11">
        <f>IF([10]日報_29!$C$13="","",[10]日報_29!$C$13)</f>
        <v>7.5</v>
      </c>
      <c r="E33" s="12"/>
    </row>
    <row r="34" spans="1:5" ht="16.5" customHeight="1">
      <c r="A34" s="28">
        <v>42399.375</v>
      </c>
      <c r="B34" s="5">
        <f>IF([10]日報_30!$B$13="","",[10]日報_30!$B$13)</f>
        <v>45.08</v>
      </c>
      <c r="C34" s="8">
        <f>IF([10]日報_30!$D$13="","",[10]日報_30!$D$13)</f>
        <v>3</v>
      </c>
      <c r="D34" s="11">
        <f>IF([10]日報_30!$C$13="","",[10]日報_30!$C$13)</f>
        <v>7.3</v>
      </c>
      <c r="E34" s="12"/>
    </row>
    <row r="35" spans="1:5" ht="16.5" customHeight="1" thickBot="1">
      <c r="A35" s="29">
        <v>42400.375</v>
      </c>
      <c r="B35" s="35">
        <f>IF([10]日報_31!$B$13="","",[10]日報_31!$B$13)</f>
        <v>44.99</v>
      </c>
      <c r="C35" s="25">
        <f>IF([10]日報_31!$D$13="","",[10]日報_31!$D$13)</f>
        <v>4.7</v>
      </c>
      <c r="D35" s="36">
        <f>IF([10]日報_31!$C$13="","",[10]日報_31!$C$13)</f>
        <v>7.6</v>
      </c>
      <c r="E35" s="27"/>
    </row>
    <row r="36" spans="1:5" ht="16.5" customHeight="1" thickTop="1">
      <c r="A36" s="22" t="s">
        <v>6</v>
      </c>
      <c r="B36" s="16">
        <f>ROUND(AVERAGE(B5:B35),2)</f>
        <v>44.66</v>
      </c>
      <c r="C36" s="17">
        <f>ROUND(AVERAGE(C5:C35),2)</f>
        <v>6.31</v>
      </c>
      <c r="D36" s="18">
        <f>ROUND(AVERAGE(D5:D35),1)</f>
        <v>8.8000000000000007</v>
      </c>
      <c r="E36" s="23"/>
    </row>
    <row r="37" spans="1:5" ht="16.5" customHeight="1">
      <c r="A37" s="3" t="s">
        <v>7</v>
      </c>
      <c r="B37" s="5">
        <f>MAX(B5:B35)</f>
        <v>45.11</v>
      </c>
      <c r="C37" s="8">
        <f>MAX(C5:C35)</f>
        <v>14.1</v>
      </c>
      <c r="D37" s="11">
        <f>MAX(D5:D35)</f>
        <v>10</v>
      </c>
      <c r="E37" s="14"/>
    </row>
    <row r="38" spans="1:5" ht="16.5" customHeight="1">
      <c r="A38" s="3" t="s">
        <v>8</v>
      </c>
      <c r="B38" s="6">
        <f>INDEX($A$5:$A$35,MATCH(B37,B5:B35,0),0)</f>
        <v>42398.375</v>
      </c>
      <c r="C38" s="9">
        <f>INDEX($A$5:$A$35,MATCH(C37,C5:C35,0),0)</f>
        <v>42370.375</v>
      </c>
      <c r="D38" s="6">
        <f>INDEX($A$5:$A$35,MATCH(D37,D5:D35,0),0)</f>
        <v>42370.375</v>
      </c>
      <c r="E38" s="14"/>
    </row>
    <row r="39" spans="1:5" ht="16.5" customHeight="1">
      <c r="A39" s="3" t="s">
        <v>9</v>
      </c>
      <c r="B39" s="5">
        <f>MIN(B5:B35)</f>
        <v>44.56</v>
      </c>
      <c r="C39" s="8">
        <f>MIN(C5:C35)</f>
        <v>2.5</v>
      </c>
      <c r="D39" s="11">
        <f>MIN(D5:D35)</f>
        <v>7.3</v>
      </c>
      <c r="E39" s="14"/>
    </row>
    <row r="40" spans="1:5" ht="16.5" customHeight="1">
      <c r="A40" s="4" t="s">
        <v>10</v>
      </c>
      <c r="B40" s="7">
        <f>INDEX($A$5:$A$35,MATCH(B39,B5:B35,0),0)</f>
        <v>42375.375</v>
      </c>
      <c r="C40" s="10">
        <f>INDEX($A$5:$A$35,MATCH(C39,C5:C35,0),0)</f>
        <v>42397.375</v>
      </c>
      <c r="D40" s="7">
        <f>INDEX($A$5:$A$35,MATCH(D39,D5:D35,0),0)</f>
        <v>42399.375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9" zoomScaleNormal="100" workbookViewId="0">
      <selection activeCell="E9" sqref="E9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42401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42401.375</v>
      </c>
      <c r="B5" s="16">
        <f>IF([11]日報_1!$B$13="","",[11]日報_1!$B$13)</f>
        <v>44.94</v>
      </c>
      <c r="C5" s="17">
        <f>IF([11]日報_1!$D$13="","",[11]日報_1!$D$13)</f>
        <v>4.7</v>
      </c>
      <c r="D5" s="18">
        <f>IF([11]日報_1!$C$13="","",[11]日報_1!$C$13)</f>
        <v>7.9</v>
      </c>
      <c r="E5" s="19"/>
    </row>
    <row r="6" spans="1:5" ht="16.5" customHeight="1">
      <c r="A6" s="28">
        <v>42402.375</v>
      </c>
      <c r="B6" s="16">
        <f>IF([11]日報_2!$B$13="","",[11]日報_2!$B$13)</f>
        <v>44.92</v>
      </c>
      <c r="C6" s="17">
        <f>IF([11]日報_2!$D$13="","",[11]日報_2!$D$13)</f>
        <v>3.3</v>
      </c>
      <c r="D6" s="18">
        <f>IF([11]日報_2!$C$13="","",[11]日報_2!$C$13)</f>
        <v>7.9</v>
      </c>
      <c r="E6" s="12"/>
    </row>
    <row r="7" spans="1:5" ht="16.5" customHeight="1">
      <c r="A7" s="28">
        <v>42403.375</v>
      </c>
      <c r="B7" s="5">
        <f>IF([11]日報_3!$B$13="","",[11]日報_3!$B$13)</f>
        <v>44.89</v>
      </c>
      <c r="C7" s="8">
        <f>IF([11]日報_3!$D$13="","",[11]日報_3!$D$13)</f>
        <v>3.3</v>
      </c>
      <c r="D7" s="11">
        <f>IF([11]日報_3!$C$13="","",[11]日報_3!$C$13)</f>
        <v>7.9</v>
      </c>
      <c r="E7" s="12"/>
    </row>
    <row r="8" spans="1:5" ht="16.5" customHeight="1">
      <c r="A8" s="28">
        <v>42404.375</v>
      </c>
      <c r="B8" s="5">
        <f>IF([11]日報_4!$B$13="","",[11]日報_4!$B$13)</f>
        <v>44.82</v>
      </c>
      <c r="C8" s="8">
        <f>IF([11]日報_4!$D$13="","",[11]日報_4!$D$13)</f>
        <v>4.0999999999999996</v>
      </c>
      <c r="D8" s="11">
        <f>IF([11]日報_4!$C$13="","",[11]日報_4!$C$13)</f>
        <v>7.7</v>
      </c>
      <c r="E8" s="12"/>
    </row>
    <row r="9" spans="1:5" ht="16.5" customHeight="1">
      <c r="A9" s="28">
        <v>42405.375</v>
      </c>
      <c r="B9" s="5">
        <f>IF([11]日報_5!$B$13="","",[11]日報_5!$B$13)</f>
        <v>44.82</v>
      </c>
      <c r="C9" s="8">
        <f>IF([11]日報_5!$D$13="","",[11]日報_5!$D$13)</f>
        <v>4.4000000000000004</v>
      </c>
      <c r="D9" s="11">
        <f>IF([11]日報_5!$C$13="","",[11]日報_5!$C$13)</f>
        <v>7.8</v>
      </c>
      <c r="E9" s="12"/>
    </row>
    <row r="10" spans="1:5" ht="16.5" customHeight="1">
      <c r="A10" s="28">
        <v>42406.375</v>
      </c>
      <c r="B10" s="5">
        <f>IF([11]日報_6!$B$13="","",[11]日報_6!$B$13)</f>
        <v>44.8</v>
      </c>
      <c r="C10" s="8">
        <f>IF([11]日報_6!$D$13="","",[11]日報_6!$D$13)</f>
        <v>4.0999999999999996</v>
      </c>
      <c r="D10" s="11">
        <f>IF([11]日報_6!$C$13="","",[11]日報_6!$C$13)</f>
        <v>7.7</v>
      </c>
      <c r="E10" s="12"/>
    </row>
    <row r="11" spans="1:5" ht="16.5" customHeight="1">
      <c r="A11" s="28">
        <v>42407.375</v>
      </c>
      <c r="B11" s="5">
        <f>IF([11]日報_7!$B$13="","",[11]日報_7!$B$13)</f>
        <v>44.83</v>
      </c>
      <c r="C11" s="8">
        <f>IF([11]日報_7!$D$13="","",[11]日報_7!$D$13)</f>
        <v>3.3</v>
      </c>
      <c r="D11" s="11">
        <f>IF([11]日報_7!$C$13="","",[11]日報_7!$C$13)</f>
        <v>7.8</v>
      </c>
      <c r="E11" s="12"/>
    </row>
    <row r="12" spans="1:5" ht="16.5" customHeight="1">
      <c r="A12" s="28">
        <v>42408.375</v>
      </c>
      <c r="B12" s="5">
        <f>IF([11]日報_8!$B$13="","",[11]日報_8!$B$13)</f>
        <v>44.73</v>
      </c>
      <c r="C12" s="8">
        <f>IF([11]日報_8!$D$13="","",[11]日報_8!$D$13)</f>
        <v>2.5</v>
      </c>
      <c r="D12" s="11">
        <f>IF([11]日報_8!$C$13="","",[11]日報_8!$C$13)</f>
        <v>7.8</v>
      </c>
      <c r="E12" s="12"/>
    </row>
    <row r="13" spans="1:5" ht="16.5" customHeight="1">
      <c r="A13" s="28">
        <v>42409.375</v>
      </c>
      <c r="B13" s="5">
        <f>IF([11]日報_9!$B$13="","",[11]日報_9!$B$13)</f>
        <v>44.76</v>
      </c>
      <c r="C13" s="8">
        <f>IF([11]日報_9!$D$13="","",[11]日報_9!$D$13)</f>
        <v>2.8</v>
      </c>
      <c r="D13" s="11">
        <f>IF([11]日報_9!$C$13="","",[11]日報_9!$C$13)</f>
        <v>7.6</v>
      </c>
      <c r="E13" s="12"/>
    </row>
    <row r="14" spans="1:5" ht="16.5" customHeight="1">
      <c r="A14" s="28">
        <v>42410.375</v>
      </c>
      <c r="B14" s="5">
        <f>IF([11]日報_10!$B$13="","",[11]日報_10!$B$13)</f>
        <v>44.75</v>
      </c>
      <c r="C14" s="8">
        <f>IF([11]日報_10!$D$13="","",[11]日報_10!$D$13)</f>
        <v>3.3</v>
      </c>
      <c r="D14" s="11">
        <f>IF([11]日報_10!$C$13="","",[11]日報_10!$C$13)</f>
        <v>7.4</v>
      </c>
      <c r="E14" s="12"/>
    </row>
    <row r="15" spans="1:5" ht="16.5" customHeight="1">
      <c r="A15" s="28">
        <v>42411.375</v>
      </c>
      <c r="B15" s="5">
        <f>IF([11]日報_11!$B$13="","",[11]日報_11!$B$13)</f>
        <v>44.7</v>
      </c>
      <c r="C15" s="8">
        <f>IF([11]日報_11!$D$13="","",[11]日報_11!$D$13)</f>
        <v>2.2000000000000002</v>
      </c>
      <c r="D15" s="11">
        <f>IF([11]日報_11!$C$13="","",[11]日報_11!$C$13)</f>
        <v>7.6</v>
      </c>
      <c r="E15" s="13"/>
    </row>
    <row r="16" spans="1:5" ht="16.5" customHeight="1">
      <c r="A16" s="28">
        <v>42412.375</v>
      </c>
      <c r="B16" s="5">
        <f>IF([11]日報_12!$B$13="","",[11]日報_12!$B$13)</f>
        <v>44.67</v>
      </c>
      <c r="C16" s="8">
        <f>IF([11]日報_12!$D$13="","",[11]日報_12!$D$13)</f>
        <v>1.9</v>
      </c>
      <c r="D16" s="11">
        <f>IF([11]日報_12!$C$13="","",[11]日報_12!$C$13)</f>
        <v>7.7</v>
      </c>
      <c r="E16" s="12"/>
    </row>
    <row r="17" spans="1:9" ht="16.5" customHeight="1">
      <c r="A17" s="28">
        <v>42413.375</v>
      </c>
      <c r="B17" s="5">
        <f>IF([11]日報_13!$B$13="","",[11]日報_13!$B$13)</f>
        <v>44.74</v>
      </c>
      <c r="C17" s="8">
        <f>IF([11]日報_13!$D$13="","",[11]日報_13!$D$13)</f>
        <v>1.4</v>
      </c>
      <c r="D17" s="11">
        <f>IF([11]日報_13!$C$13="","",[11]日報_13!$C$13)</f>
        <v>8.1</v>
      </c>
      <c r="E17" s="12"/>
    </row>
    <row r="18" spans="1:9" ht="16.5" customHeight="1">
      <c r="A18" s="28">
        <v>42414.375</v>
      </c>
      <c r="B18" s="5">
        <f>IF([11]日報_14!$B$13="","",[11]日報_14!$B$13)</f>
        <v>47.2</v>
      </c>
      <c r="C18" s="8">
        <f>IF([11]日報_14!$D$13="","",[11]日報_14!$D$13)</f>
        <v>63.3</v>
      </c>
      <c r="D18" s="11">
        <f>IF([11]日報_14!$C$13="","",[11]日報_14!$C$13)</f>
        <v>10.9</v>
      </c>
      <c r="E18" s="12"/>
    </row>
    <row r="19" spans="1:9" ht="16.5" customHeight="1">
      <c r="A19" s="28">
        <v>42415.375</v>
      </c>
      <c r="B19" s="5">
        <f>IF([11]日報_15!$B$13="","",[11]日報_15!$B$13)</f>
        <v>45.84</v>
      </c>
      <c r="C19" s="8">
        <f>IF([11]日報_15!$D$13="","",[11]日報_15!$D$13)</f>
        <v>97.4</v>
      </c>
      <c r="D19" s="11">
        <f>IF([11]日報_15!$C$13="","",[11]日報_15!$C$13)</f>
        <v>11.2</v>
      </c>
      <c r="E19" s="12"/>
    </row>
    <row r="20" spans="1:9" ht="16.5" customHeight="1">
      <c r="A20" s="28">
        <v>42416.375</v>
      </c>
      <c r="B20" s="5">
        <f>IF([11]日報_16!$B$13="","",[11]日報_16!$B$13)</f>
        <v>45.39</v>
      </c>
      <c r="C20" s="8">
        <f>IF([11]日報_16!$D$13="","",[11]日報_16!$D$13)</f>
        <v>100</v>
      </c>
      <c r="D20" s="11">
        <f>IF([11]日報_16!$C$13="","",[11]日報_16!$C$13)</f>
        <v>10.5</v>
      </c>
      <c r="E20" s="12"/>
      <c r="G20" s="1"/>
      <c r="H20" s="2"/>
      <c r="I20" s="2"/>
    </row>
    <row r="21" spans="1:9" ht="16.5" customHeight="1">
      <c r="A21" s="28">
        <v>42417.375</v>
      </c>
      <c r="B21" s="5">
        <f>IF([11]日報_17!$B$13="","",[11]日報_17!$B$13)</f>
        <v>45.25</v>
      </c>
      <c r="C21" s="8">
        <f>IF([11]日報_17!$D$13="","",[11]日報_17!$D$13)</f>
        <v>81.7</v>
      </c>
      <c r="D21" s="11">
        <f>IF([11]日報_17!$C$13="","",[11]日報_17!$C$13)</f>
        <v>10.1</v>
      </c>
      <c r="E21" s="12"/>
    </row>
    <row r="22" spans="1:9" ht="16.5" customHeight="1">
      <c r="A22" s="28">
        <v>42418.375</v>
      </c>
      <c r="B22" s="5">
        <f>IF([11]日報_18!$B$13="","",[11]日報_18!$B$13)</f>
        <v>45.12</v>
      </c>
      <c r="C22" s="8">
        <f>IF([11]日報_18!$D$13="","",[11]日報_18!$D$13)</f>
        <v>79.2</v>
      </c>
      <c r="D22" s="11">
        <f>IF([11]日報_18!$C$13="","",[11]日報_18!$C$13)</f>
        <v>9.9</v>
      </c>
      <c r="E22" s="12"/>
    </row>
    <row r="23" spans="1:9" ht="16.5" customHeight="1">
      <c r="A23" s="28">
        <v>42419.375</v>
      </c>
      <c r="B23" s="5">
        <f>IF([11]日報_19!$B$13="","",[11]日報_19!$B$13)</f>
        <v>45.11</v>
      </c>
      <c r="C23" s="8">
        <f>IF([11]日報_19!$D$13="","",[11]日報_19!$D$13)</f>
        <v>75.7</v>
      </c>
      <c r="D23" s="11">
        <f>IF([11]日報_19!$C$13="","",[11]日報_19!$C$13)</f>
        <v>9.6</v>
      </c>
      <c r="E23" s="12"/>
    </row>
    <row r="24" spans="1:9" ht="16.5" customHeight="1">
      <c r="A24" s="28">
        <v>42420.375</v>
      </c>
      <c r="B24" s="5">
        <f>IF([11]日報_20!$B$13="","",[11]日報_20!$B$13)</f>
        <v>45.13</v>
      </c>
      <c r="C24" s="8">
        <f>IF([11]日報_20!$D$13="","",[11]日報_20!$D$13)</f>
        <v>67.2</v>
      </c>
      <c r="D24" s="11">
        <f>IF([11]日報_20!$C$13="","",[11]日報_20!$C$13)</f>
        <v>9.6999999999999993</v>
      </c>
      <c r="E24" s="12"/>
    </row>
    <row r="25" spans="1:9" ht="16.5" customHeight="1">
      <c r="A25" s="28">
        <v>42421.375</v>
      </c>
      <c r="B25" s="5">
        <f>IF([11]日報_21!$B$13="","",[11]日報_21!$B$13)</f>
        <v>45.42</v>
      </c>
      <c r="C25" s="8">
        <f>IF([11]日報_21!$D$13="","",[11]日報_21!$D$13)</f>
        <v>53.7</v>
      </c>
      <c r="D25" s="11">
        <f>IF([11]日報_21!$C$13="","",[11]日報_21!$C$13)</f>
        <v>9.5</v>
      </c>
      <c r="E25" s="12"/>
    </row>
    <row r="26" spans="1:9" ht="16.5" customHeight="1">
      <c r="A26" s="28">
        <v>42422.375</v>
      </c>
      <c r="B26" s="5">
        <f>IF([11]日報_22!$B$13="","",[11]日報_22!$B$13)</f>
        <v>45.12</v>
      </c>
      <c r="C26" s="8">
        <f>IF([11]日報_22!$D$13="","",[11]日報_22!$D$13)</f>
        <v>43.4</v>
      </c>
      <c r="D26" s="11">
        <f>IF([11]日報_22!$C$13="","",[11]日報_22!$C$13)</f>
        <v>9.5</v>
      </c>
      <c r="E26" s="12"/>
    </row>
    <row r="27" spans="1:9" ht="16.5" customHeight="1">
      <c r="A27" s="28">
        <v>42423.375</v>
      </c>
      <c r="B27" s="5">
        <f>IF([11]日報_23!$B$13="","",[11]日報_23!$B$13)</f>
        <v>45.13</v>
      </c>
      <c r="C27" s="8">
        <f>IF([11]日報_23!$D$13="","",[11]日報_23!$D$13)</f>
        <v>45.8</v>
      </c>
      <c r="D27" s="11">
        <f>IF([11]日報_23!$C$13="","",[11]日報_23!$C$13)</f>
        <v>9.5</v>
      </c>
      <c r="E27" s="12"/>
    </row>
    <row r="28" spans="1:9" ht="16.5" customHeight="1">
      <c r="A28" s="28">
        <v>42424.375</v>
      </c>
      <c r="B28" s="5">
        <f>IF([11]日報_24!$B$13="","",[11]日報_24!$B$13)</f>
        <v>45.07</v>
      </c>
      <c r="C28" s="8">
        <f>IF([11]日報_24!$D$13="","",[11]日報_24!$D$13)</f>
        <v>41.2</v>
      </c>
      <c r="D28" s="11">
        <f>IF([11]日報_24!$C$13="","",[11]日報_24!$C$13)</f>
        <v>9.4</v>
      </c>
      <c r="E28" s="12"/>
    </row>
    <row r="29" spans="1:9" ht="16.5" customHeight="1">
      <c r="A29" s="28">
        <v>42425.375</v>
      </c>
      <c r="B29" s="5">
        <f>IF([11]日報_25!$B$13="","",[11]日報_25!$B$13)</f>
        <v>45.08</v>
      </c>
      <c r="C29" s="8">
        <f>IF([11]日報_25!$D$13="","",[11]日報_25!$D$13)</f>
        <v>35.4</v>
      </c>
      <c r="D29" s="11">
        <f>IF([11]日報_25!$C$13="","",[11]日報_25!$C$13)</f>
        <v>9.1999999999999993</v>
      </c>
      <c r="E29" s="12"/>
    </row>
    <row r="30" spans="1:9" ht="16.5" customHeight="1">
      <c r="A30" s="28">
        <v>42426.375</v>
      </c>
      <c r="B30" s="5">
        <f>IF([11]日報_26!$B$13="","",[11]日報_26!$B$13)</f>
        <v>45.08</v>
      </c>
      <c r="C30" s="8">
        <f>IF([11]日報_26!$D$13="","",[11]日報_26!$D$13)</f>
        <v>26.7</v>
      </c>
      <c r="D30" s="11">
        <f>IF([11]日報_26!$C$13="","",[11]日報_26!$C$13)</f>
        <v>9.1</v>
      </c>
      <c r="E30" s="12"/>
    </row>
    <row r="31" spans="1:9" ht="16.5" customHeight="1">
      <c r="A31" s="28">
        <v>42427.375</v>
      </c>
      <c r="B31" s="5">
        <f>IF([11]日報_27!$B$13="","",[11]日報_27!$B$13)</f>
        <v>45.06</v>
      </c>
      <c r="C31" s="8">
        <f>IF([11]日報_27!$D$13="","",[11]日報_27!$D$13)</f>
        <v>26.2</v>
      </c>
      <c r="D31" s="11">
        <f>IF([11]日報_27!$C$13="","",[11]日報_27!$C$13)</f>
        <v>8.8000000000000007</v>
      </c>
      <c r="E31" s="12"/>
    </row>
    <row r="32" spans="1:9" ht="16.5" customHeight="1">
      <c r="A32" s="28">
        <v>42428.375</v>
      </c>
      <c r="B32" s="5">
        <f>IF([11]日報_28!$B$13="","",[11]日報_28!$B$13)</f>
        <v>45.09</v>
      </c>
      <c r="C32" s="8">
        <f>IF([11]日報_28!$D$13="","",[11]日報_28!$D$13)</f>
        <v>24.3</v>
      </c>
      <c r="D32" s="11">
        <f>IF([11]日報_28!$C$13="","",[11]日報_28!$C$13)</f>
        <v>8.6999999999999993</v>
      </c>
      <c r="E32" s="12"/>
    </row>
    <row r="33" spans="1:5" ht="16.5" customHeight="1">
      <c r="A33" s="28">
        <v>42429.375</v>
      </c>
      <c r="B33" s="5">
        <f>IF([11]日報_29!$B$13="","",[11]日報_29!$B$13)</f>
        <v>45.04</v>
      </c>
      <c r="C33" s="8">
        <f>IF([11]日報_29!$D$13="","",[11]日報_29!$D$13)</f>
        <v>20.8</v>
      </c>
      <c r="D33" s="11">
        <f>IF([11]日報_29!$C$13="","",[11]日報_29!$C$13)</f>
        <v>8.8000000000000007</v>
      </c>
      <c r="E33" s="12"/>
    </row>
    <row r="34" spans="1:5" ht="16.5" customHeight="1">
      <c r="A34" s="28"/>
      <c r="B34" s="5" t="str">
        <f>IF([11]日報_30!$B$13="","",[11]日報_30!$B$13)</f>
        <v/>
      </c>
      <c r="C34" s="8" t="str">
        <f>IF([11]日報_30!$D$13="","",[11]日報_30!$D$13)</f>
        <v/>
      </c>
      <c r="D34" s="11" t="str">
        <f>IF([11]日報_30!$C$13="","",[11]日報_30!$C$13)</f>
        <v/>
      </c>
      <c r="E34" s="12"/>
    </row>
    <row r="35" spans="1:5" ht="16.5" customHeight="1" thickBot="1">
      <c r="A35" s="29"/>
      <c r="B35" s="35" t="str">
        <f>IF([11]日報_31!$B$13="","",[11]日報_31!$B$13)</f>
        <v/>
      </c>
      <c r="C35" s="25" t="str">
        <f>IF([11]日報_31!$D$13="","",[11]日報_31!$D$13)</f>
        <v/>
      </c>
      <c r="D35" s="36" t="str">
        <f>IF([11]日報_31!$C$13="","",[11]日報_31!$C$13)</f>
        <v/>
      </c>
      <c r="E35" s="27"/>
    </row>
    <row r="36" spans="1:5" ht="16.5" customHeight="1" thickTop="1">
      <c r="A36" s="22" t="s">
        <v>6</v>
      </c>
      <c r="B36" s="16">
        <f>ROUND(AVERAGE(B5:B35),2)</f>
        <v>45.09</v>
      </c>
      <c r="C36" s="17">
        <f>ROUND(AVERAGE(C5:C35),2)</f>
        <v>31.84</v>
      </c>
      <c r="D36" s="18">
        <f>ROUND(AVERAGE(D5:D35),1)</f>
        <v>8.8000000000000007</v>
      </c>
      <c r="E36" s="23"/>
    </row>
    <row r="37" spans="1:5" ht="16.5" customHeight="1">
      <c r="A37" s="3" t="s">
        <v>7</v>
      </c>
      <c r="B37" s="5">
        <f>MAX(B5:B35)</f>
        <v>47.2</v>
      </c>
      <c r="C37" s="8">
        <f>MAX(C5:C35)</f>
        <v>100</v>
      </c>
      <c r="D37" s="11">
        <f>MAX(D5:D35)</f>
        <v>11.2</v>
      </c>
      <c r="E37" s="14"/>
    </row>
    <row r="38" spans="1:5" ht="16.5" customHeight="1">
      <c r="A38" s="3" t="s">
        <v>8</v>
      </c>
      <c r="B38" s="6">
        <f>INDEX($A$5:$A$35,MATCH(B37,B5:B35,0),0)</f>
        <v>42414.375</v>
      </c>
      <c r="C38" s="9">
        <f>INDEX($A$5:$A$35,MATCH(C37,C5:C35,0),0)</f>
        <v>42416.375</v>
      </c>
      <c r="D38" s="6">
        <f>INDEX($A$5:$A$35,MATCH(D37,D5:D35,0),0)</f>
        <v>42415.375</v>
      </c>
      <c r="E38" s="14"/>
    </row>
    <row r="39" spans="1:5" ht="16.5" customHeight="1">
      <c r="A39" s="3" t="s">
        <v>9</v>
      </c>
      <c r="B39" s="5">
        <f>MIN(B5:B35)</f>
        <v>44.67</v>
      </c>
      <c r="C39" s="8">
        <f>MIN(C5:C35)</f>
        <v>1.4</v>
      </c>
      <c r="D39" s="11">
        <f>MIN(D5:D35)</f>
        <v>7.4</v>
      </c>
      <c r="E39" s="14"/>
    </row>
    <row r="40" spans="1:5" ht="16.5" customHeight="1">
      <c r="A40" s="4" t="s">
        <v>10</v>
      </c>
      <c r="B40" s="7">
        <f>INDEX($A$5:$A$35,MATCH(B39,B5:B35,0),0)</f>
        <v>42412.375</v>
      </c>
      <c r="C40" s="10">
        <f>INDEX($A$5:$A$35,MATCH(C39,C5:C35,0),0)</f>
        <v>42413.375</v>
      </c>
      <c r="D40" s="7">
        <f>INDEX($A$5:$A$35,MATCH(D39,D5:D35,0),0)</f>
        <v>42410.375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G25" sqref="G25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42430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42430.375</v>
      </c>
      <c r="B5" s="16">
        <f>IF([12]日報_1!$B$13="","",[12]日報_1!$B$13)</f>
        <v>44.98</v>
      </c>
      <c r="C5" s="17">
        <f>IF([12]日報_1!$D$13="","",[12]日報_1!$D$13)</f>
        <v>18.399999999999999</v>
      </c>
      <c r="D5" s="18">
        <f>IF([12]日報_1!$C$13="","",[12]日報_1!$C$13)</f>
        <v>8.6</v>
      </c>
      <c r="E5" s="19"/>
    </row>
    <row r="6" spans="1:5" ht="16.5" customHeight="1">
      <c r="A6" s="28">
        <v>42431.375</v>
      </c>
      <c r="B6" s="16">
        <f>IF([12]日報_2!$B$13="","",[12]日報_2!$B$13)</f>
        <v>44.9</v>
      </c>
      <c r="C6" s="17">
        <f>IF([12]日報_2!$D$13="","",[12]日報_2!$D$13)</f>
        <v>15.2</v>
      </c>
      <c r="D6" s="18">
        <f>IF([12]日報_2!$C$13="","",[12]日報_2!$C$13)</f>
        <v>8.6999999999999993</v>
      </c>
      <c r="E6" s="12"/>
    </row>
    <row r="7" spans="1:5" ht="16.5" customHeight="1">
      <c r="A7" s="28">
        <v>42432.375</v>
      </c>
      <c r="B7" s="5">
        <f>IF([12]日報_3!$B$13="","",[12]日報_3!$B$13)</f>
        <v>44.87</v>
      </c>
      <c r="C7" s="8">
        <f>IF([12]日報_3!$D$13="","",[12]日報_3!$D$13)</f>
        <v>15.2</v>
      </c>
      <c r="D7" s="11">
        <f>IF([12]日報_3!$C$13="","",[12]日報_3!$C$13)</f>
        <v>8.6</v>
      </c>
      <c r="E7" s="12"/>
    </row>
    <row r="8" spans="1:5" ht="16.5" customHeight="1">
      <c r="A8" s="28">
        <v>42433.375</v>
      </c>
      <c r="B8" s="5">
        <f>IF([12]日報_4!$B$13="","",[12]日報_4!$B$13)</f>
        <v>44.92</v>
      </c>
      <c r="C8" s="8">
        <f>IF([12]日報_4!$D$13="","",[12]日報_4!$D$13)</f>
        <v>14.7</v>
      </c>
      <c r="D8" s="11">
        <f>IF([12]日報_4!$C$13="","",[12]日報_4!$C$13)</f>
        <v>8.6999999999999993</v>
      </c>
      <c r="E8" s="12"/>
    </row>
    <row r="9" spans="1:5" ht="16.5" customHeight="1">
      <c r="A9" s="28">
        <v>42434.375</v>
      </c>
      <c r="B9" s="5">
        <f>IF([12]日報_5!$B$13="","",[12]日報_5!$B$13)</f>
        <v>44.89</v>
      </c>
      <c r="C9" s="8">
        <f>IF([12]日報_5!$D$13="","",[12]日報_5!$D$13)</f>
        <v>12.1</v>
      </c>
      <c r="D9" s="11">
        <f>IF([12]日報_5!$C$13="","",[12]日報_5!$C$13)</f>
        <v>9</v>
      </c>
      <c r="E9" s="12"/>
    </row>
    <row r="10" spans="1:5" ht="16.5" customHeight="1">
      <c r="A10" s="28">
        <v>42435.375</v>
      </c>
      <c r="B10" s="5">
        <f>IF([12]日報_6!$B$13="","",[12]日報_6!$B$13)</f>
        <v>44.93</v>
      </c>
      <c r="C10" s="8">
        <f>IF([12]日報_6!$D$13="","",[12]日報_6!$D$13)</f>
        <v>10.9</v>
      </c>
      <c r="D10" s="11">
        <f>IF([12]日報_6!$C$13="","",[12]日報_6!$C$13)</f>
        <v>9.3000000000000007</v>
      </c>
      <c r="E10" s="12"/>
    </row>
    <row r="11" spans="1:5" ht="16.5" customHeight="1">
      <c r="A11" s="28">
        <v>42436.375</v>
      </c>
      <c r="B11" s="5">
        <f>IF([12]日報_7!$B$13="","",[12]日報_7!$B$13)</f>
        <v>44.92</v>
      </c>
      <c r="C11" s="8">
        <f>IF([12]日報_7!$D$13="","",[12]日報_7!$D$13)</f>
        <v>9.8000000000000007</v>
      </c>
      <c r="D11" s="11">
        <f>IF([12]日報_7!$C$13="","",[12]日報_7!$C$13)</f>
        <v>9.5</v>
      </c>
      <c r="E11" s="12"/>
    </row>
    <row r="12" spans="1:5" ht="16.5" customHeight="1">
      <c r="A12" s="28">
        <v>42437.375</v>
      </c>
      <c r="B12" s="5">
        <f>IF([12]日報_8!$B$13="","",[12]日報_8!$B$13)</f>
        <v>44.95</v>
      </c>
      <c r="C12" s="8">
        <f>IF([12]日報_8!$D$13="","",[12]日報_8!$D$13)</f>
        <v>8.9</v>
      </c>
      <c r="D12" s="11">
        <f>IF([12]日報_8!$C$13="","",[12]日報_8!$C$13)</f>
        <v>9.9</v>
      </c>
      <c r="E12" s="12"/>
    </row>
    <row r="13" spans="1:5" ht="16.5" customHeight="1">
      <c r="A13" s="28">
        <v>42438.375</v>
      </c>
      <c r="B13" s="5">
        <f>IF([12]日報_9!$B$13="","",[12]日報_9!$B$13)</f>
        <v>45.07</v>
      </c>
      <c r="C13" s="8">
        <f>IF([12]日報_9!$D$13="","",[12]日報_9!$D$13)</f>
        <v>8.4</v>
      </c>
      <c r="D13" s="11">
        <f>IF([12]日報_9!$C$13="","",[12]日報_9!$C$13)</f>
        <v>10.4</v>
      </c>
      <c r="E13" s="12"/>
    </row>
    <row r="14" spans="1:5" ht="16.5" customHeight="1">
      <c r="A14" s="28">
        <v>42439.375</v>
      </c>
      <c r="B14" s="5">
        <f>IF([12]日報_10!$B$13="","",[12]日報_10!$B$13)</f>
        <v>45</v>
      </c>
      <c r="C14" s="8">
        <f>IF([12]日報_10!$D$13="","",[12]日報_10!$D$13)</f>
        <v>9</v>
      </c>
      <c r="D14" s="11">
        <f>IF([12]日報_10!$C$13="","",[12]日報_10!$C$13)</f>
        <v>10.199999999999999</v>
      </c>
      <c r="E14" s="12"/>
    </row>
    <row r="15" spans="1:5" ht="16.5" customHeight="1">
      <c r="A15" s="28">
        <v>42440.375</v>
      </c>
      <c r="B15" s="5">
        <f>IF([12]日報_11!$B$13="","",[12]日報_11!$B$13)</f>
        <v>44.98</v>
      </c>
      <c r="C15" s="8">
        <f>IF([12]日報_11!$D$13="","",[12]日報_11!$D$13)</f>
        <v>6.4</v>
      </c>
      <c r="D15" s="11">
        <f>IF([12]日報_11!$C$13="","",[12]日報_11!$C$13)</f>
        <v>10.3</v>
      </c>
      <c r="E15" s="13"/>
    </row>
    <row r="16" spans="1:5" ht="16.5" customHeight="1">
      <c r="A16" s="28">
        <v>42441.375</v>
      </c>
      <c r="B16" s="5">
        <f>IF([12]日報_12!$B$13="","",[12]日報_12!$B$13)</f>
        <v>44.97</v>
      </c>
      <c r="C16" s="8">
        <f>IF([12]日報_12!$D$13="","",[12]日報_12!$D$13)</f>
        <v>5.8</v>
      </c>
      <c r="D16" s="11">
        <f>IF([12]日報_12!$C$13="","",[12]日報_12!$C$13)</f>
        <v>10.4</v>
      </c>
      <c r="E16" s="12"/>
    </row>
    <row r="17" spans="1:9" ht="16.5" customHeight="1">
      <c r="A17" s="28">
        <v>42442.375</v>
      </c>
      <c r="B17" s="5">
        <f>IF([12]日報_13!$B$13="","",[12]日報_13!$B$13)</f>
        <v>44.95</v>
      </c>
      <c r="C17" s="8">
        <f>IF([12]日報_13!$D$13="","",[12]日報_13!$D$13)</f>
        <v>4.7</v>
      </c>
      <c r="D17" s="11">
        <f>IF([12]日報_13!$C$13="","",[12]日報_13!$C$13)</f>
        <v>10.199999999999999</v>
      </c>
      <c r="E17" s="12"/>
    </row>
    <row r="18" spans="1:9" ht="16.5" customHeight="1">
      <c r="A18" s="28">
        <v>42443.375</v>
      </c>
      <c r="B18" s="5">
        <f>IF([12]日報_14!$B$13="","",[12]日報_14!$B$13)</f>
        <v>45.04</v>
      </c>
      <c r="C18" s="8">
        <f>IF([12]日報_14!$D$13="","",[12]日報_14!$D$13)</f>
        <v>3.9</v>
      </c>
      <c r="D18" s="11">
        <f>IF([12]日報_14!$C$13="","",[12]日報_14!$C$13)</f>
        <v>10.199999999999999</v>
      </c>
      <c r="E18" s="12"/>
    </row>
    <row r="19" spans="1:9" ht="16.5" customHeight="1">
      <c r="A19" s="28">
        <v>42444.375</v>
      </c>
      <c r="B19" s="5">
        <f>IF([12]日報_15!$B$13="","",[12]日報_15!$B$13)</f>
        <v>44.99</v>
      </c>
      <c r="C19" s="8">
        <f>IF([12]日報_15!$D$13="","",[12]日報_15!$D$13)</f>
        <v>3.9</v>
      </c>
      <c r="D19" s="11">
        <f>IF([12]日報_15!$C$13="","",[12]日報_15!$C$13)</f>
        <v>10.1</v>
      </c>
      <c r="E19" s="12"/>
    </row>
    <row r="20" spans="1:9" ht="16.5" customHeight="1">
      <c r="A20" s="28">
        <v>42445.375</v>
      </c>
      <c r="B20" s="5">
        <f>IF([12]日報_16!$B$13="","",[12]日報_16!$B$13)</f>
        <v>45.01</v>
      </c>
      <c r="C20" s="8">
        <f>IF([12]日報_16!$D$13="","",[12]日報_16!$D$13)</f>
        <v>3.3</v>
      </c>
      <c r="D20" s="11">
        <f>IF([12]日報_16!$C$13="","",[12]日報_16!$C$13)</f>
        <v>9.9</v>
      </c>
      <c r="E20" s="12"/>
      <c r="G20" s="1"/>
      <c r="H20" s="2"/>
      <c r="I20" s="2"/>
    </row>
    <row r="21" spans="1:9" ht="16.5" customHeight="1">
      <c r="A21" s="28">
        <v>42446.375</v>
      </c>
      <c r="B21" s="5">
        <f>IF([12]日報_17!$B$13="","",[12]日報_17!$B$13)</f>
        <v>45.05</v>
      </c>
      <c r="C21" s="8">
        <f>IF([12]日報_17!$D$13="","",[12]日報_17!$D$13)</f>
        <v>3.3</v>
      </c>
      <c r="D21" s="11">
        <f>IF([12]日報_17!$C$13="","",[12]日報_17!$C$13)</f>
        <v>9.9</v>
      </c>
      <c r="E21" s="12"/>
    </row>
    <row r="22" spans="1:9" ht="16.5" customHeight="1">
      <c r="A22" s="28">
        <v>42447.375</v>
      </c>
      <c r="B22" s="5">
        <f>IF([12]日報_18!$B$13="","",[12]日報_18!$B$13)</f>
        <v>44.98</v>
      </c>
      <c r="C22" s="8">
        <f>IF([12]日報_18!$D$13="","",[12]日報_18!$D$13)</f>
        <v>2.8</v>
      </c>
      <c r="D22" s="11">
        <f>IF([12]日報_18!$C$13="","",[12]日報_18!$C$13)</f>
        <v>10.199999999999999</v>
      </c>
      <c r="E22" s="12"/>
    </row>
    <row r="23" spans="1:9" ht="16.5" customHeight="1">
      <c r="A23" s="28">
        <v>42448.375</v>
      </c>
      <c r="B23" s="5">
        <f>IF([12]日報_19!$B$13="","",[12]日報_19!$B$13)</f>
        <v>45.01</v>
      </c>
      <c r="C23" s="8">
        <f>IF([12]日報_19!$D$13="","",[12]日報_19!$D$13)</f>
        <v>3.9</v>
      </c>
      <c r="D23" s="11">
        <f>IF([12]日報_19!$C$13="","",[12]日報_19!$C$13)</f>
        <v>10.4</v>
      </c>
      <c r="E23" s="12"/>
    </row>
    <row r="24" spans="1:9" ht="16.5" customHeight="1">
      <c r="A24" s="28">
        <v>42449.375</v>
      </c>
      <c r="B24" s="5">
        <f>IF([12]日報_20!$B$13="","",[12]日報_20!$B$13)</f>
        <v>45.01</v>
      </c>
      <c r="C24" s="8">
        <f>IF([12]日報_20!$D$13="","",[12]日報_20!$D$13)</f>
        <v>3.6</v>
      </c>
      <c r="D24" s="11">
        <f>IF([12]日報_20!$C$13="","",[12]日報_20!$C$13)</f>
        <v>10.8</v>
      </c>
      <c r="E24" s="12"/>
    </row>
    <row r="25" spans="1:9" ht="16.5" customHeight="1">
      <c r="A25" s="28">
        <v>42450.375</v>
      </c>
      <c r="B25" s="5">
        <f>IF([12]日報_21!$B$13="","",[12]日報_21!$B$13)</f>
        <v>44.97</v>
      </c>
      <c r="C25" s="8">
        <f>IF([12]日報_21!$D$13="","",[12]日報_21!$D$13)</f>
        <v>4.2</v>
      </c>
      <c r="D25" s="11">
        <f>IF([12]日報_21!$C$13="","",[12]日報_21!$C$13)</f>
        <v>10.7</v>
      </c>
      <c r="E25" s="12"/>
    </row>
    <row r="26" spans="1:9" ht="16.5" customHeight="1">
      <c r="A26" s="28">
        <v>42451.375</v>
      </c>
      <c r="B26" s="5">
        <f>IF([12]日報_22!$B$13="","",[12]日報_22!$B$13)</f>
        <v>44.97</v>
      </c>
      <c r="C26" s="8">
        <f>IF([12]日報_22!$D$13="","",[12]日報_22!$D$13)</f>
        <v>3.9</v>
      </c>
      <c r="D26" s="11">
        <f>IF([12]日報_22!$C$13="","",[12]日報_22!$C$13)</f>
        <v>10.8</v>
      </c>
      <c r="E26" s="12"/>
    </row>
    <row r="27" spans="1:9" ht="16.5" customHeight="1">
      <c r="A27" s="28">
        <v>42452.375</v>
      </c>
      <c r="B27" s="5">
        <f>IF([12]日報_23!$B$13="","",[12]日報_23!$B$13)</f>
        <v>45.05</v>
      </c>
      <c r="C27" s="8">
        <f>IF([12]日報_23!$D$13="","",[12]日報_23!$D$13)</f>
        <v>4.2</v>
      </c>
      <c r="D27" s="11">
        <f>IF([12]日報_23!$C$13="","",[12]日報_23!$C$13)</f>
        <v>11</v>
      </c>
      <c r="E27" s="12"/>
    </row>
    <row r="28" spans="1:9" ht="16.5" customHeight="1">
      <c r="A28" s="28">
        <v>42453.375</v>
      </c>
      <c r="B28" s="5">
        <f>IF([12]日報_24!$B$13="","",[12]日報_24!$B$13)</f>
        <v>45.07</v>
      </c>
      <c r="C28" s="8">
        <f>IF([12]日報_24!$D$13="","",[12]日報_24!$D$13)</f>
        <v>4.7</v>
      </c>
      <c r="D28" s="11">
        <f>IF([12]日報_24!$C$13="","",[12]日報_24!$C$13)</f>
        <v>11.1</v>
      </c>
      <c r="E28" s="12"/>
    </row>
    <row r="29" spans="1:9" ht="16.5" customHeight="1">
      <c r="A29" s="28">
        <v>42454.375</v>
      </c>
      <c r="B29" s="5">
        <f>IF([12]日報_25!$B$13="","",[12]日報_25!$B$13)</f>
        <v>45</v>
      </c>
      <c r="C29" s="8">
        <f>IF([12]日報_25!$D$13="","",[12]日報_25!$D$13)</f>
        <v>5.3</v>
      </c>
      <c r="D29" s="11">
        <f>IF([12]日報_25!$C$13="","",[12]日報_25!$C$13)</f>
        <v>11.3</v>
      </c>
      <c r="E29" s="12"/>
    </row>
    <row r="30" spans="1:9" ht="16.5" customHeight="1">
      <c r="A30" s="28">
        <v>42455.375</v>
      </c>
      <c r="B30" s="5">
        <f>IF([12]日報_26!$B$13="","",[12]日報_26!$B$13)</f>
        <v>44.97</v>
      </c>
      <c r="C30" s="8">
        <f>IF([12]日報_26!$D$13="","",[12]日報_26!$D$13)</f>
        <v>5</v>
      </c>
      <c r="D30" s="11">
        <f>IF([12]日報_26!$C$13="","",[12]日報_26!$C$13)</f>
        <v>11.3</v>
      </c>
      <c r="E30" s="12"/>
    </row>
    <row r="31" spans="1:9" ht="16.5" customHeight="1">
      <c r="A31" s="28">
        <v>42456.375</v>
      </c>
      <c r="B31" s="5">
        <f>IF([12]日報_27!$B$13="","",[12]日報_27!$B$13)</f>
        <v>45.01</v>
      </c>
      <c r="C31" s="8">
        <f>IF([12]日報_27!$D$13="","",[12]日報_27!$D$13)</f>
        <v>5</v>
      </c>
      <c r="D31" s="11">
        <f>IF([12]日報_27!$C$13="","",[12]日報_27!$C$13)</f>
        <v>11.1</v>
      </c>
      <c r="E31" s="12"/>
    </row>
    <row r="32" spans="1:9" ht="16.5" customHeight="1">
      <c r="A32" s="28">
        <v>42457.375</v>
      </c>
      <c r="B32" s="5">
        <f>IF([12]日報_28!$B$13="","",[12]日報_28!$B$13)</f>
        <v>45.01</v>
      </c>
      <c r="C32" s="8">
        <f>IF([12]日報_28!$D$13="","",[12]日報_28!$D$13)</f>
        <v>5</v>
      </c>
      <c r="D32" s="11">
        <f>IF([12]日報_28!$C$13="","",[12]日報_28!$C$13)</f>
        <v>11.2</v>
      </c>
      <c r="E32" s="12"/>
    </row>
    <row r="33" spans="1:5" ht="16.5" customHeight="1">
      <c r="A33" s="28">
        <v>42458.375</v>
      </c>
      <c r="B33" s="5">
        <f>IF([12]日報_29!$B$13="","",[12]日報_29!$B$13)</f>
        <v>45.02</v>
      </c>
      <c r="C33" s="8">
        <f>IF([12]日報_29!$D$13="","",[12]日報_29!$D$13)</f>
        <v>5.3</v>
      </c>
      <c r="D33" s="11">
        <f>IF([12]日報_29!$C$13="","",[12]日報_29!$C$13)</f>
        <v>11.4</v>
      </c>
      <c r="E33" s="12"/>
    </row>
    <row r="34" spans="1:5" ht="16.5" customHeight="1">
      <c r="A34" s="28">
        <v>42459.375</v>
      </c>
      <c r="B34" s="5">
        <f>IF([12]日報_30!$B$13="","",[12]日報_30!$B$13)</f>
        <v>45.02</v>
      </c>
      <c r="C34" s="8">
        <f>IF([12]日報_30!$D$13="","",[12]日報_30!$D$13)</f>
        <v>4.7</v>
      </c>
      <c r="D34" s="11">
        <f>IF([12]日報_30!$C$13="","",[12]日報_30!$C$13)</f>
        <v>11.3</v>
      </c>
      <c r="E34" s="12"/>
    </row>
    <row r="35" spans="1:5" ht="16.5" customHeight="1" thickBot="1">
      <c r="A35" s="29">
        <v>42460.375</v>
      </c>
      <c r="B35" s="35">
        <f>IF([12]日報_31!$B$13="","",[12]日報_31!$B$13)</f>
        <v>45.03</v>
      </c>
      <c r="C35" s="25">
        <f>IF([12]日報_31!$D$13="","",[12]日報_31!$D$13)</f>
        <v>4.7</v>
      </c>
      <c r="D35" s="36">
        <f>IF([12]日報_31!$C$13="","",[12]日報_31!$C$13)</f>
        <v>11.4</v>
      </c>
      <c r="E35" s="27"/>
    </row>
    <row r="36" spans="1:5" ht="16.5" customHeight="1" thickTop="1">
      <c r="A36" s="22" t="s">
        <v>6</v>
      </c>
      <c r="B36" s="16">
        <f>ROUND(AVERAGE(B5:B35),2)</f>
        <v>44.99</v>
      </c>
      <c r="C36" s="17">
        <f>ROUND(AVERAGE(C5:C35),2)</f>
        <v>6.97</v>
      </c>
      <c r="D36" s="18">
        <f>ROUND(AVERAGE(D5:D35),1)</f>
        <v>10.3</v>
      </c>
      <c r="E36" s="23"/>
    </row>
    <row r="37" spans="1:5" ht="16.5" customHeight="1">
      <c r="A37" s="3" t="s">
        <v>7</v>
      </c>
      <c r="B37" s="5">
        <f>MAX(B5:B35)</f>
        <v>45.07</v>
      </c>
      <c r="C37" s="8">
        <f>MAX(C5:C35)</f>
        <v>18.399999999999999</v>
      </c>
      <c r="D37" s="11">
        <f>MAX(D5:D35)</f>
        <v>11.4</v>
      </c>
      <c r="E37" s="14"/>
    </row>
    <row r="38" spans="1:5" ht="16.5" customHeight="1">
      <c r="A38" s="3" t="s">
        <v>8</v>
      </c>
      <c r="B38" s="6">
        <f>INDEX($A$5:$A$35,MATCH(B37,B5:B35,0),0)</f>
        <v>42438.375</v>
      </c>
      <c r="C38" s="9">
        <f>INDEX($A$5:$A$35,MATCH(C37,C5:C35,0),0)</f>
        <v>42430.375</v>
      </c>
      <c r="D38" s="6">
        <f>INDEX($A$5:$A$35,MATCH(D37,D5:D35,0),0)</f>
        <v>42458.375</v>
      </c>
      <c r="E38" s="14"/>
    </row>
    <row r="39" spans="1:5" ht="16.5" customHeight="1">
      <c r="A39" s="3" t="s">
        <v>9</v>
      </c>
      <c r="B39" s="5">
        <f>MIN(B5:B35)</f>
        <v>44.87</v>
      </c>
      <c r="C39" s="8">
        <f>MIN(C5:C35)</f>
        <v>2.8</v>
      </c>
      <c r="D39" s="11">
        <f>MIN(D5:D35)</f>
        <v>8.6</v>
      </c>
      <c r="E39" s="14"/>
    </row>
    <row r="40" spans="1:5" ht="16.5" customHeight="1">
      <c r="A40" s="4" t="s">
        <v>10</v>
      </c>
      <c r="B40" s="7">
        <f>INDEX($A$5:$A$35,MATCH(B39,B5:B35,0),0)</f>
        <v>42432.375</v>
      </c>
      <c r="C40" s="10">
        <f>INDEX($A$5:$A$35,MATCH(C39,C5:C35,0),0)</f>
        <v>42447.375</v>
      </c>
      <c r="D40" s="7">
        <f>INDEX($A$5:$A$35,MATCH(D39,D5:D35,0),0)</f>
        <v>42430.375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Normal="100" workbookViewId="0">
      <selection activeCell="D35" sqref="D35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42125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42125.375</v>
      </c>
      <c r="B5" s="16">
        <f>IF([2]日報_1!$B$13="","",[2]日報_1!$B$13)</f>
        <v>44.89</v>
      </c>
      <c r="C5" s="17">
        <f>IF([2]日報_1!$D$13="","",[2]日報_1!$D$13)</f>
        <v>9.1999999999999993</v>
      </c>
      <c r="D5" s="18">
        <f>IF([2]日報_1!$C$13="","",[2]日報_1!$C$13)</f>
        <v>15.4</v>
      </c>
      <c r="E5" s="19"/>
    </row>
    <row r="6" spans="1:5" ht="16.5" customHeight="1">
      <c r="A6" s="28">
        <v>42126.375</v>
      </c>
      <c r="B6" s="5">
        <f>IF([2]日報_2!$B$13="","",[2]日報_2!$B$13)</f>
        <v>44.84</v>
      </c>
      <c r="C6" s="8">
        <f>IF([2]日報_2!$D$13="","",[2]日報_2!$D$13)</f>
        <v>7.8</v>
      </c>
      <c r="D6" s="11">
        <f>IF([2]日報_2!$C$13="","",[2]日報_2!$C$13)</f>
        <v>15.9</v>
      </c>
      <c r="E6" s="12"/>
    </row>
    <row r="7" spans="1:5" ht="16.5" customHeight="1">
      <c r="A7" s="28">
        <v>42127.375</v>
      </c>
      <c r="B7" s="5">
        <f>IF([2]日報_3!$B$13="","",[2]日報_3!$B$13)</f>
        <v>44.87</v>
      </c>
      <c r="C7" s="8">
        <f>IF([2]日報_3!$D$13="","",[2]日報_3!$D$13)</f>
        <v>6.5</v>
      </c>
      <c r="D7" s="11">
        <f>IF([2]日報_3!$C$13="","",[2]日報_3!$C$13)</f>
        <v>16.100000000000001</v>
      </c>
      <c r="E7" s="12"/>
    </row>
    <row r="8" spans="1:5" ht="16.5" customHeight="1">
      <c r="A8" s="28">
        <v>42128.375</v>
      </c>
      <c r="B8" s="34">
        <v>44.85</v>
      </c>
      <c r="C8" s="8">
        <v>5.0999999999999996</v>
      </c>
      <c r="D8" s="11">
        <v>16.100000000000001</v>
      </c>
      <c r="E8" s="12"/>
    </row>
    <row r="9" spans="1:5" ht="16.5" customHeight="1">
      <c r="A9" s="28">
        <v>42129.375</v>
      </c>
      <c r="B9" s="34">
        <v>44.86</v>
      </c>
      <c r="C9" s="8">
        <v>4.8</v>
      </c>
      <c r="D9" s="11">
        <v>16.399999999999999</v>
      </c>
      <c r="E9" s="12"/>
    </row>
    <row r="10" spans="1:5" ht="16.5" customHeight="1">
      <c r="A10" s="28">
        <v>42130.375</v>
      </c>
      <c r="B10" s="34">
        <v>44.88</v>
      </c>
      <c r="C10" s="8">
        <v>4.9000000000000004</v>
      </c>
      <c r="D10" s="11">
        <v>16.8</v>
      </c>
      <c r="E10" s="12"/>
    </row>
    <row r="11" spans="1:5" ht="16.5" customHeight="1">
      <c r="A11" s="28">
        <v>42131.375</v>
      </c>
      <c r="B11" s="34">
        <v>44.82</v>
      </c>
      <c r="C11" s="8">
        <v>5.0999999999999996</v>
      </c>
      <c r="D11" s="11">
        <v>17</v>
      </c>
      <c r="E11" s="12"/>
    </row>
    <row r="12" spans="1:5" ht="16.5" customHeight="1">
      <c r="A12" s="28">
        <v>42132.375</v>
      </c>
      <c r="B12" s="5">
        <f>IF([2]日報_8!$B$13="","",[2]日報_8!$B$13)</f>
        <v>44.86</v>
      </c>
      <c r="C12" s="8">
        <f>IF([2]日報_8!$D$13="","",[2]日報_8!$D$13)</f>
        <v>4.5999999999999996</v>
      </c>
      <c r="D12" s="11">
        <f>IF([2]日報_8!$C$13="","",[2]日報_8!$C$13)</f>
        <v>17.100000000000001</v>
      </c>
      <c r="E12" s="12"/>
    </row>
    <row r="13" spans="1:5" ht="16.5" customHeight="1">
      <c r="A13" s="28">
        <v>42133.375</v>
      </c>
      <c r="B13" s="5">
        <f>IF([2]日報_9!$B$13="","",[2]日報_9!$B$13)</f>
        <v>44.87</v>
      </c>
      <c r="C13" s="8">
        <f>IF([2]日報_9!$D$13="","",[2]日報_9!$D$13)</f>
        <v>4</v>
      </c>
      <c r="D13" s="11">
        <f>IF([2]日報_9!$C$13="","",[2]日報_9!$C$13)</f>
        <v>17.2</v>
      </c>
      <c r="E13" s="12"/>
    </row>
    <row r="14" spans="1:5" ht="16.5" customHeight="1">
      <c r="A14" s="28">
        <v>42134.375</v>
      </c>
      <c r="B14" s="5">
        <f>IF([2]日報_10!$B$13="","",[2]日報_10!$B$13)</f>
        <v>44.91</v>
      </c>
      <c r="C14" s="8">
        <f>IF([2]日報_10!$D$13="","",[2]日報_10!$D$13)</f>
        <v>3.8</v>
      </c>
      <c r="D14" s="11">
        <f>IF([2]日報_10!$C$13="","",[2]日報_10!$C$13)</f>
        <v>17.3</v>
      </c>
      <c r="E14" s="12"/>
    </row>
    <row r="15" spans="1:5" ht="16.5" customHeight="1">
      <c r="A15" s="28">
        <v>42135.375</v>
      </c>
      <c r="B15" s="5">
        <f>IF([2]日報_11!$B$13="","",[2]日報_11!$B$13)</f>
        <v>44.91</v>
      </c>
      <c r="C15" s="8">
        <f>IF([2]日報_11!$D$13="","",[2]日報_11!$D$13)</f>
        <v>3.2</v>
      </c>
      <c r="D15" s="11">
        <f>IF([2]日報_11!$C$13="","",[2]日報_11!$C$13)</f>
        <v>17.3</v>
      </c>
      <c r="E15" s="13"/>
    </row>
    <row r="16" spans="1:5" ht="16.5" customHeight="1">
      <c r="A16" s="28">
        <v>42136.375</v>
      </c>
      <c r="B16" s="5">
        <f>IF([2]日報_12!$B$13="","",[2]日報_12!$B$13)</f>
        <v>45</v>
      </c>
      <c r="C16" s="8">
        <f>IF([2]日報_12!$D$13="","",[2]日報_12!$D$13)</f>
        <v>3.8</v>
      </c>
      <c r="D16" s="11">
        <f>IF([2]日報_12!$C$13="","",[2]日報_12!$C$13)</f>
        <v>17.5</v>
      </c>
      <c r="E16" s="12"/>
    </row>
    <row r="17" spans="1:9" ht="16.5" customHeight="1">
      <c r="A17" s="28">
        <v>42137.375</v>
      </c>
      <c r="B17" s="5">
        <f>IF([2]日報_13!$B$13="","",[2]日報_13!$B$13)</f>
        <v>45.35</v>
      </c>
      <c r="C17" s="8">
        <f>IF([2]日報_13!$D$13="","",[2]日報_13!$D$13)</f>
        <v>10.7</v>
      </c>
      <c r="D17" s="11">
        <f>IF([2]日報_13!$C$13="","",[2]日報_13!$C$13)</f>
        <v>16.899999999999999</v>
      </c>
      <c r="E17" s="12"/>
    </row>
    <row r="18" spans="1:9" ht="16.5" customHeight="1">
      <c r="A18" s="28">
        <v>42138.375</v>
      </c>
      <c r="B18" s="5">
        <f>IF([2]日報_14!$B$13="","",[2]日報_14!$B$13)</f>
        <v>45.18</v>
      </c>
      <c r="C18" s="8">
        <f>IF([2]日報_14!$D$13="","",[2]日報_14!$D$13)</f>
        <v>11.2</v>
      </c>
      <c r="D18" s="11">
        <f>IF([2]日報_14!$C$13="","",[2]日報_14!$C$13)</f>
        <v>16.600000000000001</v>
      </c>
      <c r="E18" s="12"/>
    </row>
    <row r="19" spans="1:9" ht="16.5" customHeight="1">
      <c r="A19" s="28">
        <v>42139.375</v>
      </c>
      <c r="B19" s="5">
        <f>IF([2]日報_15!$B$13="","",[2]日報_15!$B$13)</f>
        <v>45.14</v>
      </c>
      <c r="C19" s="8">
        <f>IF([2]日報_15!$D$13="","",[2]日報_15!$D$13)</f>
        <v>7.9</v>
      </c>
      <c r="D19" s="11">
        <f>IF([2]日報_15!$C$13="","",[2]日報_15!$C$13)</f>
        <v>16.7</v>
      </c>
      <c r="E19" s="12"/>
    </row>
    <row r="20" spans="1:9" ht="16.5" customHeight="1">
      <c r="A20" s="28">
        <v>42140.375</v>
      </c>
      <c r="B20" s="5">
        <f>IF([2]日報_16!$B$13="","",[2]日報_16!$B$13)</f>
        <v>45.27</v>
      </c>
      <c r="C20" s="8">
        <f>IF([2]日報_16!$D$13="","",[2]日報_16!$D$13)</f>
        <v>10.9</v>
      </c>
      <c r="D20" s="11">
        <f>IF([2]日報_16!$C$13="","",[2]日報_16!$C$13)</f>
        <v>16.899999999999999</v>
      </c>
      <c r="E20" s="12"/>
      <c r="G20" s="1"/>
      <c r="H20" s="2"/>
      <c r="I20" s="2"/>
    </row>
    <row r="21" spans="1:9" ht="16.5" customHeight="1">
      <c r="A21" s="28">
        <v>42141.375</v>
      </c>
      <c r="B21" s="5">
        <f>IF([2]日報_17!$B$13="","",[2]日報_17!$B$13)</f>
        <v>45.2</v>
      </c>
      <c r="C21" s="8">
        <f>IF([2]日報_17!$D$13="","",[2]日報_17!$D$13)</f>
        <v>14</v>
      </c>
      <c r="D21" s="11">
        <f>IF([2]日報_17!$C$13="","",[2]日報_17!$C$13)</f>
        <v>17</v>
      </c>
      <c r="E21" s="12"/>
    </row>
    <row r="22" spans="1:9" ht="16.5" customHeight="1">
      <c r="A22" s="28">
        <v>42142.375</v>
      </c>
      <c r="B22" s="5">
        <f>IF([2]日報_18!$B$13="","",[2]日報_18!$B$13)</f>
        <v>45.27</v>
      </c>
      <c r="C22" s="8">
        <f>IF([2]日報_18!$D$13="","",[2]日報_18!$D$13)</f>
        <v>12.9</v>
      </c>
      <c r="D22" s="11">
        <f>IF([2]日報_18!$C$13="","",[2]日報_18!$C$13)</f>
        <v>17.2</v>
      </c>
      <c r="E22" s="12"/>
    </row>
    <row r="23" spans="1:9" ht="16.5" customHeight="1">
      <c r="A23" s="28">
        <v>42143.375</v>
      </c>
      <c r="B23" s="5">
        <f>IF([2]日報_19!$B$13="","",[2]日報_19!$B$13)</f>
        <v>45.29</v>
      </c>
      <c r="C23" s="8">
        <f>IF([2]日報_19!$D$13="","",[2]日報_19!$D$13)</f>
        <v>9.8000000000000007</v>
      </c>
      <c r="D23" s="11">
        <f>IF([2]日報_19!$C$13="","",[2]日報_19!$C$13)</f>
        <v>17.100000000000001</v>
      </c>
      <c r="E23" s="12"/>
    </row>
    <row r="24" spans="1:9" ht="16.5" customHeight="1">
      <c r="A24" s="28">
        <v>42144.375</v>
      </c>
      <c r="B24" s="5">
        <f>IF([2]日報_20!$B$13="","",[2]日報_20!$B$13)</f>
        <v>45.22</v>
      </c>
      <c r="C24" s="8">
        <f>IF([2]日報_20!$D$13="","",[2]日報_20!$D$13)</f>
        <v>7.3</v>
      </c>
      <c r="D24" s="11">
        <f>IF([2]日報_20!$C$13="","",[2]日報_20!$C$13)</f>
        <v>17.600000000000001</v>
      </c>
      <c r="E24" s="12"/>
    </row>
    <row r="25" spans="1:9" ht="16.5" customHeight="1">
      <c r="A25" s="28">
        <v>42145.375</v>
      </c>
      <c r="B25" s="5">
        <f>IF([2]日報_21!$B$13="","",[2]日報_21!$B$13)</f>
        <v>45.23</v>
      </c>
      <c r="C25" s="8">
        <f>IF([2]日報_21!$D$13="","",[2]日報_21!$D$13)</f>
        <v>6</v>
      </c>
      <c r="D25" s="11">
        <f>IF([2]日報_21!$C$13="","",[2]日報_21!$C$13)</f>
        <v>18.100000000000001</v>
      </c>
      <c r="E25" s="12"/>
    </row>
    <row r="26" spans="1:9" ht="16.5" customHeight="1">
      <c r="A26" s="28">
        <v>42146.375</v>
      </c>
      <c r="B26" s="5">
        <f>IF([2]日報_22!$B$13="","",[2]日報_22!$B$13)</f>
        <v>45.16</v>
      </c>
      <c r="C26" s="8">
        <f>IF([2]日報_22!$D$13="","",[2]日報_22!$D$13)</f>
        <v>4.9000000000000004</v>
      </c>
      <c r="D26" s="11">
        <f>IF([2]日報_22!$C$13="","",[2]日報_22!$C$13)</f>
        <v>18.100000000000001</v>
      </c>
      <c r="E26" s="12"/>
    </row>
    <row r="27" spans="1:9" ht="16.5" customHeight="1">
      <c r="A27" s="28">
        <v>42147.375</v>
      </c>
      <c r="B27" s="5">
        <f>IF([2]日報_23!$B$13="","",[2]日報_23!$B$13)</f>
        <v>45.2</v>
      </c>
      <c r="C27" s="8">
        <f>IF([2]日報_23!$D$13="","",[2]日報_23!$D$13)</f>
        <v>4.5999999999999996</v>
      </c>
      <c r="D27" s="11">
        <f>IF([2]日報_23!$C$13="","",[2]日報_23!$C$13)</f>
        <v>18.100000000000001</v>
      </c>
      <c r="E27" s="12"/>
    </row>
    <row r="28" spans="1:9" ht="16.5" customHeight="1">
      <c r="A28" s="28">
        <v>42148.375</v>
      </c>
      <c r="B28" s="5">
        <f>IF([2]日報_24!$B$13="","",[2]日報_24!$B$13)</f>
        <v>45.15</v>
      </c>
      <c r="C28" s="8">
        <f>IF([2]日報_24!$D$13="","",[2]日報_24!$D$13)</f>
        <v>3.5</v>
      </c>
      <c r="D28" s="11">
        <f>IF([2]日報_24!$C$13="","",[2]日報_24!$C$13)</f>
        <v>18</v>
      </c>
      <c r="E28" s="12"/>
    </row>
    <row r="29" spans="1:9" ht="16.5" customHeight="1">
      <c r="A29" s="28">
        <v>42149.375</v>
      </c>
      <c r="B29" s="5">
        <f>IF([2]日報_25!$B$13="","",[2]日報_25!$B$13)</f>
        <v>45.18</v>
      </c>
      <c r="C29" s="8">
        <f>IF([2]日報_25!$D$13="","",[2]日報_25!$D$13)</f>
        <v>3</v>
      </c>
      <c r="D29" s="11">
        <f>IF([2]日報_25!$C$13="","",[2]日報_25!$C$13)</f>
        <v>18.100000000000001</v>
      </c>
      <c r="E29" s="12"/>
    </row>
    <row r="30" spans="1:9" ht="16.5" customHeight="1">
      <c r="A30" s="28">
        <v>42150.375</v>
      </c>
      <c r="B30" s="5">
        <f>IF([2]日報_26!$B$13="","",[2]日報_26!$B$13)</f>
        <v>45.13</v>
      </c>
      <c r="C30" s="8">
        <f>IF([2]日報_26!$D$13="","",[2]日報_26!$D$13)</f>
        <v>3.2</v>
      </c>
      <c r="D30" s="11">
        <f>IF([2]日報_26!$C$13="","",[2]日報_26!$C$13)</f>
        <v>18.600000000000001</v>
      </c>
      <c r="E30" s="12"/>
    </row>
    <row r="31" spans="1:9" ht="16.5" customHeight="1">
      <c r="A31" s="28">
        <v>42151.375</v>
      </c>
      <c r="B31" s="5">
        <f>IF([2]日報_27!$B$13="","",[2]日報_27!$B$13)</f>
        <v>45.18</v>
      </c>
      <c r="C31" s="8">
        <f>IF([2]日報_27!$D$13="","",[2]日報_27!$D$13)</f>
        <v>3.5</v>
      </c>
      <c r="D31" s="11">
        <f>IF([2]日報_27!$C$13="","",[2]日報_27!$C$13)</f>
        <v>19</v>
      </c>
      <c r="E31" s="12"/>
    </row>
    <row r="32" spans="1:9" ht="16.5" customHeight="1">
      <c r="A32" s="28">
        <v>42152.375</v>
      </c>
      <c r="B32" s="5">
        <f>IF([2]日報_28!$B$13="","",[2]日報_28!$B$13)</f>
        <v>45.19</v>
      </c>
      <c r="C32" s="8">
        <f>IF([2]日報_28!$D$13="","",[2]日報_28!$D$13)</f>
        <v>3</v>
      </c>
      <c r="D32" s="11">
        <f>IF([2]日報_28!$C$13="","",[2]日報_28!$C$13)</f>
        <v>19.3</v>
      </c>
      <c r="E32" s="12"/>
    </row>
    <row r="33" spans="1:5" ht="16.5" customHeight="1">
      <c r="A33" s="28">
        <v>42153.375</v>
      </c>
      <c r="B33" s="5">
        <f>IF([2]日報_29!$B$13="","",[2]日報_29!$B$13)</f>
        <v>45.09</v>
      </c>
      <c r="C33" s="8">
        <f>IF([2]日報_29!$D$13="","",[2]日報_29!$D$13)</f>
        <v>2.2000000000000002</v>
      </c>
      <c r="D33" s="11">
        <f>IF([2]日報_29!$C$13="","",[2]日報_29!$C$13)</f>
        <v>19.3</v>
      </c>
      <c r="E33" s="12"/>
    </row>
    <row r="34" spans="1:5" ht="16.5" customHeight="1">
      <c r="A34" s="28">
        <v>42154.375</v>
      </c>
      <c r="B34" s="5">
        <f>IF([2]日報_30!$B$13="","",[2]日報_30!$B$13)</f>
        <v>45.21</v>
      </c>
      <c r="C34" s="8">
        <f>IF([2]日報_30!$D$13="","",[2]日報_30!$D$13)</f>
        <v>2.2000000000000002</v>
      </c>
      <c r="D34" s="11">
        <f>IF([2]日報_30!$C$13="","",[2]日報_30!$C$13)</f>
        <v>19.5</v>
      </c>
      <c r="E34" s="12"/>
    </row>
    <row r="35" spans="1:5" ht="16.5" customHeight="1" thickBot="1">
      <c r="A35" s="29">
        <v>42155.375</v>
      </c>
      <c r="B35" s="24">
        <f>IF([2]日報_31!$B$13="","",[2]日報_31!$B$13)</f>
        <v>45.21</v>
      </c>
      <c r="C35" s="25">
        <f>IF([2]日報_31!$D$13="","",[2]日報_31!$D$13)</f>
        <v>2.2000000000000002</v>
      </c>
      <c r="D35" s="26">
        <f>IF([2]日報_31!$C$13="","",[2]日報_31!$C$13)</f>
        <v>19.5</v>
      </c>
      <c r="E35" s="27"/>
    </row>
    <row r="36" spans="1:5" ht="16.5" customHeight="1" thickTop="1">
      <c r="A36" s="22" t="s">
        <v>6</v>
      </c>
      <c r="B36" s="16">
        <f>ROUND(AVERAGE(B5:B35),2)</f>
        <v>45.08</v>
      </c>
      <c r="C36" s="17">
        <f>ROUND(AVERAGE(C5:C35),2)</f>
        <v>5.99</v>
      </c>
      <c r="D36" s="18">
        <f>ROUND(AVERAGE(D5:D35),1)</f>
        <v>17.5</v>
      </c>
      <c r="E36" s="23"/>
    </row>
    <row r="37" spans="1:5" ht="16.5" customHeight="1">
      <c r="A37" s="3" t="s">
        <v>7</v>
      </c>
      <c r="B37" s="5">
        <f>MAX(B5:B35)</f>
        <v>45.35</v>
      </c>
      <c r="C37" s="8">
        <f>MAX(C5:C35)</f>
        <v>14</v>
      </c>
      <c r="D37" s="11">
        <f>MAX(D5:D35)</f>
        <v>19.5</v>
      </c>
      <c r="E37" s="14"/>
    </row>
    <row r="38" spans="1:5" ht="16.5" customHeight="1">
      <c r="A38" s="3" t="s">
        <v>8</v>
      </c>
      <c r="B38" s="6">
        <f>INDEX($A$5:$A$35,MATCH(B37,B5:B35,0),0)</f>
        <v>42137.375</v>
      </c>
      <c r="C38" s="9">
        <f>INDEX($A$5:$A$35,MATCH(C37,C5:C35,0),0)</f>
        <v>42141.375</v>
      </c>
      <c r="D38" s="6">
        <f>INDEX($A$5:$A$35,MATCH(D37,D5:D35,0),0)</f>
        <v>42154.375</v>
      </c>
      <c r="E38" s="14"/>
    </row>
    <row r="39" spans="1:5" ht="16.5" customHeight="1">
      <c r="A39" s="3" t="s">
        <v>9</v>
      </c>
      <c r="B39" s="5">
        <f>MIN(B5:B35)</f>
        <v>44.82</v>
      </c>
      <c r="C39" s="8">
        <f>MIN(C5:C35)</f>
        <v>2.2000000000000002</v>
      </c>
      <c r="D39" s="11">
        <f>MIN(D5:D35)</f>
        <v>15.4</v>
      </c>
      <c r="E39" s="14"/>
    </row>
    <row r="40" spans="1:5" ht="16.5" customHeight="1">
      <c r="A40" s="4" t="s">
        <v>10</v>
      </c>
      <c r="B40" s="7">
        <f>INDEX($A$5:$A$35,MATCH(B39,B5:B35,0),0)</f>
        <v>42131.375</v>
      </c>
      <c r="C40" s="10">
        <f>INDEX($A$5:$A$35,MATCH(C39,C5:C35,0),0)</f>
        <v>42153.375</v>
      </c>
      <c r="D40" s="7">
        <f>INDEX($A$5:$A$35,MATCH(D39,D5:D35,0),0)</f>
        <v>42125.375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2" zoomScaleNormal="100" workbookViewId="0">
      <selection activeCell="G12" sqref="G12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42156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42156.375</v>
      </c>
      <c r="B5" s="16">
        <f>IF([3]日報_1!$B$13="","",[3]日報_1!$B$13)</f>
        <v>45.17</v>
      </c>
      <c r="C5" s="17">
        <f>IF([3]日報_1!$D$13="","",[3]日報_1!$D$13)</f>
        <v>2.2000000000000002</v>
      </c>
      <c r="D5" s="18">
        <f>IF([3]日報_1!$C$13="","",[3]日報_1!$C$13)</f>
        <v>20</v>
      </c>
      <c r="E5" s="19"/>
    </row>
    <row r="6" spans="1:5" ht="16.5" customHeight="1">
      <c r="A6" s="28">
        <v>42157.375</v>
      </c>
      <c r="B6" s="31" t="s">
        <v>15</v>
      </c>
      <c r="C6" s="32" t="s">
        <v>15</v>
      </c>
      <c r="D6" s="33" t="s">
        <v>15</v>
      </c>
      <c r="E6" s="12" t="s">
        <v>14</v>
      </c>
    </row>
    <row r="7" spans="1:5" ht="16.5" customHeight="1">
      <c r="A7" s="28">
        <v>42158.375</v>
      </c>
      <c r="B7" s="5">
        <f>IF([3]日報_3!$B$13="","",[3]日報_3!$B$13)</f>
        <v>45.19</v>
      </c>
      <c r="C7" s="8">
        <f>IF([3]日報_3!$D$13="","",[3]日報_3!$D$13)</f>
        <v>2.4</v>
      </c>
      <c r="D7" s="11">
        <f>IF([3]日報_3!$C$13="","",[3]日報_3!$C$13)</f>
        <v>19.899999999999999</v>
      </c>
      <c r="E7" s="12"/>
    </row>
    <row r="8" spans="1:5" ht="16.5" customHeight="1">
      <c r="A8" s="28">
        <v>42159.375</v>
      </c>
      <c r="B8" s="5">
        <f>IF([3]日報_4!$B$13="","",[3]日報_4!$B$13)</f>
        <v>45.24</v>
      </c>
      <c r="C8" s="8">
        <f>IF([3]日報_4!$D$13="","",[3]日報_4!$D$13)</f>
        <v>3.2</v>
      </c>
      <c r="D8" s="11">
        <f>IF([3]日報_4!$C$13="","",[3]日報_4!$C$13)</f>
        <v>20.100000000000001</v>
      </c>
      <c r="E8" s="12"/>
    </row>
    <row r="9" spans="1:5" ht="16.5" customHeight="1">
      <c r="A9" s="28">
        <v>42160.375</v>
      </c>
      <c r="B9" s="5">
        <f>IF([3]日報_5!$B$13="","",[3]日報_5!$B$13)</f>
        <v>45.27</v>
      </c>
      <c r="C9" s="8">
        <f>IF([3]日報_5!$D$13="","",[3]日報_5!$D$13)</f>
        <v>3.2</v>
      </c>
      <c r="D9" s="11">
        <f>IF([3]日報_5!$C$13="","",[3]日報_5!$C$13)</f>
        <v>19.7</v>
      </c>
      <c r="E9" s="12"/>
    </row>
    <row r="10" spans="1:5" ht="16.5" customHeight="1">
      <c r="A10" s="28">
        <v>42161.375</v>
      </c>
      <c r="B10" s="5">
        <f>IF([3]日報_6!$B$13="","",[3]日報_6!$B$13)</f>
        <v>45.07</v>
      </c>
      <c r="C10" s="8">
        <f>IF([3]日報_6!$D$13="","",[3]日報_6!$D$13)</f>
        <v>3</v>
      </c>
      <c r="D10" s="11">
        <f>IF([3]日報_6!$C$13="","",[3]日報_6!$C$13)</f>
        <v>19.2</v>
      </c>
      <c r="E10" s="12"/>
    </row>
    <row r="11" spans="1:5" ht="16.5" customHeight="1">
      <c r="A11" s="28">
        <v>42162.375</v>
      </c>
      <c r="B11" s="5">
        <f>IF([3]日報_7!$B$13="","",[3]日報_7!$B$13)</f>
        <v>45.04</v>
      </c>
      <c r="C11" s="8">
        <f>IF([3]日報_7!$D$13="","",[3]日報_7!$D$13)</f>
        <v>2.7</v>
      </c>
      <c r="D11" s="11">
        <f>IF([3]日報_7!$C$13="","",[3]日報_7!$C$13)</f>
        <v>19.399999999999999</v>
      </c>
      <c r="E11" s="12"/>
    </row>
    <row r="12" spans="1:5" ht="16.5" customHeight="1">
      <c r="A12" s="28">
        <v>42163.375</v>
      </c>
      <c r="B12" s="5">
        <f>IF([3]日報_8!$B$13="","",[3]日報_8!$B$13)</f>
        <v>45.03</v>
      </c>
      <c r="C12" s="8">
        <f>IF([3]日報_8!$D$13="","",[3]日報_8!$D$13)</f>
        <v>2.7</v>
      </c>
      <c r="D12" s="11">
        <f>IF([3]日報_8!$C$13="","",[3]日報_8!$C$13)</f>
        <v>19.3</v>
      </c>
      <c r="E12" s="12"/>
    </row>
    <row r="13" spans="1:5" ht="16.5" customHeight="1">
      <c r="A13" s="28">
        <v>42164.375</v>
      </c>
      <c r="B13" s="5">
        <f>IF([3]日報_9!$B$13="","",[3]日報_9!$B$13)</f>
        <v>45.26</v>
      </c>
      <c r="C13" s="8">
        <f>IF([3]日報_9!$D$13="","",[3]日報_9!$D$13)</f>
        <v>3</v>
      </c>
      <c r="D13" s="11">
        <f>IF([3]日報_9!$C$13="","",[3]日報_9!$C$13)</f>
        <v>19</v>
      </c>
      <c r="E13" s="12"/>
    </row>
    <row r="14" spans="1:5" ht="16.5" customHeight="1">
      <c r="A14" s="28">
        <v>42165.375</v>
      </c>
      <c r="B14" s="5">
        <f>IF([3]日報_10!$B$13="","",[3]日報_10!$B$13)</f>
        <v>45.22</v>
      </c>
      <c r="C14" s="8">
        <f>IF([3]日報_10!$D$13="","",[3]日報_10!$D$13)</f>
        <v>3.5</v>
      </c>
      <c r="D14" s="11">
        <f>IF([3]日報_10!$C$13="","",[3]日報_10!$C$13)</f>
        <v>18.7</v>
      </c>
      <c r="E14" s="12"/>
    </row>
    <row r="15" spans="1:5" ht="16.5" customHeight="1">
      <c r="A15" s="28">
        <v>42166.375</v>
      </c>
      <c r="B15" s="5">
        <f>IF([3]日報_11!$B$13="","",[3]日報_11!$B$13)</f>
        <v>45.24</v>
      </c>
      <c r="C15" s="8">
        <f>IF([3]日報_11!$D$13="","",[3]日報_11!$D$13)</f>
        <v>3.8</v>
      </c>
      <c r="D15" s="11">
        <f>IF([3]日報_11!$C$13="","",[3]日報_11!$C$13)</f>
        <v>18.7</v>
      </c>
      <c r="E15" s="13"/>
    </row>
    <row r="16" spans="1:5" ht="16.5" customHeight="1">
      <c r="A16" s="28">
        <v>42167.375</v>
      </c>
      <c r="B16" s="5">
        <f>IF([3]日報_12!$B$13="","",[3]日報_12!$B$13)</f>
        <v>45.22</v>
      </c>
      <c r="C16" s="8">
        <f>IF([3]日報_12!$D$13="","",[3]日報_12!$D$13)</f>
        <v>3.2</v>
      </c>
      <c r="D16" s="11">
        <f>IF([3]日報_12!$C$13="","",[3]日報_12!$C$13)</f>
        <v>18.5</v>
      </c>
      <c r="E16" s="12"/>
    </row>
    <row r="17" spans="1:9" ht="16.5" customHeight="1">
      <c r="A17" s="28">
        <v>42168.375</v>
      </c>
      <c r="B17" s="5">
        <f>IF([3]日報_13!$B$13="","",[3]日報_13!$B$13)</f>
        <v>45.17</v>
      </c>
      <c r="C17" s="8">
        <f>IF([3]日報_13!$D$13="","",[3]日報_13!$D$13)</f>
        <v>4.3</v>
      </c>
      <c r="D17" s="11">
        <f>IF([3]日報_13!$C$13="","",[3]日報_13!$C$13)</f>
        <v>19</v>
      </c>
      <c r="E17" s="12"/>
    </row>
    <row r="18" spans="1:9" ht="16.5" customHeight="1">
      <c r="A18" s="28">
        <v>42169.375</v>
      </c>
      <c r="B18" s="5">
        <f>IF([3]日報_14!$B$13="","",[3]日報_14!$B$13)</f>
        <v>45.18</v>
      </c>
      <c r="C18" s="8">
        <f>IF([3]日報_14!$D$13="","",[3]日報_14!$D$13)</f>
        <v>4.9000000000000004</v>
      </c>
      <c r="D18" s="11">
        <f>IF([3]日報_14!$C$13="","",[3]日報_14!$C$13)</f>
        <v>18.7</v>
      </c>
      <c r="E18" s="12"/>
    </row>
    <row r="19" spans="1:9" ht="16.5" customHeight="1">
      <c r="A19" s="28">
        <v>42170.375</v>
      </c>
      <c r="B19" s="5">
        <f>IF([3]日報_15!$B$13="","",[3]日報_15!$B$13)</f>
        <v>45.21</v>
      </c>
      <c r="C19" s="8">
        <f>IF([3]日報_15!$D$13="","",[3]日報_15!$D$13)</f>
        <v>4.3</v>
      </c>
      <c r="D19" s="11">
        <f>IF([3]日報_15!$C$13="","",[3]日報_15!$C$13)</f>
        <v>18.5</v>
      </c>
      <c r="E19" s="12"/>
    </row>
    <row r="20" spans="1:9" ht="16.5" customHeight="1">
      <c r="A20" s="28">
        <v>42171.375</v>
      </c>
      <c r="B20" s="5">
        <f>IF([3]日報_16!$B$13="","",[3]日報_16!$B$13)</f>
        <v>45.2</v>
      </c>
      <c r="C20" s="8">
        <f>IF([3]日報_16!$D$13="","",[3]日報_16!$D$13)</f>
        <v>4.3</v>
      </c>
      <c r="D20" s="11">
        <f>IF([3]日報_16!$C$13="","",[3]日報_16!$C$13)</f>
        <v>18.8</v>
      </c>
      <c r="E20" s="12"/>
      <c r="G20" s="1"/>
      <c r="H20" s="2"/>
      <c r="I20" s="2"/>
    </row>
    <row r="21" spans="1:9" ht="16.5" customHeight="1">
      <c r="A21" s="28">
        <v>42172.375</v>
      </c>
      <c r="B21" s="5">
        <f>IF([3]日報_17!$B$13="","",[3]日報_17!$B$13)</f>
        <v>45.16</v>
      </c>
      <c r="C21" s="8">
        <f>IF([3]日報_17!$D$13="","",[3]日報_17!$D$13)</f>
        <v>4.0999999999999996</v>
      </c>
      <c r="D21" s="11">
        <f>IF([3]日報_17!$C$13="","",[3]日報_17!$C$13)</f>
        <v>18.7</v>
      </c>
      <c r="E21" s="12"/>
    </row>
    <row r="22" spans="1:9" ht="16.5" customHeight="1">
      <c r="A22" s="28">
        <v>42173.375</v>
      </c>
      <c r="B22" s="5">
        <f>IF([3]日報_18!$B$13="","",[3]日報_18!$B$13)</f>
        <v>45.17</v>
      </c>
      <c r="C22" s="8">
        <f>IF([3]日報_18!$D$13="","",[3]日報_18!$D$13)</f>
        <v>4.5999999999999996</v>
      </c>
      <c r="D22" s="11">
        <f>IF([3]日報_18!$C$13="","",[3]日報_18!$C$13)</f>
        <v>19.399999999999999</v>
      </c>
      <c r="E22" s="12"/>
    </row>
    <row r="23" spans="1:9" ht="16.5" customHeight="1">
      <c r="A23" s="28">
        <v>42174.375</v>
      </c>
      <c r="B23" s="5">
        <f>IF([3]日報_19!$B$13="","",[3]日報_19!$B$13)</f>
        <v>45.1</v>
      </c>
      <c r="C23" s="8">
        <f>IF([3]日報_19!$D$13="","",[3]日報_19!$D$13)</f>
        <v>4.3</v>
      </c>
      <c r="D23" s="11">
        <f>IF([3]日報_19!$C$13="","",[3]日報_19!$C$13)</f>
        <v>19.2</v>
      </c>
      <c r="E23" s="12"/>
    </row>
    <row r="24" spans="1:9" ht="16.5" customHeight="1">
      <c r="A24" s="28">
        <v>42175.375</v>
      </c>
      <c r="B24" s="5">
        <f>IF([3]日報_20!$B$13="","",[3]日報_20!$B$13)</f>
        <v>45.08</v>
      </c>
      <c r="C24" s="8">
        <f>IF([3]日報_20!$D$13="","",[3]日報_20!$D$13)</f>
        <v>3.8</v>
      </c>
      <c r="D24" s="11">
        <f>IF([3]日報_20!$C$13="","",[3]日報_20!$C$13)</f>
        <v>19.2</v>
      </c>
      <c r="E24" s="12"/>
    </row>
    <row r="25" spans="1:9" ht="16.5" customHeight="1">
      <c r="A25" s="28">
        <v>42176.375</v>
      </c>
      <c r="B25" s="5">
        <f>IF([3]日報_21!$B$13="","",[3]日報_21!$B$13)</f>
        <v>45.09</v>
      </c>
      <c r="C25" s="8">
        <f>IF([3]日報_21!$D$13="","",[3]日報_21!$D$13)</f>
        <v>3.2</v>
      </c>
      <c r="D25" s="11">
        <f>IF([3]日報_21!$C$13="","",[3]日報_21!$C$13)</f>
        <v>19.399999999999999</v>
      </c>
      <c r="E25" s="12"/>
    </row>
    <row r="26" spans="1:9" ht="16.5" customHeight="1">
      <c r="A26" s="28">
        <v>42177.375</v>
      </c>
      <c r="B26" s="5">
        <f>IF([3]日報_22!$B$13="","",[3]日報_22!$B$13)</f>
        <v>45.07</v>
      </c>
      <c r="C26" s="8">
        <f>IF([3]日報_22!$D$13="","",[3]日報_22!$D$13)</f>
        <v>2.9</v>
      </c>
      <c r="D26" s="11">
        <f>IF([3]日報_22!$C$13="","",[3]日報_22!$C$13)</f>
        <v>19.600000000000001</v>
      </c>
      <c r="E26" s="12"/>
    </row>
    <row r="27" spans="1:9" ht="16.5" customHeight="1">
      <c r="A27" s="28">
        <v>42178.375</v>
      </c>
      <c r="B27" s="5">
        <f>IF([3]日報_23!$B$13="","",[3]日報_23!$B$13)</f>
        <v>45.08</v>
      </c>
      <c r="C27" s="8">
        <f>IF([3]日報_23!$D$13="","",[3]日報_23!$D$13)</f>
        <v>2.9</v>
      </c>
      <c r="D27" s="11">
        <f>IF([3]日報_23!$C$13="","",[3]日報_23!$C$13)</f>
        <v>19.600000000000001</v>
      </c>
      <c r="E27" s="12"/>
    </row>
    <row r="28" spans="1:9" ht="16.5" customHeight="1">
      <c r="A28" s="28">
        <v>42179.375</v>
      </c>
      <c r="B28" s="5">
        <f>IF([3]日報_24!$B$13="","",[3]日報_24!$B$13)</f>
        <v>45.05</v>
      </c>
      <c r="C28" s="8">
        <f>IF([3]日報_24!$D$13="","",[3]日報_24!$D$13)</f>
        <v>2.1</v>
      </c>
      <c r="D28" s="11">
        <f>IF([3]日報_24!$C$13="","",[3]日報_24!$C$13)</f>
        <v>19.5</v>
      </c>
      <c r="E28" s="12"/>
    </row>
    <row r="29" spans="1:9" ht="16.5" customHeight="1">
      <c r="A29" s="28">
        <v>42180.375</v>
      </c>
      <c r="B29" s="5">
        <f>IF([3]日報_25!$B$13="","",[3]日報_25!$B$13)</f>
        <v>44.99</v>
      </c>
      <c r="C29" s="8">
        <f>IF([3]日報_25!$D$13="","",[3]日報_25!$D$13)</f>
        <v>1.6</v>
      </c>
      <c r="D29" s="11">
        <f>IF([3]日報_25!$C$13="","",[3]日報_25!$C$13)</f>
        <v>19.600000000000001</v>
      </c>
      <c r="E29" s="12"/>
    </row>
    <row r="30" spans="1:9" ht="16.5" customHeight="1">
      <c r="A30" s="28">
        <v>42181.375</v>
      </c>
      <c r="B30" s="5">
        <f>IF([3]日報_26!$B$13="","",[3]日報_26!$B$13)</f>
        <v>44.99</v>
      </c>
      <c r="C30" s="8">
        <f>IF([3]日報_26!$D$13="","",[3]日報_26!$D$13)</f>
        <v>1.6</v>
      </c>
      <c r="D30" s="11">
        <f>IF([3]日報_26!$C$13="","",[3]日報_26!$C$13)</f>
        <v>19.600000000000001</v>
      </c>
      <c r="E30" s="12"/>
    </row>
    <row r="31" spans="1:9" ht="16.5" customHeight="1">
      <c r="A31" s="28">
        <v>42182.375</v>
      </c>
      <c r="B31" s="5">
        <f>IF([3]日報_27!$B$13="","",[3]日報_27!$B$13)</f>
        <v>44.95</v>
      </c>
      <c r="C31" s="8">
        <f>IF([3]日報_27!$D$13="","",[3]日報_27!$D$13)</f>
        <v>2.1</v>
      </c>
      <c r="D31" s="11">
        <f>IF([3]日報_27!$C$13="","",[3]日報_27!$C$13)</f>
        <v>19.5</v>
      </c>
      <c r="E31" s="12"/>
    </row>
    <row r="32" spans="1:9" ht="16.5" customHeight="1">
      <c r="A32" s="28">
        <v>42183.375</v>
      </c>
      <c r="B32" s="5">
        <f>IF([3]日報_28!$B$13="","",[3]日報_28!$B$13)</f>
        <v>44.89</v>
      </c>
      <c r="C32" s="8">
        <f>IF([3]日報_28!$D$13="","",[3]日報_28!$D$13)</f>
        <v>1.3</v>
      </c>
      <c r="D32" s="11">
        <f>IF([3]日報_28!$C$13="","",[3]日報_28!$C$13)</f>
        <v>19.5</v>
      </c>
      <c r="E32" s="12"/>
    </row>
    <row r="33" spans="1:5" ht="16.5" customHeight="1">
      <c r="A33" s="28">
        <v>42184.375</v>
      </c>
      <c r="B33" s="5">
        <f>IF([3]日報_29!$B$13="","",[3]日報_29!$B$13)</f>
        <v>44.84</v>
      </c>
      <c r="C33" s="8">
        <f>IF([3]日報_29!$D$13="","",[3]日報_29!$D$13)</f>
        <v>1.3</v>
      </c>
      <c r="D33" s="11">
        <f>IF([3]日報_29!$C$13="","",[3]日報_29!$C$13)</f>
        <v>19.899999999999999</v>
      </c>
      <c r="E33" s="12"/>
    </row>
    <row r="34" spans="1:5" ht="16.5" customHeight="1">
      <c r="A34" s="28">
        <v>42185.375</v>
      </c>
      <c r="B34" s="5">
        <f>IF([3]日報_30!$B$13="","",[3]日報_30!$B$13)</f>
        <v>44.93</v>
      </c>
      <c r="C34" s="8">
        <f>IF([3]日報_30!$D$13="","",[3]日報_30!$D$13)</f>
        <v>1.3</v>
      </c>
      <c r="D34" s="11">
        <f>IF([3]日報_30!$C$13="","",[3]日報_30!$C$13)</f>
        <v>20.399999999999999</v>
      </c>
      <c r="E34" s="12"/>
    </row>
    <row r="35" spans="1:5" ht="16.5" customHeight="1" thickBot="1">
      <c r="A35" s="29"/>
      <c r="B35" s="24"/>
      <c r="C35" s="25"/>
      <c r="D35" s="26"/>
      <c r="E35" s="27"/>
    </row>
    <row r="36" spans="1:5" ht="16.5" customHeight="1" thickTop="1">
      <c r="A36" s="22" t="s">
        <v>6</v>
      </c>
      <c r="B36" s="16">
        <f>ROUND(AVERAGE(B5:B35),2)</f>
        <v>45.11</v>
      </c>
      <c r="C36" s="17">
        <f>ROUND(AVERAGE(C5:C35),2)</f>
        <v>3.03</v>
      </c>
      <c r="D36" s="18">
        <f>ROUND(AVERAGE(D5:D35),1)</f>
        <v>19.3</v>
      </c>
      <c r="E36" s="23"/>
    </row>
    <row r="37" spans="1:5" ht="16.5" customHeight="1">
      <c r="A37" s="3" t="s">
        <v>7</v>
      </c>
      <c r="B37" s="5">
        <f>MAX(B5:B35)</f>
        <v>45.27</v>
      </c>
      <c r="C37" s="8">
        <f>MAX(C5:C35)</f>
        <v>4.9000000000000004</v>
      </c>
      <c r="D37" s="11">
        <f>MAX(D5:D35)</f>
        <v>20.399999999999999</v>
      </c>
      <c r="E37" s="14"/>
    </row>
    <row r="38" spans="1:5" ht="16.5" customHeight="1">
      <c r="A38" s="3" t="s">
        <v>8</v>
      </c>
      <c r="B38" s="6">
        <f>INDEX($A$5:$A$35,MATCH(B37,B5:B35,0),0)</f>
        <v>42160.375</v>
      </c>
      <c r="C38" s="9">
        <f>INDEX($A$5:$A$35,MATCH(C37,C5:C35,0),0)</f>
        <v>42169.375</v>
      </c>
      <c r="D38" s="6">
        <f>INDEX($A$5:$A$35,MATCH(D37,D5:D35,0),0)</f>
        <v>42185.375</v>
      </c>
      <c r="E38" s="14"/>
    </row>
    <row r="39" spans="1:5" ht="16.5" customHeight="1">
      <c r="A39" s="3" t="s">
        <v>9</v>
      </c>
      <c r="B39" s="5">
        <f>MIN(B5:B35)</f>
        <v>44.84</v>
      </c>
      <c r="C39" s="8">
        <f>MIN(C5:C35)</f>
        <v>1.3</v>
      </c>
      <c r="D39" s="11">
        <f>MIN(D5:D35)</f>
        <v>18.5</v>
      </c>
      <c r="E39" s="14"/>
    </row>
    <row r="40" spans="1:5" ht="16.5" customHeight="1">
      <c r="A40" s="4" t="s">
        <v>10</v>
      </c>
      <c r="B40" s="7">
        <f>INDEX($A$5:$A$35,MATCH(B39,B5:B35,0),0)</f>
        <v>42184.375</v>
      </c>
      <c r="C40" s="10">
        <f>INDEX($A$5:$A$35,MATCH(C39,C5:C35,0),0)</f>
        <v>42183.375</v>
      </c>
      <c r="D40" s="7">
        <f>INDEX($A$5:$A$35,MATCH(D39,D5:D35,0),0)</f>
        <v>42167.375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9" zoomScaleNormal="100" workbookViewId="0">
      <selection activeCell="I9" sqref="I9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42186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42186.375</v>
      </c>
      <c r="B5" s="16">
        <f>IF([4]日報_1!$B$13="","",[4]日報_1!$B$13)</f>
        <v>45.14</v>
      </c>
      <c r="C5" s="17">
        <f>IF([4]日報_1!$D$13="","",[4]日報_1!$D$13)</f>
        <v>3.5</v>
      </c>
      <c r="D5" s="18">
        <f>IF([4]日報_1!$C$13="","",[4]日報_1!$C$13)</f>
        <v>20.100000000000001</v>
      </c>
      <c r="E5" s="19"/>
    </row>
    <row r="6" spans="1:5" ht="16.5" customHeight="1">
      <c r="A6" s="28">
        <v>42187.375</v>
      </c>
      <c r="B6" s="16">
        <f>IF([4]日報_2!$B$13="","",[4]日報_2!$B$13)</f>
        <v>45.52</v>
      </c>
      <c r="C6" s="17">
        <f>IF([4]日報_2!$D$13="","",[4]日報_2!$D$13)</f>
        <v>8.4</v>
      </c>
      <c r="D6" s="18">
        <f>IF([4]日報_2!$C$13="","",[4]日報_2!$C$13)</f>
        <v>19.5</v>
      </c>
      <c r="E6" s="12"/>
    </row>
    <row r="7" spans="1:5" ht="16.5" customHeight="1">
      <c r="A7" s="28">
        <v>42188.375</v>
      </c>
      <c r="B7" s="5">
        <f>IF([4]日報_3!$B$13="","",[4]日報_3!$B$13)</f>
        <v>45.27</v>
      </c>
      <c r="C7" s="8">
        <f>IF([4]日報_3!$D$13="","",[4]日報_3!$D$13)</f>
        <v>4.9000000000000004</v>
      </c>
      <c r="D7" s="11">
        <f>IF([4]日報_3!$C$13="","",[4]日報_3!$C$13)</f>
        <v>19.5</v>
      </c>
      <c r="E7" s="12"/>
    </row>
    <row r="8" spans="1:5" ht="16.5" customHeight="1">
      <c r="A8" s="28">
        <v>42189.375</v>
      </c>
      <c r="B8" s="5">
        <f>IF([4]日報_4!$B$13="","",[4]日報_4!$B$13)</f>
        <v>45.24</v>
      </c>
      <c r="C8" s="8">
        <f>IF([4]日報_4!$D$13="","",[4]日報_4!$D$13)</f>
        <v>22.4</v>
      </c>
      <c r="D8" s="11">
        <f>IF([4]日報_4!$C$13="","",[4]日報_4!$C$13)</f>
        <v>18.899999999999999</v>
      </c>
      <c r="E8" s="12"/>
    </row>
    <row r="9" spans="1:5" ht="16.5" customHeight="1">
      <c r="A9" s="28">
        <v>42190.375</v>
      </c>
      <c r="B9" s="5">
        <f>IF([4]日報_5!$B$13="","",[4]日報_5!$B$13)</f>
        <v>45.21</v>
      </c>
      <c r="C9" s="8">
        <f>IF([4]日報_5!$D$13="","",[4]日報_5!$D$13)</f>
        <v>25.9</v>
      </c>
      <c r="D9" s="11">
        <f>IF([4]日報_5!$C$13="","",[4]日報_5!$C$13)</f>
        <v>18.8</v>
      </c>
      <c r="E9" s="12"/>
    </row>
    <row r="10" spans="1:5" ht="16.5" customHeight="1">
      <c r="A10" s="28">
        <v>42191.375</v>
      </c>
      <c r="B10" s="5">
        <f>IF([4]日報_6!$B$13="","",[4]日報_6!$B$13)</f>
        <v>45.24</v>
      </c>
      <c r="C10" s="8">
        <f>IF([4]日報_6!$D$13="","",[4]日報_6!$D$13)</f>
        <v>19.8</v>
      </c>
      <c r="D10" s="11">
        <f>IF([4]日報_6!$C$13="","",[4]日報_6!$C$13)</f>
        <v>18.600000000000001</v>
      </c>
      <c r="E10" s="12"/>
    </row>
    <row r="11" spans="1:5" ht="16.5" customHeight="1">
      <c r="A11" s="28">
        <v>42192.375</v>
      </c>
      <c r="B11" s="5">
        <f>IF([4]日報_7!$B$13="","",[4]日報_7!$B$13)</f>
        <v>45.48</v>
      </c>
      <c r="C11" s="8">
        <f>IF([4]日報_7!$D$13="","",[4]日報_7!$D$13)</f>
        <v>17.8</v>
      </c>
      <c r="D11" s="11">
        <f>IF([4]日報_7!$C$13="","",[4]日報_7!$C$13)</f>
        <v>18.600000000000001</v>
      </c>
      <c r="E11" s="12"/>
    </row>
    <row r="12" spans="1:5" ht="16.5" customHeight="1">
      <c r="A12" s="28">
        <v>42193.375</v>
      </c>
      <c r="B12" s="5">
        <f>IF([4]日報_8!$B$13="","",[4]日報_8!$B$13)</f>
        <v>45.54</v>
      </c>
      <c r="C12" s="8">
        <f>IF([4]日報_8!$D$13="","",[4]日報_8!$D$13)</f>
        <v>14.1</v>
      </c>
      <c r="D12" s="11">
        <f>IF([4]日報_8!$C$13="","",[4]日報_8!$C$13)</f>
        <v>18.5</v>
      </c>
      <c r="E12" s="12"/>
    </row>
    <row r="13" spans="1:5" ht="16.5" customHeight="1">
      <c r="A13" s="28">
        <v>42194.375</v>
      </c>
      <c r="B13" s="5">
        <f>IF([4]日報_9!$B$13="","",[4]日報_9!$B$13)</f>
        <v>45.41</v>
      </c>
      <c r="C13" s="8">
        <f>IF([4]日報_9!$D$13="","",[4]日報_9!$D$13)</f>
        <v>12.4</v>
      </c>
      <c r="D13" s="11">
        <f>IF([4]日報_9!$C$13="","",[4]日報_9!$C$13)</f>
        <v>18.600000000000001</v>
      </c>
      <c r="E13" s="12"/>
    </row>
    <row r="14" spans="1:5" ht="16.5" customHeight="1">
      <c r="A14" s="28">
        <v>42195.375</v>
      </c>
      <c r="B14" s="5">
        <f>IF([4]日報_10!$B$13="","",[4]日報_10!$B$13)</f>
        <v>45.55</v>
      </c>
      <c r="C14" s="8">
        <f>IF([4]日報_10!$D$13="","",[4]日報_10!$D$13)</f>
        <v>15.5</v>
      </c>
      <c r="D14" s="11">
        <f>IF([4]日報_10!$C$13="","",[4]日報_10!$C$13)</f>
        <v>18.8</v>
      </c>
      <c r="E14" s="12"/>
    </row>
    <row r="15" spans="1:5" ht="16.5" customHeight="1">
      <c r="A15" s="28">
        <v>42196.375</v>
      </c>
      <c r="B15" s="5">
        <f>IF([4]日報_11!$B$13="","",[4]日報_11!$B$13)</f>
        <v>45.47</v>
      </c>
      <c r="C15" s="8">
        <f>IF([4]日報_11!$D$13="","",[4]日報_11!$D$13)</f>
        <v>16.899999999999999</v>
      </c>
      <c r="D15" s="11">
        <f>IF([4]日報_11!$C$13="","",[4]日報_11!$C$13)</f>
        <v>19.100000000000001</v>
      </c>
      <c r="E15" s="13"/>
    </row>
    <row r="16" spans="1:5" ht="16.5" customHeight="1">
      <c r="A16" s="28">
        <v>42197.375</v>
      </c>
      <c r="B16" s="5">
        <f>IF([4]日報_12!$B$13="","",[4]日報_12!$B$13)</f>
        <v>45.4</v>
      </c>
      <c r="C16" s="8">
        <f>IF([4]日報_12!$D$13="","",[4]日報_12!$D$13)</f>
        <v>30.7</v>
      </c>
      <c r="D16" s="11">
        <f>IF([4]日報_12!$C$13="","",[4]日報_12!$C$13)</f>
        <v>19.2</v>
      </c>
      <c r="E16" s="12"/>
    </row>
    <row r="17" spans="1:9" ht="16.5" customHeight="1">
      <c r="A17" s="28">
        <v>42198.375</v>
      </c>
      <c r="B17" s="5">
        <f>IF([4]日報_13!$B$13="","",[4]日報_13!$B$13)</f>
        <v>45.6</v>
      </c>
      <c r="C17" s="8">
        <f>IF([4]日報_13!$D$13="","",[4]日報_13!$D$13)</f>
        <v>34.5</v>
      </c>
      <c r="D17" s="11">
        <f>IF([4]日報_13!$C$13="","",[4]日報_13!$C$13)</f>
        <v>19.2</v>
      </c>
      <c r="E17" s="12"/>
    </row>
    <row r="18" spans="1:9" ht="16.5" customHeight="1">
      <c r="A18" s="28">
        <v>42199.375</v>
      </c>
      <c r="B18" s="5">
        <f>IF([4]日報_14!$B$13="","",[4]日報_14!$B$13)</f>
        <v>45.8</v>
      </c>
      <c r="C18" s="8">
        <f>IF([4]日報_14!$D$13="","",[4]日報_14!$D$13)</f>
        <v>27.4</v>
      </c>
      <c r="D18" s="11">
        <f>IF([4]日報_14!$C$13="","",[4]日報_14!$C$13)</f>
        <v>19.399999999999999</v>
      </c>
      <c r="E18" s="12"/>
    </row>
    <row r="19" spans="1:9" ht="16.5" customHeight="1">
      <c r="A19" s="28">
        <v>42200.375</v>
      </c>
      <c r="B19" s="5">
        <f>IF([4]日報_15!$B$13="","",[4]日報_15!$B$13)</f>
        <v>45.6</v>
      </c>
      <c r="C19" s="8">
        <f>IF([4]日報_15!$D$13="","",[4]日報_15!$D$13)</f>
        <v>52.2</v>
      </c>
      <c r="D19" s="11">
        <f>IF([4]日報_15!$C$13="","",[4]日報_15!$C$13)</f>
        <v>19.8</v>
      </c>
      <c r="E19" s="12"/>
    </row>
    <row r="20" spans="1:9" ht="16.5" customHeight="1">
      <c r="A20" s="28">
        <v>42201.375</v>
      </c>
      <c r="B20" s="5">
        <f>IF([4]日報_16!$B$13="","",[4]日報_16!$B$13)</f>
        <v>45.45</v>
      </c>
      <c r="C20" s="8">
        <f>IF([4]日報_16!$D$13="","",[4]日報_16!$D$13)</f>
        <v>51</v>
      </c>
      <c r="D20" s="11">
        <f>IF([4]日報_16!$C$13="","",[4]日報_16!$C$13)</f>
        <v>20.100000000000001</v>
      </c>
      <c r="E20" s="12"/>
      <c r="G20" s="1"/>
      <c r="H20" s="2"/>
      <c r="I20" s="2"/>
    </row>
    <row r="21" spans="1:9" ht="16.5" customHeight="1">
      <c r="A21" s="28">
        <v>42202.375</v>
      </c>
      <c r="B21" s="5">
        <f>IF([4]日報_17!$B$13="","",[4]日報_17!$B$13)</f>
        <v>48.21</v>
      </c>
      <c r="C21" s="8">
        <f>IF([4]日報_17!$D$13="","",[4]日報_17!$D$13)</f>
        <v>514.4</v>
      </c>
      <c r="D21" s="11">
        <f>IF([4]日報_17!$C$13="","",[4]日報_17!$C$13)</f>
        <v>16.600000000000001</v>
      </c>
      <c r="E21" s="12"/>
    </row>
    <row r="22" spans="1:9" ht="16.5" customHeight="1">
      <c r="A22" s="28">
        <v>42203.375</v>
      </c>
      <c r="B22" s="5">
        <f>IF([4]日報_18!$B$13="","",[4]日報_18!$B$13)</f>
        <v>46.45</v>
      </c>
      <c r="C22" s="8">
        <f>IF([4]日報_18!$D$13="","",[4]日報_18!$D$13)</f>
        <v>384</v>
      </c>
      <c r="D22" s="11">
        <f>IF([4]日報_18!$C$13="","",[4]日報_18!$C$13)</f>
        <v>17</v>
      </c>
      <c r="E22" s="12"/>
    </row>
    <row r="23" spans="1:9" ht="16.5" customHeight="1">
      <c r="A23" s="28">
        <v>42204.375</v>
      </c>
      <c r="B23" s="5">
        <f>IF([4]日報_19!$B$13="","",[4]日報_19!$B$13)</f>
        <v>46.74</v>
      </c>
      <c r="C23" s="8">
        <f>IF([4]日報_19!$D$13="","",[4]日報_19!$D$13)</f>
        <v>257.89999999999998</v>
      </c>
      <c r="D23" s="11">
        <f>IF([4]日報_19!$C$13="","",[4]日報_19!$C$13)</f>
        <v>17.100000000000001</v>
      </c>
      <c r="E23" s="12"/>
    </row>
    <row r="24" spans="1:9" ht="16.5" customHeight="1">
      <c r="A24" s="28">
        <v>42205.375</v>
      </c>
      <c r="B24" s="5">
        <f>IF([4]日報_20!$B$13="","",[4]日報_20!$B$13)</f>
        <v>46.1</v>
      </c>
      <c r="C24" s="8">
        <f>IF([4]日報_20!$D$13="","",[4]日報_20!$D$13)</f>
        <v>173.4</v>
      </c>
      <c r="D24" s="11">
        <f>IF([4]日報_20!$C$13="","",[4]日報_20!$C$13)</f>
        <v>17.5</v>
      </c>
      <c r="E24" s="12"/>
    </row>
    <row r="25" spans="1:9" ht="16.5" customHeight="1">
      <c r="A25" s="28">
        <v>42206.375</v>
      </c>
      <c r="B25" s="5">
        <f>IF([4]日報_21!$B$13="","",[4]日報_21!$B$13)</f>
        <v>46.58</v>
      </c>
      <c r="C25" s="8">
        <f>IF([4]日報_21!$D$13="","",[4]日報_21!$D$13)</f>
        <v>125.4</v>
      </c>
      <c r="D25" s="11">
        <f>IF([4]日報_21!$C$13="","",[4]日報_21!$C$13)</f>
        <v>17.899999999999999</v>
      </c>
      <c r="E25" s="12"/>
    </row>
    <row r="26" spans="1:9" ht="16.5" customHeight="1">
      <c r="A26" s="28">
        <v>42207.375</v>
      </c>
      <c r="B26" s="5">
        <f>IF([4]日報_22!$B$13="","",[4]日報_22!$B$13)</f>
        <v>47.83</v>
      </c>
      <c r="C26" s="8">
        <f>IF([4]日報_22!$D$13="","",[4]日報_22!$D$13)</f>
        <v>226.1</v>
      </c>
      <c r="D26" s="11">
        <f>IF([4]日報_22!$C$13="","",[4]日報_22!$C$13)</f>
        <v>18.2</v>
      </c>
      <c r="E26" s="12"/>
    </row>
    <row r="27" spans="1:9" ht="16.5" customHeight="1">
      <c r="A27" s="28">
        <v>42208.375</v>
      </c>
      <c r="B27" s="5">
        <f>IF([4]日報_23!$B$13="","",[4]日報_23!$B$13)</f>
        <v>46.92</v>
      </c>
      <c r="C27" s="8">
        <f>IF([4]日報_23!$D$13="","",[4]日報_23!$D$13)</f>
        <v>192.9</v>
      </c>
      <c r="D27" s="11">
        <f>IF([4]日報_23!$C$13="","",[4]日報_23!$C$13)</f>
        <v>17.600000000000001</v>
      </c>
      <c r="E27" s="12"/>
    </row>
    <row r="28" spans="1:9" ht="16.5" customHeight="1">
      <c r="A28" s="28">
        <v>42209.375</v>
      </c>
      <c r="B28" s="5">
        <f>IF([4]日報_24!$B$13="","",[4]日報_24!$B$13)</f>
        <v>46.18</v>
      </c>
      <c r="C28" s="8">
        <f>IF([4]日報_24!$D$13="","",[4]日報_24!$D$13)</f>
        <v>144.6</v>
      </c>
      <c r="D28" s="11">
        <f>IF([4]日報_24!$C$13="","",[4]日報_24!$C$13)</f>
        <v>17.399999999999999</v>
      </c>
      <c r="E28" s="12"/>
    </row>
    <row r="29" spans="1:9" ht="16.5" customHeight="1">
      <c r="A29" s="28">
        <v>42210.375</v>
      </c>
      <c r="B29" s="5">
        <f>IF([4]日報_25!$B$13="","",[4]日報_25!$B$13)</f>
        <v>45.76</v>
      </c>
      <c r="C29" s="8">
        <f>IF([4]日報_25!$D$13="","",[4]日報_25!$D$13)</f>
        <v>126.2</v>
      </c>
      <c r="D29" s="11">
        <f>IF([4]日報_25!$C$13="","",[4]日報_25!$C$13)</f>
        <v>18.3</v>
      </c>
      <c r="E29" s="12"/>
    </row>
    <row r="30" spans="1:9" ht="16.5" customHeight="1">
      <c r="A30" s="28">
        <v>42211.375</v>
      </c>
      <c r="B30" s="5">
        <f>IF([4]日報_26!$B$13="","",[4]日報_26!$B$13)</f>
        <v>45.53</v>
      </c>
      <c r="C30" s="8">
        <f>IF([4]日報_26!$D$13="","",[4]日報_26!$D$13)</f>
        <v>96.9</v>
      </c>
      <c r="D30" s="11">
        <f>IF([4]日報_26!$C$13="","",[4]日報_26!$C$13)</f>
        <v>18.3</v>
      </c>
      <c r="E30" s="12"/>
    </row>
    <row r="31" spans="1:9" ht="16.5" customHeight="1">
      <c r="A31" s="28">
        <v>42212.375</v>
      </c>
      <c r="B31" s="5">
        <f>IF([4]日報_27!$B$13="","",[4]日報_27!$B$13)</f>
        <v>45.43</v>
      </c>
      <c r="C31" s="8">
        <f>IF([4]日報_27!$D$13="","",[4]日報_27!$D$13)</f>
        <v>80.7</v>
      </c>
      <c r="D31" s="11">
        <f>IF([4]日報_27!$C$13="","",[4]日報_27!$C$13)</f>
        <v>18.899999999999999</v>
      </c>
      <c r="E31" s="12"/>
    </row>
    <row r="32" spans="1:9" ht="16.5" customHeight="1">
      <c r="A32" s="28">
        <v>42213.375</v>
      </c>
      <c r="B32" s="5">
        <f>IF([4]日報_28!$B$13="","",[4]日報_28!$B$13)</f>
        <v>45.25</v>
      </c>
      <c r="C32" s="8">
        <f>IF([4]日報_28!$D$13="","",[4]日報_28!$D$13)</f>
        <v>66.400000000000006</v>
      </c>
      <c r="D32" s="11">
        <f>IF([4]日報_28!$C$13="","",[4]日報_28!$C$13)</f>
        <v>19.100000000000001</v>
      </c>
      <c r="E32" s="12"/>
    </row>
    <row r="33" spans="1:5" ht="16.5" customHeight="1">
      <c r="A33" s="28">
        <v>42214.375</v>
      </c>
      <c r="B33" s="5">
        <f>IF([4]日報_29!$B$13="","",[4]日報_29!$B$13)</f>
        <v>45.25</v>
      </c>
      <c r="C33" s="8">
        <f>IF([4]日報_29!$D$13="","",[4]日報_29!$D$13)</f>
        <v>52</v>
      </c>
      <c r="D33" s="11">
        <f>IF([4]日報_29!$C$13="","",[4]日報_29!$C$13)</f>
        <v>19.5</v>
      </c>
      <c r="E33" s="12"/>
    </row>
    <row r="34" spans="1:5" ht="16.5" customHeight="1">
      <c r="A34" s="28">
        <v>42215.375</v>
      </c>
      <c r="B34" s="5">
        <f>IF([4]日報_30!$B$13="","",[4]日報_30!$B$13)</f>
        <v>45.11</v>
      </c>
      <c r="C34" s="8">
        <f>IF([4]日報_30!$D$13="","",[4]日報_30!$D$13)</f>
        <v>37.9</v>
      </c>
      <c r="D34" s="11">
        <f>IF([4]日報_30!$C$13="","",[4]日報_30!$C$13)</f>
        <v>20</v>
      </c>
      <c r="E34" s="12"/>
    </row>
    <row r="35" spans="1:5" ht="16.5" customHeight="1" thickBot="1">
      <c r="A35" s="29">
        <v>42216.375</v>
      </c>
      <c r="B35" s="35">
        <f>IF([4]日報_30!$B$13="","",[4]日報_31!$B$13)</f>
        <v>45.07</v>
      </c>
      <c r="C35" s="25">
        <f>IF([4]日報_30!$D$13="","",[4]日報_31!$D$13)</f>
        <v>30.4</v>
      </c>
      <c r="D35" s="36">
        <f>IF([4]日報_30!$C$13="","",[4]日報_31!$C$13)</f>
        <v>20.399999999999999</v>
      </c>
      <c r="E35" s="27"/>
    </row>
    <row r="36" spans="1:5" ht="16.5" customHeight="1" thickTop="1">
      <c r="A36" s="22" t="s">
        <v>6</v>
      </c>
      <c r="B36" s="16">
        <f>ROUND(AVERAGE(B5:B35),2)</f>
        <v>45.78</v>
      </c>
      <c r="C36" s="17">
        <f>ROUND(AVERAGE(C5:C35),2)</f>
        <v>92.47</v>
      </c>
      <c r="D36" s="18">
        <f>ROUND(AVERAGE(D5:D35),1)</f>
        <v>18.7</v>
      </c>
      <c r="E36" s="23"/>
    </row>
    <row r="37" spans="1:5" ht="16.5" customHeight="1">
      <c r="A37" s="3" t="s">
        <v>7</v>
      </c>
      <c r="B37" s="5">
        <f>MAX(B5:B35)</f>
        <v>48.21</v>
      </c>
      <c r="C37" s="8">
        <f>MAX(C5:C35)</f>
        <v>514.4</v>
      </c>
      <c r="D37" s="11">
        <f>MAX(D5:D35)</f>
        <v>20.399999999999999</v>
      </c>
      <c r="E37" s="14"/>
    </row>
    <row r="38" spans="1:5" ht="16.5" customHeight="1">
      <c r="A38" s="3" t="s">
        <v>8</v>
      </c>
      <c r="B38" s="6">
        <f>INDEX($A$5:$A$35,MATCH(B37,B5:B35,0),0)</f>
        <v>42202.375</v>
      </c>
      <c r="C38" s="9">
        <f>INDEX($A$5:$A$35,MATCH(C37,C5:C35,0),0)</f>
        <v>42202.375</v>
      </c>
      <c r="D38" s="6">
        <f>INDEX($A$5:$A$35,MATCH(D37,D5:D35,0),0)</f>
        <v>42216.375</v>
      </c>
      <c r="E38" s="14"/>
    </row>
    <row r="39" spans="1:5" ht="16.5" customHeight="1">
      <c r="A39" s="3" t="s">
        <v>9</v>
      </c>
      <c r="B39" s="5">
        <f>MIN(B5:B35)</f>
        <v>45.07</v>
      </c>
      <c r="C39" s="8">
        <f>MIN(C5:C35)</f>
        <v>3.5</v>
      </c>
      <c r="D39" s="11">
        <f>MIN(D5:D35)</f>
        <v>16.600000000000001</v>
      </c>
      <c r="E39" s="14"/>
    </row>
    <row r="40" spans="1:5" ht="16.5" customHeight="1">
      <c r="A40" s="4" t="s">
        <v>10</v>
      </c>
      <c r="B40" s="7">
        <f>INDEX($A$5:$A$35,MATCH(B39,B5:B35,0),0)</f>
        <v>42216.375</v>
      </c>
      <c r="C40" s="10">
        <f>INDEX($A$5:$A$35,MATCH(C39,C5:C35,0),0)</f>
        <v>42186.375</v>
      </c>
      <c r="D40" s="7">
        <f>INDEX($A$5:$A$35,MATCH(D39,D5:D35,0),0)</f>
        <v>42202.375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2" zoomScaleNormal="100" workbookViewId="0">
      <selection activeCell="E12" sqref="E12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42217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42217.375</v>
      </c>
      <c r="B5" s="16">
        <f>IF([5]日報_1!$B$13="","",[5]日報_1!$B$13)</f>
        <v>45.05</v>
      </c>
      <c r="C5" s="17">
        <f>IF([5]日報_1!$D$13="","",[5]日報_1!$D$13)</f>
        <v>24.8</v>
      </c>
      <c r="D5" s="18">
        <f>IF([5]日報_1!$C$13="","",[5]日報_1!$C$13)</f>
        <v>20.8</v>
      </c>
      <c r="E5" s="19"/>
    </row>
    <row r="6" spans="1:5" ht="16.5" customHeight="1">
      <c r="A6" s="28">
        <v>42218.375</v>
      </c>
      <c r="B6" s="16">
        <f>IF([5]日報_2!$B$13="","",[5]日報_2!$B$13)</f>
        <v>45.06</v>
      </c>
      <c r="C6" s="17">
        <f>IF([5]日報_2!$D$13="","",[5]日報_2!$D$13)</f>
        <v>20.7</v>
      </c>
      <c r="D6" s="18">
        <f>IF([5]日報_2!$C$13="","",[5]日報_2!$C$13)</f>
        <v>21.3</v>
      </c>
      <c r="E6" s="12"/>
    </row>
    <row r="7" spans="1:5" ht="16.5" customHeight="1">
      <c r="A7" s="28">
        <v>42219.375</v>
      </c>
      <c r="B7" s="5">
        <f>IF([5]日報_3!$B$13="","",[5]日報_3!$B$13)</f>
        <v>45.01</v>
      </c>
      <c r="C7" s="8">
        <f>IF([5]日報_3!$D$13="","",[5]日報_3!$D$13)</f>
        <v>18.5</v>
      </c>
      <c r="D7" s="11">
        <f>IF([5]日報_3!$C$13="","",[5]日報_3!$C$13)</f>
        <v>21.7</v>
      </c>
      <c r="E7" s="12"/>
    </row>
    <row r="8" spans="1:5" ht="16.5" customHeight="1">
      <c r="A8" s="28">
        <v>42220.375</v>
      </c>
      <c r="B8" s="5">
        <f>IF([5]日報_4!$B$13="","",[5]日報_4!$B$13)</f>
        <v>44.92</v>
      </c>
      <c r="C8" s="8">
        <f>IF([5]日報_4!$D$13="","",[5]日報_4!$D$13)</f>
        <v>13.9</v>
      </c>
      <c r="D8" s="11">
        <f>IF([5]日報_4!$C$13="","",[5]日報_4!$C$13)</f>
        <v>22.2</v>
      </c>
      <c r="E8" s="12"/>
    </row>
    <row r="9" spans="1:5" ht="16.5" customHeight="1">
      <c r="A9" s="28">
        <v>42221.375</v>
      </c>
      <c r="B9" s="5">
        <f>IF([5]日報_5!$B$13="","",[5]日報_5!$B$13)</f>
        <v>44.87</v>
      </c>
      <c r="C9" s="8">
        <f>IF([5]日報_5!$D$13="","",[5]日報_5!$D$13)</f>
        <v>11.9</v>
      </c>
      <c r="D9" s="11">
        <f>IF([5]日報_5!$C$13="","",[5]日報_5!$C$13)</f>
        <v>22.4</v>
      </c>
      <c r="E9" s="12"/>
    </row>
    <row r="10" spans="1:5" ht="16.5" customHeight="1">
      <c r="A10" s="28">
        <v>42222.375</v>
      </c>
      <c r="B10" s="5">
        <f>IF([5]日報_6!$B$13="","",[5]日報_6!$B$13)</f>
        <v>44.84</v>
      </c>
      <c r="C10" s="8">
        <f>IF([5]日報_6!$D$13="","",[5]日報_6!$D$13)</f>
        <v>9.6999999999999993</v>
      </c>
      <c r="D10" s="11">
        <f>IF([5]日報_6!$C$13="","",[5]日報_6!$C$13)</f>
        <v>22.6</v>
      </c>
      <c r="E10" s="12"/>
    </row>
    <row r="11" spans="1:5" ht="16.5" customHeight="1">
      <c r="A11" s="28">
        <v>42223.375</v>
      </c>
      <c r="B11" s="5">
        <f>IF([5]日報_7!$B$13="","",[5]日報_7!$B$13)</f>
        <v>44.81</v>
      </c>
      <c r="C11" s="8">
        <f>IF([5]日報_7!$D$13="","",[5]日報_7!$D$13)</f>
        <v>8</v>
      </c>
      <c r="D11" s="11">
        <f>IF([5]日報_7!$C$13="","",[5]日報_7!$C$13)</f>
        <v>22.9</v>
      </c>
      <c r="E11" s="12"/>
    </row>
    <row r="12" spans="1:5" ht="16.5" customHeight="1">
      <c r="A12" s="28">
        <v>42224.375</v>
      </c>
      <c r="B12" s="5">
        <f>IF([5]日報_8!$B$13="","",[5]日報_8!$B$13)</f>
        <v>44.73</v>
      </c>
      <c r="C12" s="8">
        <f>IF([5]日報_8!$D$13="","",[5]日報_8!$D$13)</f>
        <v>6.3</v>
      </c>
      <c r="D12" s="11">
        <f>IF([5]日報_8!$C$13="","",[5]日報_8!$C$13)</f>
        <v>23.2</v>
      </c>
      <c r="E12" s="12"/>
    </row>
    <row r="13" spans="1:5" ht="16.5" customHeight="1">
      <c r="A13" s="28">
        <v>42225.375</v>
      </c>
      <c r="B13" s="5">
        <f>IF([5]日報_9!$B$13="","",[5]日報_9!$B$13)</f>
        <v>44.69</v>
      </c>
      <c r="C13" s="8">
        <f>IF([5]日報_9!$D$13="","",[5]日報_9!$D$13)</f>
        <v>6.3</v>
      </c>
      <c r="D13" s="11">
        <f>IF([5]日報_9!$C$13="","",[5]日報_9!$C$13)</f>
        <v>23.4</v>
      </c>
      <c r="E13" s="12"/>
    </row>
    <row r="14" spans="1:5" ht="16.5" customHeight="1">
      <c r="A14" s="28">
        <v>42226.375</v>
      </c>
      <c r="B14" s="5">
        <f>IF([5]日報_10!$B$13="","",[5]日報_10!$B$13)</f>
        <v>44.69</v>
      </c>
      <c r="C14" s="8">
        <f>IF([5]日報_10!$D$13="","",[5]日報_10!$D$13)</f>
        <v>6.9</v>
      </c>
      <c r="D14" s="11">
        <f>IF([5]日報_10!$C$13="","",[5]日報_10!$C$13)</f>
        <v>23.7</v>
      </c>
      <c r="E14" s="12"/>
    </row>
    <row r="15" spans="1:5" ht="16.5" customHeight="1">
      <c r="A15" s="28">
        <v>42227.375</v>
      </c>
      <c r="B15" s="5">
        <f>IF([5]日報_11!$B$13="","",[5]日報_11!$B$13)</f>
        <v>44.71</v>
      </c>
      <c r="C15" s="8">
        <f>IF([5]日報_11!$D$13="","",[5]日報_11!$D$13)</f>
        <v>6.1</v>
      </c>
      <c r="D15" s="11">
        <f>IF([5]日報_11!$C$13="","",[5]日報_11!$C$13)</f>
        <v>23.8</v>
      </c>
      <c r="E15" s="13"/>
    </row>
    <row r="16" spans="1:5" ht="16.5" customHeight="1">
      <c r="A16" s="28">
        <v>42228.375</v>
      </c>
      <c r="B16" s="5">
        <f>IF([5]日報_12!$B$13="","",[5]日報_12!$B$13)</f>
        <v>44.66</v>
      </c>
      <c r="C16" s="8">
        <f>IF([5]日報_12!$D$13="","",[5]日報_12!$D$13)</f>
        <v>6.9</v>
      </c>
      <c r="D16" s="11">
        <f>IF([5]日報_12!$C$13="","",[5]日報_12!$C$13)</f>
        <v>23.9</v>
      </c>
      <c r="E16" s="12"/>
    </row>
    <row r="17" spans="1:9" ht="16.5" customHeight="1">
      <c r="A17" s="28">
        <v>42229.375</v>
      </c>
      <c r="B17" s="5">
        <f>IF([5]日報_13!$B$13="","",[5]日報_13!$B$13)</f>
        <v>44.61</v>
      </c>
      <c r="C17" s="8">
        <f>IF([5]日報_13!$D$13="","",[5]日報_13!$D$13)</f>
        <v>6.9</v>
      </c>
      <c r="D17" s="11">
        <f>IF([5]日報_13!$C$13="","",[5]日報_13!$C$13)</f>
        <v>23.6</v>
      </c>
      <c r="E17" s="12"/>
    </row>
    <row r="18" spans="1:9" ht="16.5" customHeight="1">
      <c r="A18" s="28">
        <v>42230.375</v>
      </c>
      <c r="B18" s="5">
        <f>IF([5]日報_14!$B$13="","",[5]日報_14!$B$13)</f>
        <v>44.51</v>
      </c>
      <c r="C18" s="8">
        <f>IF([5]日報_14!$D$13="","",[5]日報_14!$D$13)</f>
        <v>6.4</v>
      </c>
      <c r="D18" s="11">
        <f>IF([5]日報_14!$C$13="","",[5]日報_14!$C$13)</f>
        <v>23.4</v>
      </c>
      <c r="E18" s="12"/>
    </row>
    <row r="19" spans="1:9" ht="16.5" customHeight="1">
      <c r="A19" s="28">
        <v>42231.375</v>
      </c>
      <c r="B19" s="5">
        <f>IF([5]日報_15!$B$13="","",[5]日報_15!$B$13)</f>
        <v>44.53</v>
      </c>
      <c r="C19" s="8">
        <f>IF([5]日報_15!$D$13="","",[5]日報_15!$D$13)</f>
        <v>6.4</v>
      </c>
      <c r="D19" s="11">
        <f>IF([5]日報_15!$C$13="","",[5]日報_15!$C$13)</f>
        <v>23.5</v>
      </c>
      <c r="E19" s="12"/>
    </row>
    <row r="20" spans="1:9" ht="16.5" customHeight="1">
      <c r="A20" s="28">
        <v>42232.375</v>
      </c>
      <c r="B20" s="5">
        <f>IF([5]日報_16!$B$13="","",[5]日報_16!$B$13)</f>
        <v>44.55</v>
      </c>
      <c r="C20" s="8">
        <f>IF([5]日報_16!$D$13="","",[5]日報_16!$D$13)</f>
        <v>6.4</v>
      </c>
      <c r="D20" s="11">
        <f>IF([5]日報_16!$C$13="","",[5]日報_16!$C$13)</f>
        <v>23.7</v>
      </c>
      <c r="E20" s="12"/>
      <c r="G20" s="1"/>
      <c r="H20" s="2"/>
      <c r="I20" s="2"/>
    </row>
    <row r="21" spans="1:9" ht="16.5" customHeight="1">
      <c r="A21" s="28">
        <v>42233.375</v>
      </c>
      <c r="B21" s="5">
        <f>IF([5]日報_17!$B$13="","",[5]日報_17!$B$13)</f>
        <v>44.5</v>
      </c>
      <c r="C21" s="8">
        <f>IF([5]日報_17!$D$13="","",[5]日報_17!$D$13)</f>
        <v>6.6</v>
      </c>
      <c r="D21" s="11">
        <f>IF([5]日報_17!$C$13="","",[5]日報_17!$C$13)</f>
        <v>23.7</v>
      </c>
      <c r="E21" s="12"/>
    </row>
    <row r="22" spans="1:9" ht="16.5" customHeight="1">
      <c r="A22" s="28">
        <v>42234.375</v>
      </c>
      <c r="B22" s="5">
        <f>IF([5]日報_18!$B$13="","",[5]日報_18!$B$13)</f>
        <v>44.55</v>
      </c>
      <c r="C22" s="8">
        <f>IF([5]日報_18!$D$13="","",[5]日報_18!$D$13)</f>
        <v>6.1</v>
      </c>
      <c r="D22" s="11">
        <f>IF([5]日報_18!$C$13="","",[5]日報_18!$C$13)</f>
        <v>23.6</v>
      </c>
      <c r="E22" s="12"/>
    </row>
    <row r="23" spans="1:9" ht="16.5" customHeight="1">
      <c r="A23" s="28">
        <v>42235.375</v>
      </c>
      <c r="B23" s="5">
        <f>IF([5]日報_19!$B$13="","",[5]日報_19!$B$13)</f>
        <v>44.69</v>
      </c>
      <c r="C23" s="8">
        <f>IF([5]日報_19!$D$13="","",[5]日報_19!$D$13)</f>
        <v>6.9</v>
      </c>
      <c r="D23" s="11">
        <f>IF([5]日報_19!$C$13="","",[5]日報_19!$C$13)</f>
        <v>23.5</v>
      </c>
      <c r="E23" s="12"/>
    </row>
    <row r="24" spans="1:9" ht="16.5" customHeight="1">
      <c r="A24" s="28">
        <v>42236.375</v>
      </c>
      <c r="B24" s="5">
        <f>IF([5]日報_20!$B$13="","",[5]日報_20!$B$13)</f>
        <v>44.77</v>
      </c>
      <c r="C24" s="8">
        <f>IF([5]日報_20!$D$13="","",[5]日報_20!$D$13)</f>
        <v>6.1</v>
      </c>
      <c r="D24" s="11">
        <f>IF([5]日報_20!$C$13="","",[5]日報_20!$C$13)</f>
        <v>23</v>
      </c>
      <c r="E24" s="12"/>
    </row>
    <row r="25" spans="1:9" ht="16.5" customHeight="1">
      <c r="A25" s="28">
        <v>42237.375</v>
      </c>
      <c r="B25" s="5">
        <f>IF([5]日報_21!$B$13="","",[5]日報_21!$B$13)</f>
        <v>44.87</v>
      </c>
      <c r="C25" s="8">
        <f>IF([5]日報_21!$D$13="","",[5]日報_21!$D$13)</f>
        <v>21.3</v>
      </c>
      <c r="D25" s="11">
        <f>IF([5]日報_21!$C$13="","",[5]日報_21!$C$13)</f>
        <v>22.9</v>
      </c>
      <c r="E25" s="12"/>
    </row>
    <row r="26" spans="1:9" ht="16.5" customHeight="1">
      <c r="A26" s="28">
        <v>42238.375</v>
      </c>
      <c r="B26" s="5">
        <f>IF([5]日報_22!$B$13="","",[5]日報_22!$B$13)</f>
        <v>44.66</v>
      </c>
      <c r="C26" s="8">
        <f>IF([5]日報_22!$D$13="","",[5]日報_22!$D$13)</f>
        <v>13.1</v>
      </c>
      <c r="D26" s="11">
        <f>IF([5]日報_22!$C$13="","",[5]日報_22!$C$13)</f>
        <v>22.8</v>
      </c>
      <c r="E26" s="12"/>
    </row>
    <row r="27" spans="1:9" ht="16.5" customHeight="1">
      <c r="A27" s="28">
        <v>42239.375</v>
      </c>
      <c r="B27" s="5">
        <f>IF([5]日報_23!$B$13="","",[5]日報_23!$B$13)</f>
        <v>44.67</v>
      </c>
      <c r="C27" s="8">
        <f>IF([5]日報_23!$D$13="","",[5]日報_23!$D$13)</f>
        <v>8.6</v>
      </c>
      <c r="D27" s="11">
        <f>IF([5]日報_23!$C$13="","",[5]日報_23!$C$13)</f>
        <v>22.8</v>
      </c>
      <c r="E27" s="12"/>
    </row>
    <row r="28" spans="1:9" ht="16.5" customHeight="1">
      <c r="A28" s="28">
        <v>42240.375</v>
      </c>
      <c r="B28" s="5">
        <f>IF([5]日報_24!$B$13="","",[5]日報_24!$B$13)</f>
        <v>44.67</v>
      </c>
      <c r="C28" s="8">
        <f>IF([5]日報_24!$D$13="","",[5]日報_24!$D$13)</f>
        <v>7.2</v>
      </c>
      <c r="D28" s="11">
        <f>IF([5]日報_24!$C$13="","",[5]日報_24!$C$13)</f>
        <v>23.3</v>
      </c>
      <c r="E28" s="12"/>
    </row>
    <row r="29" spans="1:9" ht="16.5" customHeight="1">
      <c r="A29" s="28">
        <v>42241.375</v>
      </c>
      <c r="B29" s="5">
        <f>IF([5]日報_25!$B$13="","",[5]日報_25!$B$13)</f>
        <v>44.76</v>
      </c>
      <c r="C29" s="8">
        <f>IF([5]日報_25!$D$13="","",[5]日報_25!$D$13)</f>
        <v>5.5</v>
      </c>
      <c r="D29" s="11">
        <f>IF([5]日報_25!$C$13="","",[5]日報_25!$C$13)</f>
        <v>23.6</v>
      </c>
      <c r="E29" s="12"/>
    </row>
    <row r="30" spans="1:9" ht="16.5" customHeight="1">
      <c r="A30" s="28">
        <v>42242.375</v>
      </c>
      <c r="B30" s="5">
        <f>IF([5]日報_26!$B$13="","",[5]日報_26!$B$13)</f>
        <v>45.21</v>
      </c>
      <c r="C30" s="8">
        <f>IF([5]日報_26!$D$13="","",[5]日報_26!$D$13)</f>
        <v>7.7</v>
      </c>
      <c r="D30" s="11">
        <f>IF([5]日報_26!$C$13="","",[5]日報_26!$C$13)</f>
        <v>22.3</v>
      </c>
      <c r="E30" s="12"/>
    </row>
    <row r="31" spans="1:9" ht="16.5" customHeight="1">
      <c r="A31" s="28">
        <v>42243.375</v>
      </c>
      <c r="B31" s="5">
        <f>IF([5]日報_27!$B$13="","",[5]日報_27!$B$13)</f>
        <v>45.06</v>
      </c>
      <c r="C31" s="8">
        <f>IF([5]日報_27!$D$13="","",[5]日報_27!$D$13)</f>
        <v>19.899999999999999</v>
      </c>
      <c r="D31" s="11">
        <f>IF([5]日報_27!$C$13="","",[5]日報_27!$C$13)</f>
        <v>22.1</v>
      </c>
      <c r="E31" s="12"/>
    </row>
    <row r="32" spans="1:9" ht="16.5" customHeight="1">
      <c r="A32" s="28">
        <v>42244.375</v>
      </c>
      <c r="B32" s="5">
        <f>IF([5]日報_28!$B$13="","",[5]日報_28!$B$13)</f>
        <v>44.85</v>
      </c>
      <c r="C32" s="8">
        <f>IF([5]日報_28!$D$13="","",[5]日報_28!$D$13)</f>
        <v>48.9</v>
      </c>
      <c r="D32" s="11">
        <f>IF([5]日報_28!$C$13="","",[5]日報_28!$C$13)</f>
        <v>22.1</v>
      </c>
      <c r="E32" s="12"/>
    </row>
    <row r="33" spans="1:5" ht="16.5" customHeight="1">
      <c r="A33" s="28">
        <v>42245.375</v>
      </c>
      <c r="B33" s="5">
        <f>IF([5]日報_29!$B$13="","",[5]日報_29!$B$13)</f>
        <v>44.79</v>
      </c>
      <c r="C33" s="8">
        <f>IF([5]日報_29!$D$13="","",[5]日報_29!$D$13)</f>
        <v>47.8</v>
      </c>
      <c r="D33" s="11">
        <f>IF([5]日報_29!$C$13="","",[5]日報_29!$C$13)</f>
        <v>22.1</v>
      </c>
      <c r="E33" s="12"/>
    </row>
    <row r="34" spans="1:5" ht="16.5" customHeight="1">
      <c r="A34" s="28">
        <v>42246.375</v>
      </c>
      <c r="B34" s="5">
        <f>IF([5]日報_30!$B$13="","",[5]日報_30!$B$13)</f>
        <v>45.22</v>
      </c>
      <c r="C34" s="8">
        <f>IF([5]日報_30!$D$13="","",[5]日報_30!$D$13)</f>
        <v>37.4</v>
      </c>
      <c r="D34" s="11">
        <f>IF([5]日報_30!$C$13="","",[5]日報_30!$C$13)</f>
        <v>21.8</v>
      </c>
      <c r="E34" s="12"/>
    </row>
    <row r="35" spans="1:5" ht="16.5" customHeight="1" thickBot="1">
      <c r="A35" s="29">
        <v>42247.375</v>
      </c>
      <c r="B35" s="35">
        <f>IF([5]日報_30!$B$13="","",[5]日報_31!$B$13)</f>
        <v>45.2</v>
      </c>
      <c r="C35" s="25">
        <f>IF([5]日報_30!$D$13="","",[5]日報_31!$D$13)</f>
        <v>20.9</v>
      </c>
      <c r="D35" s="36">
        <f>IF([5]日報_30!$C$13="","",[5]日報_31!$C$13)</f>
        <v>21.3</v>
      </c>
      <c r="E35" s="27"/>
    </row>
    <row r="36" spans="1:5" ht="16.5" customHeight="1" thickTop="1">
      <c r="A36" s="22" t="s">
        <v>6</v>
      </c>
      <c r="B36" s="16">
        <f>ROUND(AVERAGE(B5:B35),2)</f>
        <v>44.8</v>
      </c>
      <c r="C36" s="17">
        <f>ROUND(AVERAGE(C5:C35),2)</f>
        <v>13.87</v>
      </c>
      <c r="D36" s="18">
        <f>ROUND(AVERAGE(D5:D35),1)</f>
        <v>22.8</v>
      </c>
      <c r="E36" s="23"/>
    </row>
    <row r="37" spans="1:5" ht="16.5" customHeight="1">
      <c r="A37" s="3" t="s">
        <v>7</v>
      </c>
      <c r="B37" s="5">
        <f>MAX(B5:B35)</f>
        <v>45.22</v>
      </c>
      <c r="C37" s="8">
        <f>MAX(C5:C35)</f>
        <v>48.9</v>
      </c>
      <c r="D37" s="11">
        <f>MAX(D5:D35)</f>
        <v>23.9</v>
      </c>
      <c r="E37" s="14"/>
    </row>
    <row r="38" spans="1:5" ht="16.5" customHeight="1">
      <c r="A38" s="3" t="s">
        <v>8</v>
      </c>
      <c r="B38" s="6">
        <f>INDEX($A$5:$A$35,MATCH(B37,B5:B35,0),0)</f>
        <v>42246.375</v>
      </c>
      <c r="C38" s="9">
        <f>INDEX($A$5:$A$35,MATCH(C37,C5:C35,0),0)</f>
        <v>42244.375</v>
      </c>
      <c r="D38" s="6">
        <f>INDEX($A$5:$A$35,MATCH(D37,D5:D35,0),0)</f>
        <v>42228.375</v>
      </c>
      <c r="E38" s="14"/>
    </row>
    <row r="39" spans="1:5" ht="16.5" customHeight="1">
      <c r="A39" s="3" t="s">
        <v>9</v>
      </c>
      <c r="B39" s="5">
        <f>MIN(B5:B35)</f>
        <v>44.5</v>
      </c>
      <c r="C39" s="8">
        <f>MIN(C5:C35)</f>
        <v>5.5</v>
      </c>
      <c r="D39" s="11">
        <f>MIN(D5:D35)</f>
        <v>20.8</v>
      </c>
      <c r="E39" s="14"/>
    </row>
    <row r="40" spans="1:5" ht="16.5" customHeight="1">
      <c r="A40" s="4" t="s">
        <v>10</v>
      </c>
      <c r="B40" s="7">
        <f>INDEX($A$5:$A$35,MATCH(B39,B5:B35,0),0)</f>
        <v>42233.375</v>
      </c>
      <c r="C40" s="10">
        <f>INDEX($A$5:$A$35,MATCH(C39,C5:C35,0),0)</f>
        <v>42241.375</v>
      </c>
      <c r="D40" s="7">
        <f>INDEX($A$5:$A$35,MATCH(D39,D5:D35,0),0)</f>
        <v>42217.375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2" zoomScaleNormal="100" workbookViewId="0">
      <selection activeCell="E2" sqref="E2:E4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42248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42248.375</v>
      </c>
      <c r="B5" s="16">
        <f>IF([6]日報_1!$B$13="","",[6]日報_1!$B$13)</f>
        <v>46.03</v>
      </c>
      <c r="C5" s="17">
        <f>IF([6]日報_1!$D$13="","",[6]日報_1!$D$13)</f>
        <v>22.9</v>
      </c>
      <c r="D5" s="18">
        <f>IF([6]日報_1!$C$13="","",[6]日報_1!$C$13)</f>
        <v>20.5</v>
      </c>
      <c r="E5" s="19"/>
    </row>
    <row r="6" spans="1:5" ht="16.5" customHeight="1">
      <c r="A6" s="28">
        <v>42249.375</v>
      </c>
      <c r="B6" s="16">
        <f>IF([6]日報_2!$B$13="","",[6]日報_2!$B$13)</f>
        <v>45.86</v>
      </c>
      <c r="C6" s="17">
        <f>IF([6]日報_2!$D$13="","",[6]日報_2!$D$13)</f>
        <v>34.9</v>
      </c>
      <c r="D6" s="18">
        <f>IF([6]日報_2!$C$13="","",[6]日報_2!$C$13)</f>
        <v>19.100000000000001</v>
      </c>
      <c r="E6" s="12"/>
    </row>
    <row r="7" spans="1:5" ht="16.5" customHeight="1">
      <c r="A7" s="28">
        <v>42250.375</v>
      </c>
      <c r="B7" s="5">
        <f>IF([6]日報_3!$B$13="","",[6]日報_3!$B$13)</f>
        <v>45.64</v>
      </c>
      <c r="C7" s="8">
        <f>IF([6]日報_3!$D$13="","",[6]日報_3!$D$13)</f>
        <v>79</v>
      </c>
      <c r="D7" s="11">
        <f>IF([6]日報_3!$C$13="","",[6]日報_3!$C$13)</f>
        <v>19.5</v>
      </c>
      <c r="E7" s="12"/>
    </row>
    <row r="8" spans="1:5" ht="16.5" customHeight="1">
      <c r="A8" s="28">
        <v>42251.375</v>
      </c>
      <c r="B8" s="5">
        <f>IF([6]日報_4!$B$13="","",[6]日報_4!$B$13)</f>
        <v>45.57</v>
      </c>
      <c r="C8" s="8">
        <f>IF([6]日報_4!$D$13="","",[6]日報_4!$D$13)</f>
        <v>70.900000000000006</v>
      </c>
      <c r="D8" s="11">
        <f>IF([6]日報_4!$C$13="","",[6]日報_4!$C$13)</f>
        <v>19</v>
      </c>
      <c r="E8" s="12"/>
    </row>
    <row r="9" spans="1:5" ht="16.5" customHeight="1">
      <c r="A9" s="28">
        <v>42252.375</v>
      </c>
      <c r="B9" s="5">
        <f>IF([6]日報_5!$B$13="","",[6]日報_5!$B$13)</f>
        <v>45.29</v>
      </c>
      <c r="C9" s="8">
        <f>IF([6]日報_5!$D$13="","",[6]日報_5!$D$13)</f>
        <v>48.5</v>
      </c>
      <c r="D9" s="11">
        <f>IF([6]日報_5!$C$13="","",[6]日報_5!$C$13)</f>
        <v>19.100000000000001</v>
      </c>
      <c r="E9" s="12"/>
    </row>
    <row r="10" spans="1:5" ht="16.5" customHeight="1">
      <c r="A10" s="28">
        <v>42253.375</v>
      </c>
      <c r="B10" s="5">
        <f>IF([6]日報_6!$B$13="","",[6]日報_6!$B$13)</f>
        <v>45.15</v>
      </c>
      <c r="C10" s="8">
        <f>IF([6]日報_6!$D$13="","",[6]日報_6!$D$13)</f>
        <v>46.7</v>
      </c>
      <c r="D10" s="11">
        <f>IF([6]日報_6!$C$13="","",[6]日報_6!$C$13)</f>
        <v>19.100000000000001</v>
      </c>
      <c r="E10" s="12"/>
    </row>
    <row r="11" spans="1:5" ht="16.5" customHeight="1">
      <c r="A11" s="28">
        <v>42254.375</v>
      </c>
      <c r="B11" s="5">
        <f>IF([6]日報_7!$B$13="","",[6]日報_7!$B$13)</f>
        <v>45.33</v>
      </c>
      <c r="C11" s="8">
        <f>IF([6]日報_7!$D$13="","",[6]日報_7!$D$13)</f>
        <v>38.200000000000003</v>
      </c>
      <c r="D11" s="11">
        <f>IF([6]日報_7!$C$13="","",[6]日報_7!$C$13)</f>
        <v>18.8</v>
      </c>
      <c r="E11" s="12"/>
    </row>
    <row r="12" spans="1:5" ht="16.5" customHeight="1">
      <c r="A12" s="28">
        <v>42255.375</v>
      </c>
      <c r="B12" s="5">
        <f>IF([6]日報_8!$B$13="","",[6]日報_8!$B$13)</f>
        <v>45.23</v>
      </c>
      <c r="C12" s="8">
        <f>IF([6]日報_8!$D$13="","",[6]日報_8!$D$13)</f>
        <v>31.8</v>
      </c>
      <c r="D12" s="11">
        <f>IF([6]日報_8!$C$13="","",[6]日報_8!$C$13)</f>
        <v>18.8</v>
      </c>
      <c r="E12" s="12"/>
    </row>
    <row r="13" spans="1:5" ht="16.5" customHeight="1">
      <c r="A13" s="28">
        <v>42256.375</v>
      </c>
      <c r="B13" s="5">
        <f>IF([6]日報_9!$B$13="","",[6]日報_9!$B$13)</f>
        <v>45.08</v>
      </c>
      <c r="C13" s="8">
        <f>IF([6]日報_9!$D$13="","",[6]日報_9!$D$13)</f>
        <v>24</v>
      </c>
      <c r="D13" s="11">
        <f>IF([6]日報_9!$C$13="","",[6]日報_9!$C$13)</f>
        <v>18.8</v>
      </c>
      <c r="E13" s="12"/>
    </row>
    <row r="14" spans="1:5" ht="16.5" customHeight="1">
      <c r="A14" s="28">
        <v>42257.375</v>
      </c>
      <c r="B14" s="5">
        <f>IF([6]日報_10!$B$13="","",[6]日報_10!$B$13)</f>
        <v>44.91</v>
      </c>
      <c r="C14" s="8">
        <f>IF([6]日報_10!$D$13="","",[6]日報_10!$D$13)</f>
        <v>21.4</v>
      </c>
      <c r="D14" s="11">
        <f>IF([6]日報_10!$C$13="","",[6]日報_10!$C$13)</f>
        <v>18.7</v>
      </c>
      <c r="E14" s="12"/>
    </row>
    <row r="15" spans="1:5" ht="16.5" customHeight="1">
      <c r="A15" s="28">
        <v>42258.375</v>
      </c>
      <c r="B15" s="5">
        <f>IF([6]日報_11!$B$13="","",[6]日報_11!$B$13)</f>
        <v>44.81</v>
      </c>
      <c r="C15" s="8">
        <f>IF([6]日報_11!$D$13="","",[6]日報_11!$D$13)</f>
        <v>17.3</v>
      </c>
      <c r="D15" s="11">
        <f>IF([6]日報_11!$C$13="","",[6]日報_11!$C$13)</f>
        <v>18.899999999999999</v>
      </c>
      <c r="E15" s="13"/>
    </row>
    <row r="16" spans="1:5" ht="16.5" customHeight="1">
      <c r="A16" s="28">
        <v>42259.375</v>
      </c>
      <c r="B16" s="5">
        <f>IF([6]日報_12!$B$13="","",[6]日報_12!$B$13)</f>
        <v>44.75</v>
      </c>
      <c r="C16" s="8">
        <f>IF([6]日報_12!$D$13="","",[6]日報_12!$D$13)</f>
        <v>13.1</v>
      </c>
      <c r="D16" s="11">
        <f>IF([6]日報_12!$C$13="","",[6]日報_12!$C$13)</f>
        <v>19.100000000000001</v>
      </c>
      <c r="E16" s="12"/>
    </row>
    <row r="17" spans="1:9" ht="16.5" customHeight="1">
      <c r="A17" s="28">
        <v>42260.375</v>
      </c>
      <c r="B17" s="5">
        <f>IF([6]日報_13!$B$13="","",[6]日報_13!$B$13)</f>
        <v>44.81</v>
      </c>
      <c r="C17" s="8">
        <f>IF([6]日報_13!$D$13="","",[6]日報_13!$D$13)</f>
        <v>11.1</v>
      </c>
      <c r="D17" s="11">
        <f>IF([6]日報_13!$C$13="","",[6]日報_13!$C$13)</f>
        <v>19.2</v>
      </c>
      <c r="E17" s="12"/>
    </row>
    <row r="18" spans="1:9" ht="16.5" customHeight="1">
      <c r="A18" s="28">
        <v>42261.375</v>
      </c>
      <c r="B18" s="5">
        <f>IF([6]日報_14!$B$13="","",[6]日報_14!$B$13)</f>
        <v>44.78</v>
      </c>
      <c r="C18" s="8">
        <f>IF([6]日報_14!$D$13="","",[6]日報_14!$D$13)</f>
        <v>7.7</v>
      </c>
      <c r="D18" s="11">
        <f>IF([6]日報_14!$C$13="","",[6]日報_14!$C$13)</f>
        <v>19.3</v>
      </c>
      <c r="E18" s="12"/>
    </row>
    <row r="19" spans="1:9" ht="16.5" customHeight="1">
      <c r="A19" s="28">
        <v>42262.375</v>
      </c>
      <c r="B19" s="5">
        <f>IF([6]日報_15!$B$13="","",[6]日報_15!$B$13)</f>
        <v>44.76</v>
      </c>
      <c r="C19" s="8">
        <f>IF([6]日報_15!$D$13="","",[6]日報_15!$D$13)</f>
        <v>7.4</v>
      </c>
      <c r="D19" s="11">
        <f>IF([6]日報_15!$C$13="","",[6]日報_15!$C$13)</f>
        <v>19.100000000000001</v>
      </c>
      <c r="E19" s="12"/>
    </row>
    <row r="20" spans="1:9" ht="16.5" customHeight="1">
      <c r="A20" s="28">
        <v>42263.375</v>
      </c>
      <c r="B20" s="5">
        <f>IF([6]日報_16!$B$13="","",[6]日報_16!$B$13)</f>
        <v>44.71</v>
      </c>
      <c r="C20" s="8">
        <f>IF([6]日報_16!$D$13="","",[6]日報_16!$D$13)</f>
        <v>6.9</v>
      </c>
      <c r="D20" s="11">
        <f>IF([6]日報_16!$C$13="","",[6]日報_16!$C$13)</f>
        <v>19.100000000000001</v>
      </c>
      <c r="E20" s="12"/>
      <c r="G20" s="1"/>
      <c r="H20" s="2"/>
      <c r="I20" s="2"/>
    </row>
    <row r="21" spans="1:9" ht="16.5" customHeight="1">
      <c r="A21" s="28">
        <v>42264.375</v>
      </c>
      <c r="B21" s="5">
        <f>IF([6]日報_17!$B$13="","",[6]日報_17!$B$13)</f>
        <v>44.73</v>
      </c>
      <c r="C21" s="8">
        <f>IF([6]日報_17!$D$13="","",[6]日報_17!$D$13)</f>
        <v>5.5</v>
      </c>
      <c r="D21" s="11">
        <f>IF([6]日報_17!$C$13="","",[6]日報_17!$C$13)</f>
        <v>19</v>
      </c>
      <c r="E21" s="12"/>
    </row>
    <row r="22" spans="1:9" ht="16.5" customHeight="1">
      <c r="A22" s="28">
        <v>42265.375</v>
      </c>
      <c r="B22" s="5">
        <f>IF([6]日報_18!$B$13="","",[6]日報_18!$B$13)</f>
        <v>44.63</v>
      </c>
      <c r="C22" s="8">
        <f>IF([6]日報_18!$D$13="","",[6]日報_18!$D$13)</f>
        <v>5.2</v>
      </c>
      <c r="D22" s="11">
        <f>IF([6]日報_18!$C$13="","",[6]日報_18!$C$13)</f>
        <v>19.2</v>
      </c>
      <c r="E22" s="12"/>
    </row>
    <row r="23" spans="1:9" ht="16.5" customHeight="1">
      <c r="A23" s="28">
        <v>42266.375</v>
      </c>
      <c r="B23" s="5">
        <f>IF([6]日報_19!$B$13="","",[6]日報_19!$B$13)</f>
        <v>44.61</v>
      </c>
      <c r="C23" s="8">
        <f>IF([6]日報_19!$D$13="","",[6]日報_19!$D$13)</f>
        <v>4.4000000000000004</v>
      </c>
      <c r="D23" s="11">
        <f>IF([6]日報_19!$C$13="","",[6]日報_19!$C$13)</f>
        <v>19.7</v>
      </c>
      <c r="E23" s="12"/>
    </row>
    <row r="24" spans="1:9" ht="16.5" customHeight="1">
      <c r="A24" s="28">
        <v>42267.375</v>
      </c>
      <c r="B24" s="5">
        <f>IF([6]日報_20!$B$13="","",[6]日報_20!$B$13)</f>
        <v>44.54</v>
      </c>
      <c r="C24" s="8">
        <f>IF([6]日報_20!$D$13="","",[6]日報_20!$D$13)</f>
        <v>3.3</v>
      </c>
      <c r="D24" s="11">
        <f>IF([6]日報_20!$C$13="","",[6]日報_20!$C$13)</f>
        <v>19.5</v>
      </c>
      <c r="E24" s="12"/>
    </row>
    <row r="25" spans="1:9" ht="16.5" customHeight="1">
      <c r="A25" s="28">
        <v>42268.375</v>
      </c>
      <c r="B25" s="5">
        <f>IF([6]日報_21!$B$13="","",[6]日報_21!$B$13)</f>
        <v>44.56</v>
      </c>
      <c r="C25" s="8">
        <f>IF([6]日報_21!$D$13="","",[6]日報_21!$D$13)</f>
        <v>2.5</v>
      </c>
      <c r="D25" s="11">
        <f>IF([6]日報_21!$C$13="","",[6]日報_21!$C$13)</f>
        <v>19.8</v>
      </c>
      <c r="E25" s="12"/>
    </row>
    <row r="26" spans="1:9" ht="16.5" customHeight="1">
      <c r="A26" s="28">
        <v>42269.375</v>
      </c>
      <c r="B26" s="5">
        <f>IF([6]日報_22!$B$13="","",[6]日報_22!$B$13)</f>
        <v>44.58</v>
      </c>
      <c r="C26" s="8">
        <f>IF([6]日報_22!$D$13="","",[6]日報_22!$D$13)</f>
        <v>1.9</v>
      </c>
      <c r="D26" s="11">
        <f>IF([6]日報_22!$C$13="","",[6]日報_22!$C$13)</f>
        <v>19.7</v>
      </c>
      <c r="E26" s="12"/>
    </row>
    <row r="27" spans="1:9" ht="16.5" customHeight="1">
      <c r="A27" s="28">
        <v>42270.375</v>
      </c>
      <c r="B27" s="5">
        <f>IF([6]日報_23!$B$13="","",[6]日報_23!$B$13)</f>
        <v>44.61</v>
      </c>
      <c r="C27" s="8">
        <f>IF([6]日報_23!$D$13="","",[6]日報_23!$D$13)</f>
        <v>0.5</v>
      </c>
      <c r="D27" s="11">
        <f>IF([6]日報_23!$C$13="","",[6]日報_23!$C$13)</f>
        <v>19.899999999999999</v>
      </c>
      <c r="E27" s="12"/>
    </row>
    <row r="28" spans="1:9" ht="16.5" customHeight="1">
      <c r="A28" s="28">
        <v>42271.375</v>
      </c>
      <c r="B28" s="5">
        <f>IF([6]日報_24!$B$13="","",[6]日報_24!$B$13)</f>
        <v>44.85</v>
      </c>
      <c r="C28" s="8">
        <f>IF([6]日報_24!$D$13="","",[6]日報_24!$D$13)</f>
        <v>6.3</v>
      </c>
      <c r="D28" s="11">
        <f>IF([6]日報_24!$C$13="","",[6]日報_24!$C$13)</f>
        <v>19.899999999999999</v>
      </c>
      <c r="E28" s="12"/>
    </row>
    <row r="29" spans="1:9" ht="16.5" customHeight="1">
      <c r="A29" s="28">
        <v>42272.375</v>
      </c>
      <c r="B29" s="5">
        <f>IF([6]日報_25!$B$13="","",[6]日報_25!$B$13)</f>
        <v>44.91</v>
      </c>
      <c r="C29" s="8">
        <f>IF([6]日報_25!$D$13="","",[6]日報_25!$D$13)</f>
        <v>6.1</v>
      </c>
      <c r="D29" s="11">
        <f>IF([6]日報_25!$C$13="","",[6]日報_25!$C$13)</f>
        <v>19.600000000000001</v>
      </c>
      <c r="E29" s="12"/>
    </row>
    <row r="30" spans="1:9" ht="16.5" customHeight="1">
      <c r="A30" s="28">
        <v>42273.375</v>
      </c>
      <c r="B30" s="5">
        <f>IF([6]日報_26!$B$13="","",[6]日報_26!$B$13)</f>
        <v>44.75</v>
      </c>
      <c r="C30" s="8">
        <f>IF([6]日報_26!$D$13="","",[6]日報_26!$D$13)</f>
        <v>4.9000000000000004</v>
      </c>
      <c r="D30" s="11">
        <f>IF([6]日報_26!$C$13="","",[6]日報_26!$C$13)</f>
        <v>19.8</v>
      </c>
      <c r="E30" s="12"/>
    </row>
    <row r="31" spans="1:9" ht="16.5" customHeight="1">
      <c r="A31" s="28">
        <v>42274.375</v>
      </c>
      <c r="B31" s="5">
        <f>IF([6]日報_27!$B$13="","",[6]日報_27!$B$13)</f>
        <v>44.69</v>
      </c>
      <c r="C31" s="8">
        <f>IF([6]日報_27!$D$13="","",[6]日報_27!$D$13)</f>
        <v>3.6</v>
      </c>
      <c r="D31" s="11">
        <f>IF([6]日報_27!$C$13="","",[6]日報_27!$C$13)</f>
        <v>19.899999999999999</v>
      </c>
      <c r="E31" s="12"/>
    </row>
    <row r="32" spans="1:9" ht="16.5" customHeight="1">
      <c r="A32" s="28">
        <v>42275.375</v>
      </c>
      <c r="B32" s="5">
        <f>IF([6]日報_28!$B$13="","",[6]日報_28!$B$13)</f>
        <v>44.73</v>
      </c>
      <c r="C32" s="8">
        <f>IF([6]日報_28!$D$13="","",[6]日報_28!$D$13)</f>
        <v>2.7</v>
      </c>
      <c r="D32" s="11">
        <f>IF([6]日報_28!$C$13="","",[6]日報_28!$C$13)</f>
        <v>20.100000000000001</v>
      </c>
      <c r="E32" s="12"/>
    </row>
    <row r="33" spans="1:5" ht="16.5" customHeight="1">
      <c r="A33" s="28">
        <v>42276.375</v>
      </c>
      <c r="B33" s="5">
        <f>IF([6]日報_29!$B$13="","",[6]日報_29!$B$13)</f>
        <v>44.77</v>
      </c>
      <c r="C33" s="8">
        <f>IF([6]日報_29!$D$13="","",[6]日報_29!$D$13)</f>
        <v>3</v>
      </c>
      <c r="D33" s="11">
        <f>IF([6]日報_29!$C$13="","",[6]日報_29!$C$13)</f>
        <v>20.2</v>
      </c>
      <c r="E33" s="12"/>
    </row>
    <row r="34" spans="1:5" ht="16.5" customHeight="1">
      <c r="A34" s="28">
        <v>42277.375</v>
      </c>
      <c r="B34" s="5">
        <f>IF([6]日報_30!$B$13="","",[6]日報_30!$B$13)</f>
        <v>44.69</v>
      </c>
      <c r="C34" s="8">
        <f>IF([6]日報_30!$D$13="","",[6]日報_30!$D$13)</f>
        <v>2.7</v>
      </c>
      <c r="D34" s="11">
        <f>IF([6]日報_30!$C$13="","",[6]日報_30!$C$13)</f>
        <v>19.899999999999999</v>
      </c>
      <c r="E34" s="12"/>
    </row>
    <row r="35" spans="1:5" ht="16.5" customHeight="1" thickBot="1">
      <c r="A35" s="29"/>
      <c r="B35" s="35"/>
      <c r="C35" s="25"/>
      <c r="D35" s="36"/>
      <c r="E35" s="27"/>
    </row>
    <row r="36" spans="1:5" ht="16.5" customHeight="1" thickTop="1">
      <c r="A36" s="22" t="s">
        <v>6</v>
      </c>
      <c r="B36" s="16">
        <f>ROUND(AVERAGE(B5:B35),2)</f>
        <v>44.95</v>
      </c>
      <c r="C36" s="17">
        <f>ROUND(AVERAGE(C5:C35),2)</f>
        <v>17.809999999999999</v>
      </c>
      <c r="D36" s="18">
        <f>ROUND(AVERAGE(D5:D35),1)</f>
        <v>19.399999999999999</v>
      </c>
      <c r="E36" s="23"/>
    </row>
    <row r="37" spans="1:5" ht="16.5" customHeight="1">
      <c r="A37" s="3" t="s">
        <v>7</v>
      </c>
      <c r="B37" s="5">
        <f>MAX(B5:B35)</f>
        <v>46.03</v>
      </c>
      <c r="C37" s="8">
        <f>MAX(C5:C35)</f>
        <v>79</v>
      </c>
      <c r="D37" s="11">
        <f>MAX(D5:D35)</f>
        <v>20.5</v>
      </c>
      <c r="E37" s="14"/>
    </row>
    <row r="38" spans="1:5" ht="16.5" customHeight="1">
      <c r="A38" s="3" t="s">
        <v>8</v>
      </c>
      <c r="B38" s="6">
        <f>INDEX($A$5:$A$35,MATCH(B37,B5:B35,0),0)</f>
        <v>42248.375</v>
      </c>
      <c r="C38" s="9">
        <f>INDEX($A$5:$A$35,MATCH(C37,C5:C35,0),0)</f>
        <v>42250.375</v>
      </c>
      <c r="D38" s="6">
        <f>INDEX($A$5:$A$35,MATCH(D37,D5:D35,0),0)</f>
        <v>42248.375</v>
      </c>
      <c r="E38" s="14"/>
    </row>
    <row r="39" spans="1:5" ht="16.5" customHeight="1">
      <c r="A39" s="3" t="s">
        <v>9</v>
      </c>
      <c r="B39" s="5">
        <f>MIN(B5:B35)</f>
        <v>44.54</v>
      </c>
      <c r="C39" s="8">
        <f>MIN(C5:C35)</f>
        <v>0.5</v>
      </c>
      <c r="D39" s="11">
        <f>MIN(D5:D35)</f>
        <v>18.7</v>
      </c>
      <c r="E39" s="14"/>
    </row>
    <row r="40" spans="1:5" ht="16.5" customHeight="1">
      <c r="A40" s="4" t="s">
        <v>10</v>
      </c>
      <c r="B40" s="7">
        <f>INDEX($A$5:$A$35,MATCH(B39,B5:B35,0),0)</f>
        <v>42267.375</v>
      </c>
      <c r="C40" s="10">
        <f>INDEX($A$5:$A$35,MATCH(C39,C5:C35,0),0)</f>
        <v>42270.375</v>
      </c>
      <c r="D40" s="7">
        <f>INDEX($A$5:$A$35,MATCH(D39,D5:D35,0),0)</f>
        <v>42257.375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26" zoomScaleNormal="100" workbookViewId="0">
      <selection activeCell="E28" sqref="E28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42278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42278.375</v>
      </c>
      <c r="B5" s="16">
        <f>IF([7]日報_1!$B$13="","",[7]日報_1!$B$13)</f>
        <v>44.69</v>
      </c>
      <c r="C5" s="17">
        <f>IF([7]日報_1!$D$13="","",[7]日報_1!$D$13)</f>
        <v>2.5</v>
      </c>
      <c r="D5" s="18">
        <f>IF([7]日報_1!$C$13="","",[7]日報_1!$C$13)</f>
        <v>19.8</v>
      </c>
      <c r="E5" s="19"/>
    </row>
    <row r="6" spans="1:5" ht="16.5" customHeight="1">
      <c r="A6" s="28">
        <v>42279.375</v>
      </c>
      <c r="B6" s="16">
        <f>IF([7]日報_2!$B$13="","",[7]日報_2!$B$13)</f>
        <v>44.73</v>
      </c>
      <c r="C6" s="17">
        <f>IF([7]日報_2!$D$13="","",[7]日報_2!$D$13)</f>
        <v>2.5</v>
      </c>
      <c r="D6" s="18">
        <f>IF([7]日報_2!$C$13="","",[7]日報_2!$C$13)</f>
        <v>19.5</v>
      </c>
      <c r="E6" s="12"/>
    </row>
    <row r="7" spans="1:5" ht="16.5" customHeight="1">
      <c r="A7" s="28">
        <v>42280.375</v>
      </c>
      <c r="B7" s="5">
        <f>IF([7]日報_3!$B$13="","",[7]日報_3!$B$13)</f>
        <v>44.69</v>
      </c>
      <c r="C7" s="8">
        <f>IF([7]日報_3!$D$13="","",[7]日報_3!$D$13)</f>
        <v>2.5</v>
      </c>
      <c r="D7" s="11">
        <f>IF([7]日報_3!$C$13="","",[7]日報_3!$C$13)</f>
        <v>19.399999999999999</v>
      </c>
      <c r="E7" s="12"/>
    </row>
    <row r="8" spans="1:5" ht="16.5" customHeight="1">
      <c r="A8" s="28">
        <v>42281.375</v>
      </c>
      <c r="B8" s="5">
        <f>IF([7]日報_4!$B$13="","",[7]日報_4!$B$13)</f>
        <v>44.67</v>
      </c>
      <c r="C8" s="8">
        <f>IF([7]日報_4!$D$13="","",[7]日報_4!$D$13)</f>
        <v>2.7</v>
      </c>
      <c r="D8" s="11">
        <f>IF([7]日報_4!$C$13="","",[7]日報_4!$C$13)</f>
        <v>19.3</v>
      </c>
      <c r="E8" s="12"/>
    </row>
    <row r="9" spans="1:5" ht="16.5" customHeight="1">
      <c r="A9" s="28">
        <v>42282.375</v>
      </c>
      <c r="B9" s="5">
        <f>IF([7]日報_5!$B$13="","",[7]日報_5!$B$13)</f>
        <v>44.61</v>
      </c>
      <c r="C9" s="8">
        <f>IF([7]日報_5!$D$13="","",[7]日報_5!$D$13)</f>
        <v>3</v>
      </c>
      <c r="D9" s="11">
        <f>IF([7]日報_5!$C$13="","",[7]日報_5!$C$13)</f>
        <v>19.399999999999999</v>
      </c>
      <c r="E9" s="12"/>
    </row>
    <row r="10" spans="1:5" ht="16.5" customHeight="1">
      <c r="A10" s="28">
        <v>42283.375</v>
      </c>
      <c r="B10" s="5">
        <f>IF([7]日報_6!$B$13="","",[7]日報_6!$B$13)</f>
        <v>44.65</v>
      </c>
      <c r="C10" s="8">
        <f>IF([7]日報_6!$D$13="","",[7]日報_6!$D$13)</f>
        <v>3.3</v>
      </c>
      <c r="D10" s="11">
        <f>IF([7]日報_6!$C$13="","",[7]日報_6!$C$13)</f>
        <v>18.899999999999999</v>
      </c>
      <c r="E10" s="12"/>
    </row>
    <row r="11" spans="1:5" ht="16.5" customHeight="1">
      <c r="A11" s="28">
        <v>42284.375</v>
      </c>
      <c r="B11" s="5">
        <f>IF([7]日報_7!$B$13="","",[7]日報_7!$B$13)</f>
        <v>44.65</v>
      </c>
      <c r="C11" s="8">
        <f>IF([7]日報_7!$D$13="","",[7]日報_7!$D$13)</f>
        <v>3</v>
      </c>
      <c r="D11" s="11">
        <f>IF([7]日報_7!$C$13="","",[7]日報_7!$C$13)</f>
        <v>18.7</v>
      </c>
      <c r="E11" s="12"/>
    </row>
    <row r="12" spans="1:5" ht="16.5" customHeight="1">
      <c r="A12" s="28">
        <v>42285.375</v>
      </c>
      <c r="B12" s="5">
        <f>IF([7]日報_8!$B$13="","",[7]日報_8!$B$13)</f>
        <v>44.63</v>
      </c>
      <c r="C12" s="8">
        <f>IF([7]日報_8!$D$13="","",[7]日報_8!$D$13)</f>
        <v>3.6</v>
      </c>
      <c r="D12" s="11">
        <f>IF([7]日報_8!$C$13="","",[7]日報_8!$C$13)</f>
        <v>18.899999999999999</v>
      </c>
      <c r="E12" s="12"/>
    </row>
    <row r="13" spans="1:5" ht="16.5" customHeight="1">
      <c r="A13" s="28">
        <v>42286.375</v>
      </c>
      <c r="B13" s="5">
        <f>IF([7]日報_9!$B$13="","",[7]日報_9!$B$13)</f>
        <v>44.59</v>
      </c>
      <c r="C13" s="8">
        <f>IF([7]日報_9!$D$13="","",[7]日報_9!$D$13)</f>
        <v>3.8</v>
      </c>
      <c r="D13" s="11">
        <f>IF([7]日報_9!$C$13="","",[7]日報_9!$C$13)</f>
        <v>18.7</v>
      </c>
      <c r="E13" s="12"/>
    </row>
    <row r="14" spans="1:5" ht="16.5" customHeight="1">
      <c r="A14" s="28">
        <v>42287.375</v>
      </c>
      <c r="B14" s="5">
        <f>IF([7]日報_10!$B$13="","",[7]日報_10!$B$13)</f>
        <v>44.6</v>
      </c>
      <c r="C14" s="8">
        <f>IF([7]日報_10!$D$13="","",[7]日報_10!$D$13)</f>
        <v>3</v>
      </c>
      <c r="D14" s="11">
        <f>IF([7]日報_10!$C$13="","",[7]日報_10!$C$13)</f>
        <v>18.3</v>
      </c>
      <c r="E14" s="12"/>
    </row>
    <row r="15" spans="1:5" ht="16.5" customHeight="1">
      <c r="A15" s="28">
        <v>42288.375</v>
      </c>
      <c r="B15" s="5">
        <f>IF([7]日報_11!$B$13="","",[7]日報_11!$B$13)</f>
        <v>44.51</v>
      </c>
      <c r="C15" s="8">
        <f>IF([7]日報_11!$D$13="","",[7]日報_11!$D$13)</f>
        <v>3</v>
      </c>
      <c r="D15" s="11">
        <f>IF([7]日報_11!$C$13="","",[7]日報_11!$C$13)</f>
        <v>18.3</v>
      </c>
      <c r="E15" s="13"/>
    </row>
    <row r="16" spans="1:5" ht="16.5" customHeight="1">
      <c r="A16" s="28">
        <v>42289.375</v>
      </c>
      <c r="B16" s="5">
        <f>IF([7]日報_12!$B$13="","",[7]日報_12!$B$13)</f>
        <v>44.52</v>
      </c>
      <c r="C16" s="8">
        <f>IF([7]日報_12!$D$13="","",[7]日報_12!$D$13)</f>
        <v>3.6</v>
      </c>
      <c r="D16" s="11">
        <f>IF([7]日報_12!$C$13="","",[7]日報_12!$C$13)</f>
        <v>17.8</v>
      </c>
      <c r="E16" s="12"/>
    </row>
    <row r="17" spans="1:9" ht="16.5" customHeight="1">
      <c r="A17" s="28">
        <v>42290.375</v>
      </c>
      <c r="B17" s="5">
        <f>IF([7]日報_13!$B$13="","",[7]日報_13!$B$13)</f>
        <v>44.5</v>
      </c>
      <c r="C17" s="8">
        <f>IF([7]日報_13!$D$13="","",[7]日報_13!$D$13)</f>
        <v>2.7</v>
      </c>
      <c r="D17" s="11">
        <f>IF([7]日報_13!$C$13="","",[7]日報_13!$C$13)</f>
        <v>17.899999999999999</v>
      </c>
      <c r="E17" s="12"/>
    </row>
    <row r="18" spans="1:9" ht="16.5" customHeight="1">
      <c r="A18" s="28">
        <v>42291.375</v>
      </c>
      <c r="B18" s="5">
        <f>IF([7]日報_14!$B$13="","",[7]日報_14!$B$13)</f>
        <v>44.44</v>
      </c>
      <c r="C18" s="8">
        <f>IF([7]日報_14!$D$13="","",[7]日報_14!$D$13)</f>
        <v>2.5</v>
      </c>
      <c r="D18" s="11">
        <f>IF([7]日報_14!$C$13="","",[7]日報_14!$C$13)</f>
        <v>17.8</v>
      </c>
      <c r="E18" s="12"/>
    </row>
    <row r="19" spans="1:9" ht="16.5" customHeight="1">
      <c r="A19" s="28">
        <v>42292.375</v>
      </c>
      <c r="B19" s="5">
        <f>IF([7]日報_15!$B$13="","",[7]日報_15!$B$13)</f>
        <v>44.4</v>
      </c>
      <c r="C19" s="8">
        <f>IF([7]日報_15!$D$13="","",[7]日報_15!$D$13)</f>
        <v>3</v>
      </c>
      <c r="D19" s="11">
        <f>IF([7]日報_15!$C$13="","",[7]日報_15!$C$13)</f>
        <v>17.7</v>
      </c>
      <c r="E19" s="12"/>
    </row>
    <row r="20" spans="1:9" ht="16.5" customHeight="1">
      <c r="A20" s="28">
        <v>42293.375</v>
      </c>
      <c r="B20" s="5">
        <f>IF([7]日報_16!$B$13="","",[7]日報_16!$B$13)</f>
        <v>44.42</v>
      </c>
      <c r="C20" s="8">
        <f>IF([7]日報_16!$D$13="","",[7]日報_16!$D$13)</f>
        <v>2.7</v>
      </c>
      <c r="D20" s="11">
        <f>IF([7]日報_16!$C$13="","",[7]日報_16!$C$13)</f>
        <v>17.5</v>
      </c>
      <c r="E20" s="12"/>
      <c r="G20" s="1"/>
      <c r="H20" s="2"/>
      <c r="I20" s="2"/>
    </row>
    <row r="21" spans="1:9" ht="16.5" customHeight="1">
      <c r="A21" s="28">
        <v>42294.375</v>
      </c>
      <c r="B21" s="5">
        <f>IF([7]日報_17!$B$13="","",[7]日報_17!$B$13)</f>
        <v>44.44</v>
      </c>
      <c r="C21" s="8">
        <f>IF([7]日報_17!$D$13="","",[7]日報_17!$D$13)</f>
        <v>3</v>
      </c>
      <c r="D21" s="11">
        <f>IF([7]日報_17!$C$13="","",[7]日報_17!$C$13)</f>
        <v>17.5</v>
      </c>
      <c r="E21" s="12"/>
    </row>
    <row r="22" spans="1:9" ht="16.5" customHeight="1">
      <c r="A22" s="28">
        <v>42295.375</v>
      </c>
      <c r="B22" s="5">
        <f>IF([7]日報_18!$B$13="","",[7]日報_18!$B$13)</f>
        <v>44.44</v>
      </c>
      <c r="C22" s="8">
        <f>IF([7]日報_18!$D$13="","",[7]日報_18!$D$13)</f>
        <v>2.7</v>
      </c>
      <c r="D22" s="11">
        <f>IF([7]日報_18!$C$13="","",[7]日報_18!$C$13)</f>
        <v>17.600000000000001</v>
      </c>
      <c r="E22" s="12"/>
    </row>
    <row r="23" spans="1:9" ht="16.5" customHeight="1">
      <c r="A23" s="28">
        <v>42296.375</v>
      </c>
      <c r="B23" s="5">
        <f>IF([7]日報_19!$B$13="","",[7]日報_19!$B$13)</f>
        <v>44.43</v>
      </c>
      <c r="C23" s="8">
        <f>IF([7]日報_19!$D$13="","",[7]日報_19!$D$13)</f>
        <v>3</v>
      </c>
      <c r="D23" s="11">
        <f>IF([7]日報_19!$C$13="","",[7]日報_19!$C$13)</f>
        <v>17.399999999999999</v>
      </c>
      <c r="E23" s="12"/>
    </row>
    <row r="24" spans="1:9" ht="16.5" customHeight="1">
      <c r="A24" s="28">
        <v>42297.375</v>
      </c>
      <c r="B24" s="5">
        <f>IF([7]日報_20!$B$13="","",[7]日報_20!$B$13)</f>
        <v>44.46</v>
      </c>
      <c r="C24" s="8">
        <f>IF([7]日報_20!$D$13="","",[7]日報_20!$D$13)</f>
        <v>2.7</v>
      </c>
      <c r="D24" s="11">
        <f>IF([7]日報_20!$C$13="","",[7]日報_20!$C$13)</f>
        <v>17.5</v>
      </c>
      <c r="E24" s="12"/>
    </row>
    <row r="25" spans="1:9" ht="16.5" customHeight="1">
      <c r="A25" s="28">
        <v>42298.375</v>
      </c>
      <c r="B25" s="5">
        <f>IF([7]日報_21!$B$13="","",[7]日報_21!$B$13)</f>
        <v>44.42</v>
      </c>
      <c r="C25" s="8">
        <f>IF([7]日報_21!$D$13="","",[7]日報_21!$D$13)</f>
        <v>2.5</v>
      </c>
      <c r="D25" s="11">
        <f>IF([7]日報_21!$C$13="","",[7]日報_21!$C$13)</f>
        <v>17.5</v>
      </c>
      <c r="E25" s="12"/>
    </row>
    <row r="26" spans="1:9" ht="16.5" customHeight="1">
      <c r="A26" s="28">
        <v>42299.375</v>
      </c>
      <c r="B26" s="5">
        <f>IF([7]日報_22!$B$13="","",[7]日報_22!$B$13)</f>
        <v>44.42</v>
      </c>
      <c r="C26" s="8">
        <f>IF([7]日報_22!$D$13="","",[7]日報_22!$D$13)</f>
        <v>2.7</v>
      </c>
      <c r="D26" s="11">
        <f>IF([7]日報_22!$C$13="","",[7]日報_22!$C$13)</f>
        <v>17.600000000000001</v>
      </c>
      <c r="E26" s="12"/>
    </row>
    <row r="27" spans="1:9" ht="16.5" customHeight="1">
      <c r="A27" s="28">
        <v>42300.375</v>
      </c>
      <c r="B27" s="5">
        <f>IF([7]日報_23!$B$13="","",[7]日報_23!$B$13)</f>
        <v>44.41</v>
      </c>
      <c r="C27" s="8">
        <f>IF([7]日報_23!$D$13="","",[7]日報_23!$D$13)</f>
        <v>2.5</v>
      </c>
      <c r="D27" s="11">
        <f>IF([7]日報_23!$C$13="","",[7]日報_23!$C$13)</f>
        <v>17.7</v>
      </c>
      <c r="E27" s="12"/>
    </row>
    <row r="28" spans="1:9" ht="16.5" customHeight="1">
      <c r="A28" s="28">
        <v>42301.375</v>
      </c>
      <c r="B28" s="5">
        <f>IF([7]日報_24!$B$13="","",[7]日報_24!$B$13)</f>
        <v>44.44</v>
      </c>
      <c r="C28" s="8">
        <f>IF([7]日報_24!$D$13="","",[7]日報_24!$D$13)</f>
        <v>2.7</v>
      </c>
      <c r="D28" s="11">
        <f>IF([7]日報_24!$C$13="","",[7]日報_24!$C$13)</f>
        <v>17.7</v>
      </c>
      <c r="E28" s="12"/>
    </row>
    <row r="29" spans="1:9" ht="16.5" customHeight="1">
      <c r="A29" s="28">
        <v>42302.375</v>
      </c>
      <c r="B29" s="5">
        <f>IF([7]日報_25!$B$13="","",[7]日報_25!$B$13)</f>
        <v>44.43</v>
      </c>
      <c r="C29" s="8">
        <f>IF([7]日報_25!$D$13="","",[7]日報_25!$D$13)</f>
        <v>2.5</v>
      </c>
      <c r="D29" s="11">
        <f>IF([7]日報_25!$C$13="","",[7]日報_25!$C$13)</f>
        <v>17.5</v>
      </c>
      <c r="E29" s="12"/>
    </row>
    <row r="30" spans="1:9" ht="16.5" customHeight="1">
      <c r="A30" s="28">
        <v>42303.375</v>
      </c>
      <c r="B30" s="5">
        <f>IF([7]日報_26!$B$13="","",[7]日報_26!$B$13)</f>
        <v>44.43</v>
      </c>
      <c r="C30" s="8">
        <f>IF([7]日報_26!$D$13="","",[7]日報_26!$D$13)</f>
        <v>3</v>
      </c>
      <c r="D30" s="11">
        <f>IF([7]日報_26!$C$13="","",[7]日報_26!$C$13)</f>
        <v>17.2</v>
      </c>
      <c r="E30" s="12"/>
    </row>
    <row r="31" spans="1:9" ht="16.5" customHeight="1">
      <c r="A31" s="28">
        <v>42304.375</v>
      </c>
      <c r="B31" s="5">
        <f>IF([7]日報_27!$B$13="","",[7]日報_27!$B$13)</f>
        <v>44.46</v>
      </c>
      <c r="C31" s="8">
        <f>IF([7]日報_27!$D$13="","",[7]日報_27!$D$13)</f>
        <v>2.7</v>
      </c>
      <c r="D31" s="11">
        <f>IF([7]日報_27!$C$13="","",[7]日報_27!$C$13)</f>
        <v>17.3</v>
      </c>
      <c r="E31" s="12"/>
    </row>
    <row r="32" spans="1:9" ht="16.5" customHeight="1">
      <c r="A32" s="28">
        <v>42305.375</v>
      </c>
      <c r="B32" s="5">
        <f>IF([7]日報_28!$B$13="","",[7]日報_28!$B$13)</f>
        <v>44.48</v>
      </c>
      <c r="C32" s="8">
        <f>IF([7]日報_28!$D$13="","",[7]日報_28!$D$13)</f>
        <v>3.3</v>
      </c>
      <c r="D32" s="11">
        <f>IF([7]日報_28!$C$13="","",[7]日報_28!$C$13)</f>
        <v>17.3</v>
      </c>
      <c r="E32" s="12"/>
    </row>
    <row r="33" spans="1:5" ht="16.5" customHeight="1">
      <c r="A33" s="28">
        <v>42306.375</v>
      </c>
      <c r="B33" s="5">
        <f>IF([7]日報_29!$B$13="","",[7]日報_29!$B$13)</f>
        <v>44.44</v>
      </c>
      <c r="C33" s="8">
        <f>IF([7]日報_29!$D$13="","",[7]日報_29!$D$13)</f>
        <v>2.7</v>
      </c>
      <c r="D33" s="11">
        <f>IF([7]日報_29!$C$13="","",[7]日報_29!$C$13)</f>
        <v>17.2</v>
      </c>
      <c r="E33" s="12"/>
    </row>
    <row r="34" spans="1:5" ht="16.5" customHeight="1">
      <c r="A34" s="28">
        <v>42307.375</v>
      </c>
      <c r="B34" s="5">
        <f>IF([7]日報_30!$B$13="","",[7]日報_30!$B$13)</f>
        <v>44.45</v>
      </c>
      <c r="C34" s="8">
        <f>IF([7]日報_30!$D$13="","",[7]日報_30!$D$13)</f>
        <v>3</v>
      </c>
      <c r="D34" s="11">
        <f>IF([7]日報_30!$C$13="","",[7]日報_30!$C$13)</f>
        <v>17.2</v>
      </c>
      <c r="E34" s="12"/>
    </row>
    <row r="35" spans="1:5" ht="16.5" customHeight="1" thickBot="1">
      <c r="A35" s="29">
        <v>42308.375</v>
      </c>
      <c r="B35" s="35">
        <f>IF([7]日報_31!$B$13="","",[7]日報_31!$B$13)</f>
        <v>44.41</v>
      </c>
      <c r="C35" s="25">
        <f>IF([7]日報_31!$D$13="","",[7]日報_31!$D$13)</f>
        <v>3.6</v>
      </c>
      <c r="D35" s="36">
        <f>IF([7]日報_31!$C$13="","",[7]日報_31!$C$13)</f>
        <v>17</v>
      </c>
      <c r="E35" s="27"/>
    </row>
    <row r="36" spans="1:5" ht="16.5" customHeight="1" thickTop="1">
      <c r="A36" s="22" t="s">
        <v>6</v>
      </c>
      <c r="B36" s="16">
        <f>ROUND(AVERAGE(B5:B35),2)</f>
        <v>44.51</v>
      </c>
      <c r="C36" s="17">
        <f>ROUND(AVERAGE(C5:C35),2)</f>
        <v>2.9</v>
      </c>
      <c r="D36" s="18">
        <f>ROUND(AVERAGE(D5:D35),1)</f>
        <v>18</v>
      </c>
      <c r="E36" s="23"/>
    </row>
    <row r="37" spans="1:5" ht="16.5" customHeight="1">
      <c r="A37" s="3" t="s">
        <v>7</v>
      </c>
      <c r="B37" s="5">
        <f>MAX(B5:B35)</f>
        <v>44.73</v>
      </c>
      <c r="C37" s="8">
        <f>MAX(C5:C35)</f>
        <v>3.8</v>
      </c>
      <c r="D37" s="11">
        <f>MAX(D5:D35)</f>
        <v>19.8</v>
      </c>
      <c r="E37" s="14"/>
    </row>
    <row r="38" spans="1:5" ht="16.5" customHeight="1">
      <c r="A38" s="3" t="s">
        <v>8</v>
      </c>
      <c r="B38" s="6">
        <f>INDEX($A$5:$A$35,MATCH(B37,B5:B35,0),0)</f>
        <v>42279.375</v>
      </c>
      <c r="C38" s="9">
        <f>INDEX($A$5:$A$35,MATCH(C37,C5:C35,0),0)</f>
        <v>42286.375</v>
      </c>
      <c r="D38" s="6">
        <f>INDEX($A$5:$A$35,MATCH(D37,D5:D35,0),0)</f>
        <v>42278.375</v>
      </c>
      <c r="E38" s="14"/>
    </row>
    <row r="39" spans="1:5" ht="16.5" customHeight="1">
      <c r="A39" s="3" t="s">
        <v>9</v>
      </c>
      <c r="B39" s="5">
        <f>MIN(B5:B35)</f>
        <v>44.4</v>
      </c>
      <c r="C39" s="8">
        <f>MIN(C5:C35)</f>
        <v>2.5</v>
      </c>
      <c r="D39" s="11">
        <f>MIN(D5:D35)</f>
        <v>17</v>
      </c>
      <c r="E39" s="14"/>
    </row>
    <row r="40" spans="1:5" ht="16.5" customHeight="1">
      <c r="A40" s="4" t="s">
        <v>10</v>
      </c>
      <c r="B40" s="7">
        <f>INDEX($A$5:$A$35,MATCH(B39,B5:B35,0),0)</f>
        <v>42292.375</v>
      </c>
      <c r="C40" s="10">
        <f>INDEX($A$5:$A$35,MATCH(C39,C5:C35,0),0)</f>
        <v>42278.375</v>
      </c>
      <c r="D40" s="7">
        <f>INDEX($A$5:$A$35,MATCH(D39,D5:D35,0),0)</f>
        <v>42308.375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5" zoomScaleNormal="100" workbookViewId="0">
      <selection activeCell="E12" sqref="E12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42309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42309.375</v>
      </c>
      <c r="B5" s="16">
        <f>IF([8]日報_1!$B$13="","",[8]日報_1!$B$13)</f>
        <v>44.41</v>
      </c>
      <c r="C5" s="17">
        <f>IF([8]日報_1!$D$13="","",[8]日報_1!$D$13)</f>
        <v>5.2</v>
      </c>
      <c r="D5" s="18">
        <f>IF([8]日報_1!$C$13="","",[8]日報_1!$C$13)</f>
        <v>16.600000000000001</v>
      </c>
      <c r="E5" s="19"/>
    </row>
    <row r="6" spans="1:5" ht="16.5" customHeight="1">
      <c r="A6" s="28">
        <v>42310.375</v>
      </c>
      <c r="B6" s="16">
        <f>IF([8]日報_2!$B$13="","",[8]日報_2!$B$13)</f>
        <v>44.42</v>
      </c>
      <c r="C6" s="17">
        <f>IF([8]日報_2!$D$13="","",[8]日報_2!$D$13)</f>
        <v>3.8</v>
      </c>
      <c r="D6" s="18">
        <f>IF([8]日報_2!$C$13="","",[8]日報_2!$C$13)</f>
        <v>16.7</v>
      </c>
      <c r="E6" s="12"/>
    </row>
    <row r="7" spans="1:5" ht="16.5" customHeight="1">
      <c r="A7" s="28">
        <v>42311.375</v>
      </c>
      <c r="B7" s="5">
        <f>IF([8]日報_3!$B$13="","",[8]日報_3!$B$13)</f>
        <v>44.38</v>
      </c>
      <c r="C7" s="8">
        <f>IF([8]日報_3!$D$13="","",[8]日報_3!$D$13)</f>
        <v>4.0999999999999996</v>
      </c>
      <c r="D7" s="11">
        <f>IF([8]日報_3!$C$13="","",[8]日報_3!$C$13)</f>
        <v>16.399999999999999</v>
      </c>
      <c r="E7" s="12"/>
    </row>
    <row r="8" spans="1:5" ht="16.5" customHeight="1">
      <c r="A8" s="28">
        <v>42312.375</v>
      </c>
      <c r="B8" s="5">
        <f>IF([8]日報_4!$B$13="","",[8]日報_4!$B$13)</f>
        <v>44.38</v>
      </c>
      <c r="C8" s="8">
        <f>IF([8]日報_4!$D$13="","",[8]日報_4!$D$13)</f>
        <v>3.3</v>
      </c>
      <c r="D8" s="11">
        <f>IF([8]日報_4!$C$13="","",[8]日報_4!$C$13)</f>
        <v>16.3</v>
      </c>
      <c r="E8" s="12"/>
    </row>
    <row r="9" spans="1:5" ht="16.5" customHeight="1">
      <c r="A9" s="28">
        <v>42313.375</v>
      </c>
      <c r="B9" s="5">
        <f>IF([8]日報_5!$B$13="","",[8]日報_5!$B$13)</f>
        <v>44.39</v>
      </c>
      <c r="C9" s="8">
        <f>IF([8]日報_5!$D$13="","",[8]日報_5!$D$13)</f>
        <v>2.5</v>
      </c>
      <c r="D9" s="11">
        <f>IF([8]日報_5!$C$13="","",[8]日報_5!$C$13)</f>
        <v>16.5</v>
      </c>
      <c r="E9" s="12"/>
    </row>
    <row r="10" spans="1:5" ht="16.5" customHeight="1">
      <c r="A10" s="28">
        <v>42314.375</v>
      </c>
      <c r="B10" s="5">
        <f>IF([8]日報_6!$B$13="","",[8]日報_6!$B$13)</f>
        <v>44.38</v>
      </c>
      <c r="C10" s="8">
        <f>IF([8]日報_6!$D$13="","",[8]日報_6!$D$13)</f>
        <v>2.5</v>
      </c>
      <c r="D10" s="11">
        <f>IF([8]日報_6!$C$13="","",[8]日報_6!$C$13)</f>
        <v>16.5</v>
      </c>
      <c r="E10" s="12"/>
    </row>
    <row r="11" spans="1:5" ht="16.5" customHeight="1">
      <c r="A11" s="28">
        <v>42315.375</v>
      </c>
      <c r="B11" s="5">
        <f>IF([8]日報_7!$B$13="","",[8]日報_7!$B$13)</f>
        <v>44.41</v>
      </c>
      <c r="C11" s="8">
        <f>IF([8]日報_7!$D$13="","",[8]日報_7!$D$13)</f>
        <v>2.5</v>
      </c>
      <c r="D11" s="11">
        <f>IF([8]日報_7!$C$13="","",[8]日報_7!$C$13)</f>
        <v>16.600000000000001</v>
      </c>
      <c r="E11" s="12"/>
    </row>
    <row r="12" spans="1:5" ht="16.5" customHeight="1">
      <c r="A12" s="28">
        <v>42316.375</v>
      </c>
      <c r="B12" s="5">
        <f>IF([8]日報_8!$B$13="","",[8]日報_8!$B$13)</f>
        <v>44.42</v>
      </c>
      <c r="C12" s="8">
        <f>IF([8]日報_8!$D$13="","",[8]日報_8!$D$13)</f>
        <v>3</v>
      </c>
      <c r="D12" s="11">
        <f>IF([8]日報_8!$C$13="","",[8]日報_8!$C$13)</f>
        <v>16.600000000000001</v>
      </c>
      <c r="E12" s="12"/>
    </row>
    <row r="13" spans="1:5" ht="16.5" customHeight="1">
      <c r="A13" s="28">
        <v>42317.375</v>
      </c>
      <c r="B13" s="5">
        <f>IF([8]日報_9!$B$13="","",[8]日報_9!$B$13)</f>
        <v>44.42</v>
      </c>
      <c r="C13" s="8">
        <f>IF([8]日報_9!$D$13="","",[8]日報_9!$D$13)</f>
        <v>1.6</v>
      </c>
      <c r="D13" s="11">
        <f>IF([8]日報_9!$C$13="","",[8]日報_9!$C$13)</f>
        <v>16.7</v>
      </c>
      <c r="E13" s="12"/>
    </row>
    <row r="14" spans="1:5" ht="16.5" customHeight="1">
      <c r="A14" s="28">
        <v>42318.375</v>
      </c>
      <c r="B14" s="5">
        <f>IF([8]日報_10!$B$13="","",[8]日報_10!$B$13)</f>
        <v>44.41</v>
      </c>
      <c r="C14" s="8">
        <f>IF([8]日報_10!$D$13="","",[8]日報_10!$D$13)</f>
        <v>1.4</v>
      </c>
      <c r="D14" s="11">
        <f>IF([8]日報_10!$C$13="","",[8]日報_10!$C$13)</f>
        <v>16.5</v>
      </c>
      <c r="E14" s="12"/>
    </row>
    <row r="15" spans="1:5" ht="16.5" customHeight="1">
      <c r="A15" s="28">
        <v>42319.375</v>
      </c>
      <c r="B15" s="5">
        <f>IF([8]日報_11!$B$13="","",[8]日報_11!$B$13)</f>
        <v>44.43</v>
      </c>
      <c r="C15" s="8">
        <f>IF([8]日報_11!$D$13="","",[8]日報_11!$D$13)</f>
        <v>1.6</v>
      </c>
      <c r="D15" s="11">
        <f>IF([8]日報_11!$C$13="","",[8]日報_11!$C$13)</f>
        <v>16.600000000000001</v>
      </c>
      <c r="E15" s="13"/>
    </row>
    <row r="16" spans="1:5" ht="16.5" customHeight="1">
      <c r="A16" s="28">
        <v>42320.375</v>
      </c>
      <c r="B16" s="5">
        <f>IF([8]日報_12!$B$13="","",[8]日報_12!$B$13)</f>
        <v>44.42</v>
      </c>
      <c r="C16" s="8">
        <f>IF([8]日報_12!$D$13="","",[8]日報_12!$D$13)</f>
        <v>1.9</v>
      </c>
      <c r="D16" s="11">
        <f>IF([8]日報_12!$C$13="","",[8]日報_12!$C$13)</f>
        <v>16.399999999999999</v>
      </c>
      <c r="E16" s="12"/>
    </row>
    <row r="17" spans="1:9" ht="16.5" customHeight="1">
      <c r="A17" s="28">
        <v>42321.375</v>
      </c>
      <c r="B17" s="5">
        <f>IF([8]日報_13!$B$13="","",[8]日報_13!$B$13)</f>
        <v>44.44</v>
      </c>
      <c r="C17" s="8">
        <f>IF([8]日報_13!$D$13="","",[8]日報_13!$D$13)</f>
        <v>1.1000000000000001</v>
      </c>
      <c r="D17" s="11">
        <f>IF([8]日報_13!$C$13="","",[8]日報_13!$C$13)</f>
        <v>16.3</v>
      </c>
      <c r="E17" s="12"/>
    </row>
    <row r="18" spans="1:9" ht="16.5" customHeight="1">
      <c r="A18" s="28">
        <v>42322.375</v>
      </c>
      <c r="B18" s="5">
        <f>IF([8]日報_14!$B$13="","",[8]日報_14!$B$13)</f>
        <v>44.77</v>
      </c>
      <c r="C18" s="8">
        <f>IF([8]日報_14!$D$13="","",[8]日報_14!$D$13)</f>
        <v>1.9</v>
      </c>
      <c r="D18" s="11">
        <f>IF([8]日報_14!$C$13="","",[8]日報_14!$C$13)</f>
        <v>16.2</v>
      </c>
      <c r="E18" s="12"/>
    </row>
    <row r="19" spans="1:9" ht="16.5" customHeight="1">
      <c r="A19" s="28">
        <v>42323.375</v>
      </c>
      <c r="B19" s="5">
        <f>IF([8]日報_15!$B$13="","",[8]日報_15!$B$13)</f>
        <v>44.69</v>
      </c>
      <c r="C19" s="8">
        <f>IF([8]日報_15!$D$13="","",[8]日報_15!$D$13)</f>
        <v>2.7</v>
      </c>
      <c r="D19" s="11">
        <f>IF([8]日報_15!$C$13="","",[8]日報_15!$C$13)</f>
        <v>16.100000000000001</v>
      </c>
      <c r="E19" s="12"/>
    </row>
    <row r="20" spans="1:9" ht="16.5" customHeight="1">
      <c r="A20" s="28">
        <v>42324.375</v>
      </c>
      <c r="B20" s="5">
        <f>IF([8]日報_16!$B$13="","",[8]日報_16!$B$13)</f>
        <v>44.66</v>
      </c>
      <c r="C20" s="8">
        <f>IF([8]日報_16!$D$13="","",[8]日報_16!$D$13)</f>
        <v>2.2000000000000002</v>
      </c>
      <c r="D20" s="11">
        <f>IF([8]日報_16!$C$13="","",[8]日報_16!$C$13)</f>
        <v>16</v>
      </c>
      <c r="E20" s="12"/>
      <c r="G20" s="1"/>
      <c r="H20" s="2"/>
      <c r="I20" s="2"/>
    </row>
    <row r="21" spans="1:9" ht="16.5" customHeight="1">
      <c r="A21" s="28">
        <v>42325.375</v>
      </c>
      <c r="B21" s="5">
        <f>IF([8]日報_17!$B$13="","",[8]日報_17!$B$13)</f>
        <v>44.65</v>
      </c>
      <c r="C21" s="8">
        <f>IF([8]日報_17!$D$13="","",[8]日報_17!$D$13)</f>
        <v>1.9</v>
      </c>
      <c r="D21" s="11">
        <f>IF([8]日報_17!$C$13="","",[8]日報_17!$C$13)</f>
        <v>16</v>
      </c>
      <c r="E21" s="12"/>
    </row>
    <row r="22" spans="1:9" ht="16.5" customHeight="1">
      <c r="A22" s="28">
        <v>42326.375</v>
      </c>
      <c r="B22" s="5">
        <f>IF([8]日報_18!$B$13="","",[8]日報_18!$B$13)</f>
        <v>44.73</v>
      </c>
      <c r="C22" s="8">
        <f>IF([8]日報_18!$D$13="","",[8]日報_18!$D$13)</f>
        <v>2.5</v>
      </c>
      <c r="D22" s="11">
        <f>IF([8]日報_18!$C$13="","",[8]日報_18!$C$13)</f>
        <v>15.9</v>
      </c>
      <c r="E22" s="12"/>
    </row>
    <row r="23" spans="1:9" ht="16.5" customHeight="1">
      <c r="A23" s="28">
        <v>42327.375</v>
      </c>
      <c r="B23" s="5">
        <f>IF([8]日報_19!$B$13="","",[8]日報_19!$B$13)</f>
        <v>44.73</v>
      </c>
      <c r="C23" s="8">
        <f>IF([8]日報_19!$D$13="","",[8]日報_19!$D$13)</f>
        <v>1.9</v>
      </c>
      <c r="D23" s="11">
        <f>IF([8]日報_19!$C$13="","",[8]日報_19!$C$13)</f>
        <v>15.7</v>
      </c>
      <c r="E23" s="12"/>
    </row>
    <row r="24" spans="1:9" ht="16.5" customHeight="1">
      <c r="A24" s="28">
        <v>42328.375</v>
      </c>
      <c r="B24" s="5">
        <f>IF([8]日報_20!$B$13="","",[8]日報_20!$B$13)</f>
        <v>44.72</v>
      </c>
      <c r="C24" s="8">
        <f>IF([8]日報_20!$D$13="","",[8]日報_20!$D$13)</f>
        <v>1.6</v>
      </c>
      <c r="D24" s="11">
        <f>IF([8]日報_20!$C$13="","",[8]日報_20!$C$13)</f>
        <v>15.8</v>
      </c>
      <c r="E24" s="12"/>
    </row>
    <row r="25" spans="1:9" ht="16.5" customHeight="1">
      <c r="A25" s="28">
        <v>42329.375</v>
      </c>
      <c r="B25" s="5">
        <f>IF([8]日報_21!$B$13="","",[8]日報_21!$B$13)</f>
        <v>44.69</v>
      </c>
      <c r="C25" s="8">
        <f>IF([8]日報_21!$D$13="","",[8]日報_21!$D$13)</f>
        <v>1.4</v>
      </c>
      <c r="D25" s="11">
        <f>IF([8]日報_21!$C$13="","",[8]日報_21!$C$13)</f>
        <v>15.6</v>
      </c>
      <c r="E25" s="12"/>
    </row>
    <row r="26" spans="1:9" ht="16.5" customHeight="1">
      <c r="A26" s="28">
        <v>42330.375</v>
      </c>
      <c r="B26" s="5">
        <f>IF([8]日報_22!$B$13="","",[8]日報_22!$B$13)</f>
        <v>44.65</v>
      </c>
      <c r="C26" s="8">
        <f>IF([8]日報_22!$D$13="","",[8]日報_22!$D$13)</f>
        <v>1.6</v>
      </c>
      <c r="D26" s="11">
        <f>IF([8]日報_22!$C$13="","",[8]日報_22!$C$13)</f>
        <v>15.7</v>
      </c>
      <c r="E26" s="12"/>
    </row>
    <row r="27" spans="1:9" ht="16.5" customHeight="1">
      <c r="A27" s="28">
        <v>42331.375</v>
      </c>
      <c r="B27" s="5">
        <f>IF([8]日報_23!$B$13="","",[8]日報_23!$B$13)</f>
        <v>44.61</v>
      </c>
      <c r="C27" s="8">
        <f>IF([8]日報_23!$D$13="","",[8]日報_23!$D$13)</f>
        <v>2.7</v>
      </c>
      <c r="D27" s="11">
        <f>IF([8]日報_23!$C$13="","",[8]日報_23!$C$13)</f>
        <v>15.7</v>
      </c>
      <c r="E27" s="12"/>
    </row>
    <row r="28" spans="1:9" ht="16.5" customHeight="1">
      <c r="A28" s="28">
        <v>42332.375</v>
      </c>
      <c r="B28" s="5">
        <f>IF([8]日報_24!$B$13="","",[8]日報_24!$B$13)</f>
        <v>44.59</v>
      </c>
      <c r="C28" s="8">
        <f>IF([8]日報_24!$D$13="","",[8]日報_24!$D$13)</f>
        <v>2.5</v>
      </c>
      <c r="D28" s="11">
        <f>IF([8]日報_24!$C$13="","",[8]日報_24!$C$13)</f>
        <v>15.6</v>
      </c>
      <c r="E28" s="12"/>
    </row>
    <row r="29" spans="1:9" ht="16.5" customHeight="1">
      <c r="A29" s="28">
        <v>42333.375</v>
      </c>
      <c r="B29" s="5">
        <f>IF([8]日報_25!$B$13="","",[8]日報_25!$B$13)</f>
        <v>44.58</v>
      </c>
      <c r="C29" s="8">
        <f>IF([8]日報_25!$D$13="","",[8]日報_25!$D$13)</f>
        <v>1.4</v>
      </c>
      <c r="D29" s="11">
        <f>IF([8]日報_25!$C$13="","",[8]日報_25!$C$13)</f>
        <v>15.6</v>
      </c>
      <c r="E29" s="12"/>
    </row>
    <row r="30" spans="1:9" ht="16.5" customHeight="1">
      <c r="A30" s="28">
        <v>42334.375</v>
      </c>
      <c r="B30" s="5">
        <f>IF([8]日報_26!$B$13="","",[8]日報_26!$B$13)</f>
        <v>44.55</v>
      </c>
      <c r="C30" s="8">
        <f>IF([8]日報_26!$D$13="","",[8]日報_26!$D$13)</f>
        <v>1.4</v>
      </c>
      <c r="D30" s="11">
        <f>IF([8]日報_26!$C$13="","",[8]日報_26!$C$13)</f>
        <v>15.4</v>
      </c>
      <c r="E30" s="12"/>
    </row>
    <row r="31" spans="1:9" ht="16.5" customHeight="1">
      <c r="A31" s="28">
        <v>42335.375</v>
      </c>
      <c r="B31" s="5">
        <f>IF([8]日報_27!$B$13="","",[8]日報_27!$B$13)</f>
        <v>44.48</v>
      </c>
      <c r="C31" s="8">
        <f>IF([8]日報_27!$D$13="","",[8]日報_27!$D$13)</f>
        <v>2.5</v>
      </c>
      <c r="D31" s="11">
        <f>IF([8]日報_27!$C$13="","",[8]日報_27!$C$13)</f>
        <v>15</v>
      </c>
      <c r="E31" s="12"/>
    </row>
    <row r="32" spans="1:9" ht="16.5" customHeight="1">
      <c r="A32" s="28">
        <v>42336.375</v>
      </c>
      <c r="B32" s="5">
        <f>IF([8]日報_28!$B$13="","",[8]日報_28!$B$13)</f>
        <v>44.48</v>
      </c>
      <c r="C32" s="8">
        <f>IF([8]日報_28!$D$13="","",[8]日報_28!$D$13)</f>
        <v>3.8</v>
      </c>
      <c r="D32" s="11">
        <f>IF([8]日報_28!$C$13="","",[8]日報_28!$C$13)</f>
        <v>14.8</v>
      </c>
      <c r="E32" s="12"/>
    </row>
    <row r="33" spans="1:5" ht="16.5" customHeight="1">
      <c r="A33" s="28">
        <v>42337.375</v>
      </c>
      <c r="B33" s="5">
        <f>IF([8]日報_29!$B$13="","",[8]日報_29!$B$13)</f>
        <v>44.46</v>
      </c>
      <c r="C33" s="8">
        <f>IF([8]日報_29!$D$13="","",[8]日報_29!$D$13)</f>
        <v>4.0999999999999996</v>
      </c>
      <c r="D33" s="11">
        <f>IF([8]日報_29!$C$13="","",[8]日報_29!$C$13)</f>
        <v>14.6</v>
      </c>
      <c r="E33" s="12"/>
    </row>
    <row r="34" spans="1:5" ht="16.5" customHeight="1">
      <c r="A34" s="28">
        <v>42338.375</v>
      </c>
      <c r="B34" s="5">
        <f>IF([8]日報_30!$B$13="","",[8]日報_30!$B$13)</f>
        <v>44.48</v>
      </c>
      <c r="C34" s="8">
        <f>IF([8]日報_30!$D$13="","",[8]日報_30!$D$13)</f>
        <v>3</v>
      </c>
      <c r="D34" s="11">
        <f>IF([8]日報_30!$C$13="","",[8]日報_30!$C$13)</f>
        <v>14.4</v>
      </c>
      <c r="E34" s="12"/>
    </row>
    <row r="35" spans="1:5" ht="16.5" customHeight="1" thickBot="1">
      <c r="A35" s="29"/>
      <c r="B35" s="35"/>
      <c r="C35" s="25"/>
      <c r="D35" s="36"/>
      <c r="E35" s="27"/>
    </row>
    <row r="36" spans="1:5" ht="16.5" customHeight="1" thickTop="1">
      <c r="A36" s="22" t="s">
        <v>6</v>
      </c>
      <c r="B36" s="16">
        <f>ROUND(AVERAGE(B5:B35),2)</f>
        <v>44.53</v>
      </c>
      <c r="C36" s="17">
        <f>ROUND(AVERAGE(C5:C35),2)</f>
        <v>2.4500000000000002</v>
      </c>
      <c r="D36" s="18">
        <f>ROUND(AVERAGE(D5:D35),1)</f>
        <v>16</v>
      </c>
      <c r="E36" s="23"/>
    </row>
    <row r="37" spans="1:5" ht="16.5" customHeight="1">
      <c r="A37" s="3" t="s">
        <v>7</v>
      </c>
      <c r="B37" s="5">
        <f>MAX(B5:B35)</f>
        <v>44.77</v>
      </c>
      <c r="C37" s="8">
        <f>MAX(C5:C35)</f>
        <v>5.2</v>
      </c>
      <c r="D37" s="11">
        <f>MAX(D5:D35)</f>
        <v>16.7</v>
      </c>
      <c r="E37" s="14"/>
    </row>
    <row r="38" spans="1:5" ht="16.5" customHeight="1">
      <c r="A38" s="3" t="s">
        <v>8</v>
      </c>
      <c r="B38" s="6">
        <f>INDEX($A$5:$A$35,MATCH(B37,B5:B35,0),0)</f>
        <v>42322.375</v>
      </c>
      <c r="C38" s="9">
        <f>INDEX($A$5:$A$35,MATCH(C37,C5:C35,0),0)</f>
        <v>42309.375</v>
      </c>
      <c r="D38" s="6">
        <f>INDEX($A$5:$A$35,MATCH(D37,D5:D35,0),0)</f>
        <v>42310.375</v>
      </c>
      <c r="E38" s="14"/>
    </row>
    <row r="39" spans="1:5" ht="16.5" customHeight="1">
      <c r="A39" s="3" t="s">
        <v>9</v>
      </c>
      <c r="B39" s="5">
        <f>MIN(B5:B35)</f>
        <v>44.38</v>
      </c>
      <c r="C39" s="8">
        <f>MIN(C5:C35)</f>
        <v>1.1000000000000001</v>
      </c>
      <c r="D39" s="11">
        <f>MIN(D5:D35)</f>
        <v>14.4</v>
      </c>
      <c r="E39" s="14"/>
    </row>
    <row r="40" spans="1:5" ht="16.5" customHeight="1">
      <c r="A40" s="4" t="s">
        <v>10</v>
      </c>
      <c r="B40" s="7">
        <f>INDEX($A$5:$A$35,MATCH(B39,B5:B35,0),0)</f>
        <v>42311.375</v>
      </c>
      <c r="C40" s="10">
        <f>INDEX($A$5:$A$35,MATCH(C39,C5:C35,0),0)</f>
        <v>42321.375</v>
      </c>
      <c r="D40" s="7">
        <f>INDEX($A$5:$A$35,MATCH(D39,D5:D35,0),0)</f>
        <v>42338.375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A11" zoomScaleNormal="100" workbookViewId="0">
      <selection activeCell="G25" sqref="G25"/>
    </sheetView>
  </sheetViews>
  <sheetFormatPr defaultRowHeight="13.5"/>
  <cols>
    <col min="1" max="1" width="11.5" customWidth="1"/>
    <col min="2" max="4" width="8.625" customWidth="1"/>
    <col min="5" max="5" width="28.875" customWidth="1"/>
  </cols>
  <sheetData>
    <row r="1" spans="1:5" ht="22.5" customHeight="1">
      <c r="A1" s="40" t="s">
        <v>0</v>
      </c>
      <c r="B1" s="41"/>
      <c r="C1" s="41"/>
      <c r="D1" s="41"/>
      <c r="E1" s="30">
        <v>42339</v>
      </c>
    </row>
    <row r="2" spans="1:5" ht="13.5" customHeight="1">
      <c r="A2" s="37" t="s">
        <v>1</v>
      </c>
      <c r="B2" s="42" t="s">
        <v>2</v>
      </c>
      <c r="C2" s="37" t="s">
        <v>4</v>
      </c>
      <c r="D2" s="42" t="s">
        <v>3</v>
      </c>
      <c r="E2" s="37" t="s">
        <v>5</v>
      </c>
    </row>
    <row r="3" spans="1:5">
      <c r="A3" s="38"/>
      <c r="B3" s="43"/>
      <c r="C3" s="44"/>
      <c r="D3" s="43"/>
      <c r="E3" s="38"/>
    </row>
    <row r="4" spans="1:5">
      <c r="A4" s="39"/>
      <c r="B4" s="20" t="s">
        <v>11</v>
      </c>
      <c r="C4" s="21" t="s">
        <v>12</v>
      </c>
      <c r="D4" s="20" t="s">
        <v>13</v>
      </c>
      <c r="E4" s="39"/>
    </row>
    <row r="5" spans="1:5" ht="16.5" customHeight="1">
      <c r="A5" s="28">
        <v>42339.375</v>
      </c>
      <c r="B5" s="16">
        <f>IF([9]日報_1!$B$13="","",[9]日報_1!$B$13)</f>
        <v>44.44</v>
      </c>
      <c r="C5" s="17">
        <f>IF([9]日報_1!$D$13="","",[9]日報_1!$D$13)</f>
        <v>2.2000000000000002</v>
      </c>
      <c r="D5" s="18">
        <f>IF([9]日報_1!$C$13="","",[9]日報_1!$C$13)</f>
        <v>14.1</v>
      </c>
      <c r="E5" s="19"/>
    </row>
    <row r="6" spans="1:5" ht="16.5" customHeight="1">
      <c r="A6" s="28">
        <v>42340.375</v>
      </c>
      <c r="B6" s="16">
        <f>IF([9]日報_2!$B$13="","",[9]日報_2!$B$13)</f>
        <v>44.45</v>
      </c>
      <c r="C6" s="17">
        <f>IF([9]日報_2!$D$13="","",[9]日報_2!$D$13)</f>
        <v>1.9</v>
      </c>
      <c r="D6" s="18">
        <f>IF([9]日報_2!$C$13="","",[9]日報_2!$C$13)</f>
        <v>13.9</v>
      </c>
      <c r="E6" s="12"/>
    </row>
    <row r="7" spans="1:5" ht="16.5" customHeight="1">
      <c r="A7" s="28">
        <v>42341.375</v>
      </c>
      <c r="B7" s="5">
        <f>IF([9]日報_3!$B$13="","",[9]日報_3!$B$13)</f>
        <v>44.5</v>
      </c>
      <c r="C7" s="8">
        <f>IF([9]日報_3!$D$13="","",[9]日報_3!$D$13)</f>
        <v>1.9</v>
      </c>
      <c r="D7" s="11">
        <f>IF([9]日報_3!$C$13="","",[9]日報_3!$C$13)</f>
        <v>13.9</v>
      </c>
      <c r="E7" s="12"/>
    </row>
    <row r="8" spans="1:5" ht="16.5" customHeight="1">
      <c r="A8" s="28">
        <v>42342.375</v>
      </c>
      <c r="B8" s="5">
        <f>IF([9]日報_4!$B$13="","",[9]日報_4!$B$13)</f>
        <v>44.52</v>
      </c>
      <c r="C8" s="8">
        <f>IF([9]日報_4!$D$13="","",[9]日報_4!$D$13)</f>
        <v>1.9</v>
      </c>
      <c r="D8" s="11">
        <f>IF([9]日報_4!$C$13="","",[9]日報_4!$C$13)</f>
        <v>13.5</v>
      </c>
      <c r="E8" s="12"/>
    </row>
    <row r="9" spans="1:5" ht="16.5" customHeight="1">
      <c r="A9" s="28">
        <v>42343.375</v>
      </c>
      <c r="B9" s="5">
        <f>IF([9]日報_5!$B$13="","",[9]日報_5!$B$13)</f>
        <v>44.54</v>
      </c>
      <c r="C9" s="8">
        <f>IF([9]日報_5!$D$13="","",[9]日報_5!$D$13)</f>
        <v>2.5</v>
      </c>
      <c r="D9" s="11">
        <f>IF([9]日報_5!$C$13="","",[9]日報_5!$C$13)</f>
        <v>13.2</v>
      </c>
      <c r="E9" s="12"/>
    </row>
    <row r="10" spans="1:5" ht="16.5" customHeight="1">
      <c r="A10" s="28">
        <v>42344.375</v>
      </c>
      <c r="B10" s="5">
        <f>IF([9]日報_6!$B$13="","",[9]日報_6!$B$13)</f>
        <v>44.52</v>
      </c>
      <c r="C10" s="8">
        <f>IF([9]日報_6!$D$13="","",[9]日報_6!$D$13)</f>
        <v>3.3</v>
      </c>
      <c r="D10" s="11">
        <f>IF([9]日報_6!$C$13="","",[9]日報_6!$C$13)</f>
        <v>13.2</v>
      </c>
      <c r="E10" s="12"/>
    </row>
    <row r="11" spans="1:5" ht="16.5" customHeight="1">
      <c r="A11" s="28">
        <v>42345.375</v>
      </c>
      <c r="B11" s="5">
        <f>IF([9]日報_7!$B$13="","",[9]日報_7!$B$13)</f>
        <v>44.5</v>
      </c>
      <c r="C11" s="8">
        <f>IF([9]日報_7!$D$13="","",[9]日報_7!$D$13)</f>
        <v>2.2000000000000002</v>
      </c>
      <c r="D11" s="11">
        <f>IF([9]日報_7!$C$13="","",[9]日報_7!$C$13)</f>
        <v>13</v>
      </c>
      <c r="E11" s="12"/>
    </row>
    <row r="12" spans="1:5" ht="16.5" customHeight="1">
      <c r="A12" s="28">
        <v>42346.375</v>
      </c>
      <c r="B12" s="5">
        <f>IF([9]日報_8!$B$13="","",[9]日報_8!$B$13)</f>
        <v>44.47</v>
      </c>
      <c r="C12" s="8">
        <f>IF([9]日報_8!$D$13="","",[9]日報_8!$D$13)</f>
        <v>1.9</v>
      </c>
      <c r="D12" s="11">
        <f>IF([9]日報_8!$C$13="","",[9]日報_8!$C$13)</f>
        <v>12.8</v>
      </c>
      <c r="E12" s="12"/>
    </row>
    <row r="13" spans="1:5" ht="16.5" customHeight="1">
      <c r="A13" s="28">
        <v>42347.375</v>
      </c>
      <c r="B13" s="5">
        <f>IF([9]日報_9!$B$13="","",[9]日報_9!$B$13)</f>
        <v>44.47</v>
      </c>
      <c r="C13" s="8">
        <f>IF([9]日報_9!$D$13="","",[9]日報_9!$D$13)</f>
        <v>2.2000000000000002</v>
      </c>
      <c r="D13" s="11">
        <f>IF([9]日報_9!$C$13="","",[9]日報_9!$C$13)</f>
        <v>12.5</v>
      </c>
      <c r="E13" s="12"/>
    </row>
    <row r="14" spans="1:5" ht="16.5" customHeight="1">
      <c r="A14" s="28">
        <v>42348.375</v>
      </c>
      <c r="B14" s="5">
        <f>IF([9]日報_10!$B$13="","",[9]日報_10!$B$13)</f>
        <v>44.5</v>
      </c>
      <c r="C14" s="8">
        <f>IF([9]日報_10!$D$13="","",[9]日報_10!$D$13)</f>
        <v>2.2000000000000002</v>
      </c>
      <c r="D14" s="11">
        <f>IF([9]日報_10!$C$13="","",[9]日報_10!$C$13)</f>
        <v>12.7</v>
      </c>
      <c r="E14" s="12"/>
    </row>
    <row r="15" spans="1:5" ht="16.5" customHeight="1">
      <c r="A15" s="28">
        <v>42349.375</v>
      </c>
      <c r="B15" s="5">
        <f>IF([9]日報_11!$B$13="","",[9]日報_11!$B$13)</f>
        <v>47.51</v>
      </c>
      <c r="C15" s="8">
        <f>IF([9]日報_11!$D$13="","",[9]日報_11!$D$13)</f>
        <v>234</v>
      </c>
      <c r="D15" s="11">
        <f>IF([9]日報_11!$C$13="","",[9]日報_11!$C$13)</f>
        <v>14.8</v>
      </c>
      <c r="E15" s="13"/>
    </row>
    <row r="16" spans="1:5" ht="16.5" customHeight="1">
      <c r="A16" s="28">
        <v>42350.375</v>
      </c>
      <c r="B16" s="5">
        <f>IF([9]日報_12!$B$13="","",[9]日報_12!$B$13)</f>
        <v>45.56</v>
      </c>
      <c r="C16" s="8">
        <f>IF([9]日報_12!$D$13="","",[9]日報_12!$D$13)</f>
        <v>131.69999999999999</v>
      </c>
      <c r="D16" s="11">
        <f>IF([9]日報_12!$C$13="","",[9]日報_12!$C$13)</f>
        <v>13.5</v>
      </c>
      <c r="E16" s="12"/>
    </row>
    <row r="17" spans="1:9" ht="16.5" customHeight="1">
      <c r="A17" s="28">
        <v>42351.375</v>
      </c>
      <c r="B17" s="5">
        <f>IF([9]日報_13!$B$13="","",[9]日報_13!$B$13)</f>
        <v>45.21</v>
      </c>
      <c r="C17" s="8">
        <f>IF([9]日報_13!$D$13="","",[9]日報_13!$D$13)</f>
        <v>146.1</v>
      </c>
      <c r="D17" s="11">
        <f>IF([9]日報_13!$C$13="","",[9]日報_13!$C$13)</f>
        <v>13.3</v>
      </c>
      <c r="E17" s="12"/>
    </row>
    <row r="18" spans="1:9" ht="16.5" customHeight="1">
      <c r="A18" s="28">
        <v>42352.375</v>
      </c>
      <c r="B18" s="5">
        <f>IF([9]日報_14!$B$13="","",[9]日報_14!$B$13)</f>
        <v>44.97</v>
      </c>
      <c r="C18" s="8">
        <f>IF([9]日報_14!$D$13="","",[9]日報_14!$D$13)</f>
        <v>132.69999999999999</v>
      </c>
      <c r="D18" s="11">
        <f>IF([9]日報_14!$C$13="","",[9]日報_14!$C$13)</f>
        <v>13.3</v>
      </c>
      <c r="E18" s="12"/>
    </row>
    <row r="19" spans="1:9" ht="16.5" customHeight="1">
      <c r="A19" s="28">
        <v>42353.375</v>
      </c>
      <c r="B19" s="5">
        <f>IF([9]日報_15!$B$13="","",[9]日報_15!$B$13)</f>
        <v>44.81</v>
      </c>
      <c r="C19" s="8">
        <f>IF([9]日報_15!$D$13="","",[9]日報_15!$D$13)</f>
        <v>110</v>
      </c>
      <c r="D19" s="11">
        <f>IF([9]日報_15!$C$13="","",[9]日報_15!$C$13)</f>
        <v>13.2</v>
      </c>
      <c r="E19" s="12"/>
    </row>
    <row r="20" spans="1:9" ht="16.5" customHeight="1">
      <c r="A20" s="28">
        <v>42354.375</v>
      </c>
      <c r="B20" s="5">
        <f>IF([9]日報_16!$B$13="","",[9]日報_16!$B$13)</f>
        <v>44.88</v>
      </c>
      <c r="C20" s="8">
        <f>IF([9]日報_16!$D$13="","",[9]日報_16!$D$13)</f>
        <v>98.7</v>
      </c>
      <c r="D20" s="11">
        <f>IF([9]日報_16!$C$13="","",[9]日報_16!$C$13)</f>
        <v>13.1</v>
      </c>
      <c r="E20" s="12"/>
      <c r="G20" s="1"/>
      <c r="H20" s="2"/>
      <c r="I20" s="2"/>
    </row>
    <row r="21" spans="1:9" ht="16.5" customHeight="1">
      <c r="A21" s="28">
        <v>42355.375</v>
      </c>
      <c r="B21" s="5">
        <f>IF([9]日報_17!$B$13="","",[9]日報_17!$B$13)</f>
        <v>44.83</v>
      </c>
      <c r="C21" s="8">
        <f>IF([9]日報_17!$D$13="","",[9]日報_17!$D$13)</f>
        <v>90.6</v>
      </c>
      <c r="D21" s="11">
        <f>IF([9]日報_17!$C$13="","",[9]日報_17!$C$13)</f>
        <v>12.9</v>
      </c>
      <c r="E21" s="12"/>
    </row>
    <row r="22" spans="1:9" ht="16.5" customHeight="1">
      <c r="A22" s="28">
        <v>42356.375</v>
      </c>
      <c r="B22" s="5">
        <f>IF([9]日報_18!$B$13="","",[9]日報_18!$B$13)</f>
        <v>44.83</v>
      </c>
      <c r="C22" s="8">
        <f>IF([9]日報_18!$D$13="","",[9]日報_18!$D$13)</f>
        <v>75.400000000000006</v>
      </c>
      <c r="D22" s="11">
        <f>IF([9]日報_18!$C$13="","",[9]日報_18!$C$13)</f>
        <v>12.6</v>
      </c>
      <c r="E22" s="12"/>
    </row>
    <row r="23" spans="1:9" ht="16.5" customHeight="1">
      <c r="A23" s="28">
        <v>42357.375</v>
      </c>
      <c r="B23" s="5">
        <f>IF([9]日報_19!$B$13="","",[9]日報_19!$B$13)</f>
        <v>44.78</v>
      </c>
      <c r="C23" s="8">
        <f>IF([9]日報_19!$D$13="","",[9]日報_19!$D$13)</f>
        <v>68.400000000000006</v>
      </c>
      <c r="D23" s="11">
        <f>IF([9]日報_19!$C$13="","",[9]日報_19!$C$13)</f>
        <v>12.1</v>
      </c>
      <c r="E23" s="12"/>
    </row>
    <row r="24" spans="1:9" ht="16.5" customHeight="1">
      <c r="A24" s="28">
        <v>42358.375</v>
      </c>
      <c r="B24" s="5">
        <f>IF([9]日報_20!$B$13="","",[9]日報_20!$B$13)</f>
        <v>44.81</v>
      </c>
      <c r="C24" s="8">
        <f>IF([9]日報_20!$D$13="","",[9]日報_20!$D$13)</f>
        <v>58.8</v>
      </c>
      <c r="D24" s="11">
        <f>IF([9]日報_20!$C$13="","",[9]日報_20!$C$13)</f>
        <v>11.6</v>
      </c>
      <c r="E24" s="12"/>
    </row>
    <row r="25" spans="1:9" ht="16.5" customHeight="1">
      <c r="A25" s="28">
        <v>42359.375</v>
      </c>
      <c r="B25" s="5">
        <f>IF([9]日報_21!$B$13="","",[9]日報_21!$B$13)</f>
        <v>44.75</v>
      </c>
      <c r="C25" s="8">
        <f>IF([9]日報_21!$D$13="","",[9]日報_21!$D$13)</f>
        <v>48.7</v>
      </c>
      <c r="D25" s="11">
        <f>IF([9]日報_21!$C$13="","",[9]日報_21!$C$13)</f>
        <v>11.4</v>
      </c>
      <c r="E25" s="12"/>
    </row>
    <row r="26" spans="1:9" ht="16.5" customHeight="1">
      <c r="A26" s="28">
        <v>42360.375</v>
      </c>
      <c r="B26" s="5">
        <f>IF([9]日報_22!$B$13="","",[9]日報_22!$B$13)</f>
        <v>44.79</v>
      </c>
      <c r="C26" s="8">
        <f>IF([9]日報_22!$D$13="","",[9]日報_22!$D$13)</f>
        <v>43.2</v>
      </c>
      <c r="D26" s="11">
        <f>IF([9]日報_22!$C$13="","",[9]日報_22!$C$13)</f>
        <v>11.2</v>
      </c>
      <c r="E26" s="12"/>
    </row>
    <row r="27" spans="1:9" ht="16.5" customHeight="1">
      <c r="A27" s="28">
        <v>42361.375</v>
      </c>
      <c r="B27" s="5">
        <f>IF([9]日報_23!$B$13="","",[9]日報_23!$B$13)</f>
        <v>44.81</v>
      </c>
      <c r="C27" s="8">
        <f>IF([9]日報_23!$D$13="","",[9]日報_23!$D$13)</f>
        <v>36.5</v>
      </c>
      <c r="D27" s="11">
        <f>IF([9]日報_23!$C$13="","",[9]日報_23!$C$13)</f>
        <v>11.2</v>
      </c>
      <c r="E27" s="12"/>
    </row>
    <row r="28" spans="1:9" ht="16.5" customHeight="1">
      <c r="A28" s="28">
        <v>42362.375</v>
      </c>
      <c r="B28" s="5">
        <f>IF([9]日報_24!$B$13="","",[9]日報_24!$B$13)</f>
        <v>44.79</v>
      </c>
      <c r="C28" s="8">
        <f>IF([9]日報_24!$D$13="","",[9]日報_24!$D$13)</f>
        <v>31.9</v>
      </c>
      <c r="D28" s="11">
        <f>IF([9]日報_24!$C$13="","",[9]日報_24!$C$13)</f>
        <v>11.3</v>
      </c>
      <c r="E28" s="12"/>
    </row>
    <row r="29" spans="1:9" ht="16.5" customHeight="1">
      <c r="A29" s="28">
        <v>42363.375</v>
      </c>
      <c r="B29" s="5">
        <f>IF([9]日報_25!$B$13="","",[9]日報_25!$B$13)</f>
        <v>44.8</v>
      </c>
      <c r="C29" s="8">
        <f>IF([9]日報_25!$D$13="","",[9]日報_25!$D$13)</f>
        <v>29.2</v>
      </c>
      <c r="D29" s="11">
        <f>IF([9]日報_25!$C$13="","",[9]日報_25!$C$13)</f>
        <v>11.3</v>
      </c>
      <c r="E29" s="12"/>
    </row>
    <row r="30" spans="1:9" ht="16.5" customHeight="1">
      <c r="A30" s="28">
        <v>42364.375</v>
      </c>
      <c r="B30" s="5">
        <f>IF([9]日報_26!$B$13="","",[9]日報_26!$B$13)</f>
        <v>44.83</v>
      </c>
      <c r="C30" s="8">
        <f>IF([9]日報_26!$D$13="","",[9]日報_26!$D$13)</f>
        <v>24.6</v>
      </c>
      <c r="D30" s="11">
        <f>IF([9]日報_26!$C$13="","",[9]日報_26!$C$13)</f>
        <v>11.2</v>
      </c>
      <c r="E30" s="12"/>
    </row>
    <row r="31" spans="1:9" ht="16.5" customHeight="1">
      <c r="A31" s="28">
        <v>42365.375</v>
      </c>
      <c r="B31" s="5">
        <f>IF([9]日報_27!$B$13="","",[9]日報_27!$B$13)</f>
        <v>44.78</v>
      </c>
      <c r="C31" s="8">
        <f>IF([9]日報_27!$D$13="","",[9]日報_27!$D$13)</f>
        <v>24.6</v>
      </c>
      <c r="D31" s="11">
        <f>IF([9]日報_27!$C$13="","",[9]日報_27!$C$13)</f>
        <v>11.1</v>
      </c>
      <c r="E31" s="12"/>
    </row>
    <row r="32" spans="1:9" ht="16.5" customHeight="1">
      <c r="A32" s="28">
        <v>42366.375</v>
      </c>
      <c r="B32" s="5">
        <f>IF([9]日報_28!$B$13="","",[9]日報_28!$B$13)</f>
        <v>44.79</v>
      </c>
      <c r="C32" s="8">
        <f>IF([9]日報_28!$D$13="","",[9]日報_28!$D$13)</f>
        <v>22.3</v>
      </c>
      <c r="D32" s="11">
        <f>IF([9]日報_28!$C$13="","",[9]日報_28!$C$13)</f>
        <v>10.9</v>
      </c>
      <c r="E32" s="12"/>
    </row>
    <row r="33" spans="1:5" ht="16.5" customHeight="1">
      <c r="A33" s="28">
        <v>42367.375</v>
      </c>
      <c r="B33" s="5">
        <f>IF([9]日報_29!$B$13="","",[9]日報_29!$B$13)</f>
        <v>44.73</v>
      </c>
      <c r="C33" s="8">
        <f>IF([9]日報_29!$D$13="","",[9]日報_29!$D$13)</f>
        <v>20.2</v>
      </c>
      <c r="D33" s="11">
        <f>IF([9]日報_29!$C$13="","",[9]日報_29!$C$13)</f>
        <v>10.7</v>
      </c>
      <c r="E33" s="12"/>
    </row>
    <row r="34" spans="1:5" ht="16.5" customHeight="1">
      <c r="A34" s="28">
        <v>42368.375</v>
      </c>
      <c r="B34" s="5">
        <f>IF([9]日報_30!$B$13="","",[9]日報_30!$B$13)</f>
        <v>44.75</v>
      </c>
      <c r="C34" s="8">
        <f>IF([9]日報_30!$D$13="","",[9]日報_30!$D$13)</f>
        <v>17.600000000000001</v>
      </c>
      <c r="D34" s="11">
        <f>IF([9]日報_30!$C$13="","",[9]日報_30!$C$13)</f>
        <v>10.5</v>
      </c>
      <c r="E34" s="12"/>
    </row>
    <row r="35" spans="1:5" ht="16.5" customHeight="1" thickBot="1">
      <c r="A35" s="29">
        <v>42369.375</v>
      </c>
      <c r="B35" s="35">
        <f>IF([9]日報_31!$B$13="","",[9]日報_31!$B$13)</f>
        <v>44.69</v>
      </c>
      <c r="C35" s="25">
        <f>IF([9]日報_31!$D$13="","",[9]日報_31!$D$13)</f>
        <v>16.7</v>
      </c>
      <c r="D35" s="36">
        <f>IF([9]日報_31!$C$13="","",[9]日報_31!$C$13)</f>
        <v>10.3</v>
      </c>
      <c r="E35" s="27"/>
    </row>
    <row r="36" spans="1:5" ht="16.5" customHeight="1" thickTop="1">
      <c r="A36" s="22" t="s">
        <v>6</v>
      </c>
      <c r="B36" s="16">
        <f>ROUND(AVERAGE(B5:B35),2)</f>
        <v>44.83</v>
      </c>
      <c r="C36" s="17">
        <f>ROUND(AVERAGE(C5:C35),2)</f>
        <v>47.87</v>
      </c>
      <c r="D36" s="18">
        <f>ROUND(AVERAGE(D5:D35),1)</f>
        <v>12.4</v>
      </c>
      <c r="E36" s="23"/>
    </row>
    <row r="37" spans="1:5" ht="16.5" customHeight="1">
      <c r="A37" s="3" t="s">
        <v>7</v>
      </c>
      <c r="B37" s="5">
        <f>MAX(B5:B35)</f>
        <v>47.51</v>
      </c>
      <c r="C37" s="8">
        <f>MAX(C5:C35)</f>
        <v>234</v>
      </c>
      <c r="D37" s="11">
        <f>MAX(D5:D35)</f>
        <v>14.8</v>
      </c>
      <c r="E37" s="14"/>
    </row>
    <row r="38" spans="1:5" ht="16.5" customHeight="1">
      <c r="A38" s="3" t="s">
        <v>8</v>
      </c>
      <c r="B38" s="6">
        <f>INDEX($A$5:$A$35,MATCH(B37,B5:B35,0),0)</f>
        <v>42349.375</v>
      </c>
      <c r="C38" s="9">
        <f>INDEX($A$5:$A$35,MATCH(C37,C5:C35,0),0)</f>
        <v>42349.375</v>
      </c>
      <c r="D38" s="6">
        <f>INDEX($A$5:$A$35,MATCH(D37,D5:D35,0),0)</f>
        <v>42349.375</v>
      </c>
      <c r="E38" s="14"/>
    </row>
    <row r="39" spans="1:5" ht="16.5" customHeight="1">
      <c r="A39" s="3" t="s">
        <v>9</v>
      </c>
      <c r="B39" s="5">
        <f>MIN(B5:B35)</f>
        <v>44.44</v>
      </c>
      <c r="C39" s="8">
        <f>MIN(C5:C35)</f>
        <v>1.9</v>
      </c>
      <c r="D39" s="11">
        <f>MIN(D5:D35)</f>
        <v>10.3</v>
      </c>
      <c r="E39" s="14"/>
    </row>
    <row r="40" spans="1:5" ht="16.5" customHeight="1">
      <c r="A40" s="4" t="s">
        <v>10</v>
      </c>
      <c r="B40" s="7">
        <f>INDEX($A$5:$A$35,MATCH(B39,B5:B35,0),0)</f>
        <v>42339.375</v>
      </c>
      <c r="C40" s="10">
        <f>INDEX($A$5:$A$35,MATCH(C39,C5:C35,0),0)</f>
        <v>42340.375</v>
      </c>
      <c r="D40" s="7">
        <f>INDEX($A$5:$A$35,MATCH(D39,D5:D35,0),0)</f>
        <v>42369.375</v>
      </c>
      <c r="E40" s="15"/>
    </row>
  </sheetData>
  <mergeCells count="6">
    <mergeCell ref="E2:E4"/>
    <mergeCell ref="A1:D1"/>
    <mergeCell ref="A2:A4"/>
    <mergeCell ref="B2:B3"/>
    <mergeCell ref="C2:C3"/>
    <mergeCell ref="D2:D3"/>
  </mergeCells>
  <phoneticPr fontId="1"/>
  <pageMargins left="0.98425196850393704" right="0.19685039370078741" top="0.44" bottom="0.31496062992125984" header="0.44" footer="0.31496062992125984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月報 (４月）</vt:lpstr>
      <vt:lpstr>月報 (５月）</vt:lpstr>
      <vt:lpstr>月報 (６月）</vt:lpstr>
      <vt:lpstr>月報 (７月）</vt:lpstr>
      <vt:lpstr>月報 (８月）</vt:lpstr>
      <vt:lpstr>月報 (９月）</vt:lpstr>
      <vt:lpstr>月報 (１０月）</vt:lpstr>
      <vt:lpstr>月報 (１１月）</vt:lpstr>
      <vt:lpstr>月報 (１２月）</vt:lpstr>
      <vt:lpstr>月報 (１月） </vt:lpstr>
      <vt:lpstr>月報 (２月）</vt:lpstr>
      <vt:lpstr>月報 (３月） </vt:lpstr>
      <vt:lpstr>'月報 (１０月）'!Print_Area</vt:lpstr>
      <vt:lpstr>'月報 (１１月）'!Print_Area</vt:lpstr>
      <vt:lpstr>'月報 (１２月）'!Print_Area</vt:lpstr>
      <vt:lpstr>'月報 (１月） '!Print_Area</vt:lpstr>
      <vt:lpstr>'月報 (２月）'!Print_Area</vt:lpstr>
      <vt:lpstr>'月報 (３月） '!Print_Area</vt:lpstr>
      <vt:lpstr>'月報 (４月）'!Print_Area</vt:lpstr>
      <vt:lpstr>'月報 (５月）'!Print_Area</vt:lpstr>
      <vt:lpstr>'月報 (６月）'!Print_Area</vt:lpstr>
      <vt:lpstr>'月報 (７月）'!Print_Area</vt:lpstr>
      <vt:lpstr>'月報 (８月）'!Print_Area</vt:lpstr>
      <vt:lpstr>'月報 (９月）'!Print_Area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457811</cp:lastModifiedBy>
  <cp:lastPrinted>2016-04-12T07:57:25Z</cp:lastPrinted>
  <dcterms:created xsi:type="dcterms:W3CDTF">2010-05-31T05:11:01Z</dcterms:created>
  <dcterms:modified xsi:type="dcterms:W3CDTF">2018-04-23T04:22:20Z</dcterms:modified>
</cp:coreProperties>
</file>