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tabRatio="77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O34" i="9"/>
  <c r="BW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alcChain>
</file>

<file path=xl/sharedStrings.xml><?xml version="1.0" encoding="utf-8"?>
<sst xmlns="http://schemas.openxmlformats.org/spreadsheetml/2006/main" count="1074" uniqueCount="551">
  <si>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</si>
  <si>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</si>
  <si>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</si>
  <si>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</si>
  <si>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</si>
  <si>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</si>
  <si>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</si>
  <si>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</si>
  <si>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</si>
  <si>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</si>
  <si>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</si>
  <si>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</si>
  <si>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</si>
  <si>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</si>
  <si>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</si>
  <si>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</si>
  <si>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</si>
  <si>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</si>
  <si>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</si>
  <si>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</si>
  <si>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</si>
  <si>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</si>
  <si>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</si>
  <si>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</si>
  <si>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</si>
  <si>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</si>
  <si>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</si>
  <si>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</si>
  <si>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</si>
  <si>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</si>
  <si>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</si>
  <si>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</si>
  <si>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</si>
  <si>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</si>
  <si>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</si>
  <si>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</si>
  <si>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</si>
  <si>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</si>
  <si>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</si>
  <si>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</si>
  <si>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</si>
  <si>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</si>
  <si>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</si>
  <si>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</si>
  <si>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</si>
  <si>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</si>
  <si>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</si>
  <si>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</si>
  <si>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</si>
  <si>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</si>
  <si>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</si>
  <si>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</si>
  <si>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</si>
  <si>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</si>
  <si>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</si>
  <si>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</si>
  <si>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</si>
  <si>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</si>
  <si>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</si>
  <si>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</si>
  <si>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</si>
  <si>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</si>
  <si>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</si>
  <si>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</si>
  <si>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</si>
  <si>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</si>
  <si>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</si>
  <si>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</si>
  <si>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</si>
  <si>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</si>
  <si>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</si>
  <si>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</si>
  <si>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</si>
  <si>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</si>
  <si>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</si>
  <si>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</si>
  <si>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</si>
  <si>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</si>
  <si>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</si>
  <si>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</si>
  <si>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</si>
  <si>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</si>
  <si>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東洋町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</si>
  <si>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</si>
  <si>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</si>
  <si>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</si>
  <si>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</si>
  <si>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</si>
  <si>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</si>
  <si>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</si>
  <si>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</si>
  <si>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</si>
  <si>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</si>
  <si>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</si>
  <si>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</si>
  <si>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</si>
  <si>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</si>
  <si>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</si>
  <si>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</si>
  <si>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</si>
  <si>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</si>
  <si>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</si>
  <si>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</si>
  <si>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</si>
  <si>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</si>
  <si>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</si>
  <si>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</si>
  <si>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</si>
  <si>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</si>
  <si>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</si>
  <si>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</si>
  <si>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</si>
  <si>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</si>
  <si>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</si>
  <si>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</si>
  <si>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</si>
  <si>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</si>
  <si>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</si>
  <si>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</si>
  <si>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</si>
  <si>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</si>
  <si>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</si>
  <si>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</si>
  <si>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</si>
  <si>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</si>
  <si>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</si>
  <si>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</si>
  <si>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</si>
  <si>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</si>
  <si>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</si>
  <si>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</si>
  <si>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</si>
  <si>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</si>
  <si>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</si>
  <si>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</si>
  <si>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</si>
  <si>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18"/>
  </si>
  <si>
    <t>うち日本人(％)</t>
    <phoneticPr fontId="5"/>
  </si>
  <si>
    <t>-3.6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</si>
  <si>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</si>
  <si>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</si>
  <si>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</si>
  <si>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</si>
  <si>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</si>
  <si>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</si>
  <si>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</si>
  <si>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</si>
  <si>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</si>
  <si>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</si>
  <si>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</si>
  <si>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</si>
  <si>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</si>
  <si>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</si>
  <si>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</si>
  <si>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</si>
  <si>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</si>
  <si>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</si>
  <si>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</si>
  <si>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</si>
  <si>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</si>
  <si>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</si>
  <si>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</si>
  <si>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</si>
  <si>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</si>
  <si>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</si>
  <si>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</si>
  <si>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</si>
  <si>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</si>
  <si>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</si>
  <si>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</si>
  <si>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</si>
  <si>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</si>
  <si>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</si>
  <si>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</si>
  <si>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</si>
  <si>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</si>
  <si>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</si>
  <si>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</si>
  <si>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</si>
  <si>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</si>
  <si>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</si>
  <si>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</si>
  <si>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</si>
  <si>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</si>
  <si>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</si>
  <si>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</si>
  <si>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</si>
  <si>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</si>
  <si>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</si>
  <si>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</si>
  <si>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</si>
  <si>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</si>
  <si>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</si>
  <si>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</si>
  <si>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</si>
  <si>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</si>
  <si>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</si>
  <si>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高知県東洋町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</si>
  <si>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</si>
  <si>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</si>
  <si>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</si>
  <si>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</si>
  <si>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</si>
  <si>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</si>
  <si>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</si>
  <si>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</si>
  <si>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</si>
  <si>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</si>
  <si>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</si>
  <si>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</si>
  <si>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</si>
  <si>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</si>
  <si>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</si>
  <si>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</si>
  <si>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</si>
  <si>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</si>
  <si>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</si>
  <si>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</si>
  <si>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</si>
  <si>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</si>
  <si>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</si>
  <si>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</si>
  <si>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</si>
  <si>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</si>
  <si>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</si>
  <si>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</si>
  <si>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</si>
  <si>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</si>
  <si>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</si>
  <si>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</si>
  <si>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</si>
  <si>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</si>
  <si>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</si>
  <si>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</si>
  <si>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</si>
  <si>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</si>
  <si>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</si>
  <si>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</si>
  <si>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</si>
  <si>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</si>
  <si>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</si>
  <si>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</si>
  <si>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</si>
  <si>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</si>
  <si>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</si>
  <si>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</si>
  <si>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</si>
  <si>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</si>
  <si>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</si>
  <si>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</si>
  <si>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</si>
  <si>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</si>
  <si>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</si>
  <si>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</si>
  <si>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</si>
  <si>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</si>
  <si>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</si>
  <si>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</si>
  <si>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</si>
  <si>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</si>
  <si>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</si>
  <si>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</si>
  <si>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</si>
  <si>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</si>
  <si>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</si>
  <si>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</si>
  <si>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</si>
  <si>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</si>
  <si>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</si>
  <si>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</si>
  <si>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</si>
  <si>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</si>
  <si>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</si>
  <si>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</si>
  <si>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</si>
  <si>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</si>
  <si>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</si>
  <si>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</si>
  <si>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</si>
  <si>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</si>
  <si>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</si>
  <si>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</si>
  <si>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</si>
  <si>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</si>
  <si>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</si>
  <si>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</si>
  <si>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</si>
  <si>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</si>
  <si>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</si>
  <si>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</si>
  <si>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</si>
  <si>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</si>
  <si>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</si>
  <si>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</si>
  <si>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</si>
  <si>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</si>
  <si>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</si>
  <si>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</si>
  <si>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</si>
  <si>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</si>
  <si>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</si>
  <si>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</si>
  <si>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</si>
  <si>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</si>
  <si>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</si>
  <si>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</si>
  <si>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</si>
  <si>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</si>
  <si>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</si>
  <si>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</si>
  <si>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</si>
  <si>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</si>
  <si>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</si>
  <si>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</si>
  <si>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</si>
  <si>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</si>
  <si>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</si>
  <si>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</si>
  <si>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</si>
  <si>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</si>
  <si>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</si>
  <si>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</si>
  <si>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</si>
  <si>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</si>
  <si>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</si>
  <si>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</si>
  <si>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</si>
  <si>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</si>
  <si>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</si>
  <si>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</si>
  <si>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</si>
  <si>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</si>
  <si>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</si>
  <si>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</si>
  <si>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</si>
  <si>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</si>
  <si>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</si>
  <si>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</si>
  <si>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</si>
  <si>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</si>
  <si>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</si>
  <si>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</si>
  <si>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</si>
  <si>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</si>
  <si>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</si>
  <si>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</si>
  <si>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高知県東洋町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</si>
  <si>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</si>
  <si>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</si>
  <si>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</si>
  <si>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</si>
  <si>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</si>
  <si>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</si>
  <si>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</si>
  <si>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</si>
  <si>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</si>
  <si>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</si>
  <si>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</si>
  <si>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</si>
  <si>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</si>
  <si>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</si>
  <si>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</si>
  <si>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</si>
  <si>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</si>
  <si>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</si>
  <si>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</si>
  <si>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</si>
  <si>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東洋町住宅新築資金等貸付事業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</si>
  <si>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</si>
  <si>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</si>
  <si>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</si>
  <si>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</si>
  <si>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</si>
  <si>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</si>
  <si>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</si>
  <si>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</si>
  <si>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</si>
  <si>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</si>
  <si>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</si>
  <si>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</si>
  <si>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</si>
  <si>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東洋町国民健康保険事業</t>
    <phoneticPr fontId="5"/>
  </si>
  <si>
    <t>東洋町介護保険事業</t>
    <phoneticPr fontId="5"/>
  </si>
  <si>
    <t>東洋町介護サービス事業</t>
    <phoneticPr fontId="5"/>
  </si>
  <si>
    <t>東洋町後期高齢者医療保険事業</t>
    <phoneticPr fontId="5"/>
  </si>
  <si>
    <t>東洋町簡易水道事業</t>
    <phoneticPr fontId="5"/>
  </si>
  <si>
    <t>法非適用企業</t>
    <phoneticPr fontId="5"/>
  </si>
  <si>
    <t>東洋町下水道事業</t>
    <phoneticPr fontId="5"/>
  </si>
  <si>
    <t>東洋町観光施設事業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</si>
  <si>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</si>
  <si>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</si>
  <si>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</si>
  <si>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</si>
  <si>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</si>
  <si>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</si>
  <si>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</si>
  <si>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</si>
  <si>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</si>
  <si>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</si>
  <si>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</si>
  <si>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</si>
  <si>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</si>
  <si>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</si>
  <si>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</si>
  <si>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</si>
  <si>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</si>
  <si>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</si>
  <si>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</si>
  <si>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</si>
  <si>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</si>
  <si>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</si>
  <si>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</si>
  <si>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</si>
  <si>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</si>
  <si>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</si>
  <si>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</si>
  <si>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</si>
  <si>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</si>
  <si>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</si>
  <si>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</si>
  <si>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</si>
  <si>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</si>
  <si>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</si>
  <si>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</si>
  <si>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</si>
  <si>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</si>
  <si>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</si>
  <si>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</si>
  <si>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</si>
  <si>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</si>
  <si>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</si>
  <si>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</si>
  <si>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</si>
  <si>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</si>
  <si>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</si>
  <si>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</si>
  <si>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</si>
  <si>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</si>
  <si>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</si>
  <si>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</si>
  <si>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</si>
  <si>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</si>
  <si>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</si>
  <si>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</si>
  <si>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</si>
  <si>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</si>
  <si>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</si>
  <si>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</si>
  <si>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</si>
  <si>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</si>
  <si>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</si>
  <si>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</si>
  <si>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</si>
  <si>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</si>
  <si>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</si>
  <si>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</si>
  <si>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</si>
  <si>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</si>
  <si>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</si>
  <si>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</si>
  <si>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</si>
  <si>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</si>
  <si>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</si>
  <si>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</si>
  <si>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</si>
  <si>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</si>
  <si>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</si>
  <si>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</si>
  <si>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</si>
  <si>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</si>
  <si>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</si>
  <si>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</si>
  <si>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</si>
  <si>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</si>
  <si>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</si>
  <si>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</si>
  <si>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</si>
  <si>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</si>
  <si>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</si>
  <si>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</si>
  <si>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</si>
  <si>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</si>
  <si>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</si>
  <si>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</si>
  <si>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</si>
  <si>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</si>
  <si>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</si>
  <si>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</si>
  <si>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</si>
  <si>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</si>
  <si>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</si>
  <si>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</si>
  <si>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</si>
  <si>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</si>
  <si>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</si>
  <si>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</si>
  <si>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</si>
  <si>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</si>
  <si>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</si>
  <si>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</si>
  <si>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</si>
  <si>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</si>
  <si>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</si>
  <si>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</si>
  <si>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</si>
  <si>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</si>
  <si>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</si>
  <si>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</si>
  <si>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</si>
  <si>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</si>
  <si>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</si>
  <si>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</si>
  <si>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</si>
  <si>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</si>
  <si>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</si>
  <si>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</si>
  <si>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</si>
  <si>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</si>
  <si>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</si>
  <si>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</si>
  <si>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</si>
  <si>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</si>
  <si>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</si>
  <si>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</si>
  <si>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1.56</t>
  </si>
  <si>
    <t>東洋町住宅新築資金等貸付事業</t>
  </si>
  <si>
    <t>▲ 21.04</t>
  </si>
  <si>
    <t>▲ 20.93</t>
  </si>
  <si>
    <t>▲ 19.15</t>
  </si>
  <si>
    <t>▲ 17.29</t>
  </si>
  <si>
    <t>一般会計</t>
  </si>
  <si>
    <t>東洋町介護保険事業</t>
  </si>
  <si>
    <t>東洋町簡易水道事業</t>
  </si>
  <si>
    <t>東洋町観光施設事業</t>
  </si>
  <si>
    <t>東洋町国民健康保険事業</t>
  </si>
  <si>
    <t>東洋町後期高齢者医療保険事業</t>
  </si>
  <si>
    <t>東洋町下水道事業</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</si>
  <si>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</si>
  <si>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</si>
  <si>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</si>
  <si>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</si>
  <si>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</si>
  <si>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</si>
  <si>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</si>
  <si>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</si>
  <si>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</si>
  <si>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</si>
  <si>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</si>
  <si>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</si>
  <si>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</si>
  <si>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について平成27年まで減少傾向であったが、平成28年に増加に転じた。理由として平成24年に整備した光ケーブル整備事業に係る地方債発行額1,025,000千円の元金償還が始まったことによるものである。今後の大型事業の地方債発行予定として、地域防災センター建設事業（事業費264,000千円、借入額211,200千円）があり、今後実質公債費比率、将来負担比率ともに増加が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</si>
</sst>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493107</c:v>
                </c:pt>
                <c:pt idx="1">
                  <c:v>231359</c:v>
                </c:pt>
                <c:pt idx="2">
                  <c:v>214662</c:v>
                </c:pt>
                <c:pt idx="3">
                  <c:v>209021</c:v>
                </c:pt>
                <c:pt idx="4">
                  <c:v>168671</c:v>
                </c:pt>
              </c:numCache>
            </c:numRef>
          </c:val>
          <c:smooth val="0"/>
        </c:ser>
        <c:dLbls>
          <c:showLegendKey val="0"/>
          <c:showVal val="0"/>
          <c:showCatName val="0"/>
          <c:showSerName val="0"/>
          <c:showPercent val="0"/>
          <c:showBubbleSize val="0"/>
        </c:dLbls>
        <c:marker val="1"/>
        <c:smooth val="0"/>
        <c:axId val="39465344"/>
        <c:axId val="39467264"/>
      </c:lineChart>
      <c:catAx>
        <c:axId val="39465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67264"/>
        <c:crosses val="autoZero"/>
        <c:auto val="1"/>
        <c:lblAlgn val="ctr"/>
        <c:lblOffset val="100"/>
        <c:tickLblSkip val="1"/>
        <c:tickMarkSkip val="1"/>
        <c:noMultiLvlLbl val="0"/>
      </c:catAx>
      <c:valAx>
        <c:axId val="3946726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65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1.72</c:v>
                </c:pt>
                <c:pt idx="1">
                  <c:v>1.41</c:v>
                </c:pt>
                <c:pt idx="2">
                  <c:v>0.8</c:v>
                </c:pt>
                <c:pt idx="3">
                  <c:v>0.9</c:v>
                </c:pt>
                <c:pt idx="4">
                  <c:v>1.65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13.26</c:v>
                </c:pt>
                <c:pt idx="1">
                  <c:v>14.44</c:v>
                </c:pt>
                <c:pt idx="2">
                  <c:v>13.59</c:v>
                </c:pt>
                <c:pt idx="3">
                  <c:v>13.33</c:v>
                </c:pt>
                <c:pt idx="4">
                  <c:v>12.2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464512"/>
        <c:axId val="120466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0.09</c:v>
                </c:pt>
                <c:pt idx="1">
                  <c:v>0.54</c:v>
                </c:pt>
                <c:pt idx="2">
                  <c:v>-1.56</c:v>
                </c:pt>
                <c:pt idx="3">
                  <c:v>0.8</c:v>
                </c:pt>
                <c:pt idx="4">
                  <c:v>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464512"/>
        <c:axId val="120466432"/>
      </c:lineChart>
      <c:catAx>
        <c:axId val="1204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466432"/>
        <c:crosses val="autoZero"/>
        <c:auto val="1"/>
        <c:lblAlgn val="ctr"/>
        <c:lblOffset val="100"/>
        <c:tickLblSkip val="1"/>
        <c:tickMarkSkip val="1"/>
        <c:noMultiLvlLbl val="0"/>
      </c:catAx>
      <c:valAx>
        <c:axId val="12046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6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0.12</c:v>
                </c:pt>
                <c:pt idx="2">
                  <c:v>#N/A</c:v>
                </c:pt>
                <c:pt idx="3">
                  <c:v>0.24</c:v>
                </c:pt>
                <c:pt idx="4">
                  <c:v>#N/A</c:v>
                </c:pt>
                <c:pt idx="5">
                  <c:v>0.28000000000000003</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東洋町下水道事業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東洋町後期高齢者医療保険事業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0.1</c:v>
                </c:pt>
                <c:pt idx="4">
                  <c:v>#N/A</c:v>
                </c:pt>
                <c:pt idx="5">
                  <c:v>7.0000000000000007E-2</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東洋町国民健康保険事業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0.1</c:v>
                </c:pt>
                <c:pt idx="4">
                  <c:v>#N/A</c:v>
                </c:pt>
                <c:pt idx="5">
                  <c:v>0.08</c:v>
                </c:pt>
                <c:pt idx="6">
                  <c:v>#N/A</c:v>
                </c:pt>
                <c:pt idx="7">
                  <c:v>0.12</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東洋町観光施設事業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0.06</c:v>
                </c:pt>
                <c:pt idx="4">
                  <c:v>#N/A</c:v>
                </c:pt>
                <c:pt idx="5">
                  <c:v>0.33</c:v>
                </c:pt>
                <c:pt idx="6">
                  <c:v>#N/A</c:v>
                </c:pt>
                <c:pt idx="7">
                  <c:v>0.49</c:v>
                </c:pt>
                <c:pt idx="8">
                  <c:v>#N/A</c:v>
                </c:pt>
                <c:pt idx="9">
                  <c:v>0.18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東洋町簡易水道事業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0.51</c:v>
                </c:pt>
                <c:pt idx="2">
                  <c:v>#N/A</c:v>
                </c:pt>
                <c:pt idx="3">
                  <c:v>0.34</c:v>
                </c:pt>
                <c:pt idx="4">
                  <c:v>#N/A</c:v>
                </c:pt>
                <c:pt idx="5">
                  <c:v>0.19</c:v>
                </c:pt>
                <c:pt idx="6">
                  <c:v>#N/A</c:v>
                </c:pt>
                <c:pt idx="7">
                  <c:v>0.2</c:v>
                </c:pt>
                <c:pt idx="8">
                  <c:v>#N/A</c:v>
                </c:pt>
                <c:pt idx="9">
                  <c:v>0.19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東洋町介護保険事業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0.11</c:v>
                </c:pt>
                <c:pt idx="4">
                  <c:v>#N/A</c:v>
                </c:pt>
                <c:pt idx="5">
                  <c:v>0.41</c:v>
                </c:pt>
                <c:pt idx="6">
                  <c:v>#N/A</c:v>
                </c:pt>
                <c:pt idx="7">
                  <c:v>0.46</c:v>
                </c:pt>
                <c:pt idx="8">
                  <c:v>#N/A</c:v>
                </c:pt>
                <c:pt idx="9">
                  <c:v>1.03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22.76</c:v>
                </c:pt>
                <c:pt idx="2">
                  <c:v>#N/A</c:v>
                </c:pt>
                <c:pt idx="3">
                  <c:v>22.45</c:v>
                </c:pt>
                <c:pt idx="4">
                  <c:v>#N/A</c:v>
                </c:pt>
                <c:pt idx="5">
                  <c:v>21.74</c:v>
                </c:pt>
                <c:pt idx="6">
                  <c:v>#N/A</c:v>
                </c:pt>
                <c:pt idx="7">
                  <c:v>20.05</c:v>
                </c:pt>
                <c:pt idx="8">
                  <c:v>#N/A</c:v>
                </c:pt>
                <c:pt idx="9">
                  <c:v>18.940000000000001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東洋町住宅新築資金等貸付事業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21.04</c:v>
                </c:pt>
                <c:pt idx="1">
                  <c:v>#N/A</c:v>
                </c:pt>
                <c:pt idx="2">
                  <c:v>21.04</c:v>
                </c:pt>
                <c:pt idx="3">
                  <c:v>#N/A</c:v>
                </c:pt>
                <c:pt idx="4">
                  <c:v>20.93</c:v>
                </c:pt>
                <c:pt idx="5">
                  <c:v>#N/A</c:v>
                </c:pt>
                <c:pt idx="6">
                  <c:v>19.149999999999999</c:v>
                </c:pt>
                <c:pt idx="7">
                  <c:v>#N/A</c:v>
                </c:pt>
                <c:pt idx="8">
                  <c:v>17.29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523776"/>
        <c:axId val="120529664"/>
      </c:barChart>
      <c:catAx>
        <c:axId val="12052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29664"/>
        <c:crosses val="autoZero"/>
        <c:auto val="1"/>
        <c:lblAlgn val="ctr"/>
        <c:lblOffset val="100"/>
        <c:tickLblSkip val="1"/>
        <c:tickMarkSkip val="1"/>
        <c:noMultiLvlLbl val="0"/>
      </c:catAx>
      <c:valAx>
        <c:axId val="12052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2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272</c:v>
                </c:pt>
                <c:pt idx="5">
                  <c:v>239</c:v>
                </c:pt>
                <c:pt idx="8">
                  <c:v>239</c:v>
                </c:pt>
                <c:pt idx="11">
                  <c:v>243</c:v>
                </c:pt>
                <c:pt idx="14">
                  <c:v>326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c:v>
                </c:pt>
                <c:pt idx="3">
                  <c:v>33</c:v>
                </c:pt>
                <c:pt idx="6">
                  <c:v>34</c:v>
                </c:pt>
                <c:pt idx="9">
                  <c:v>35</c:v>
                </c:pt>
                <c:pt idx="12">
                  <c:v>26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82</c:v>
                </c:pt>
                <c:pt idx="3">
                  <c:v>77</c:v>
                </c:pt>
                <c:pt idx="6">
                  <c:v>76</c:v>
                </c:pt>
                <c:pt idx="9">
                  <c:v>75</c:v>
                </c:pt>
                <c:pt idx="12">
                  <c:v>81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289</c:v>
                </c:pt>
                <c:pt idx="3">
                  <c:v>239</c:v>
                </c:pt>
                <c:pt idx="6">
                  <c:v>237</c:v>
                </c:pt>
                <c:pt idx="9">
                  <c:v>231</c:v>
                </c:pt>
                <c:pt idx="12">
                  <c:v>362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0674560"/>
        <c:axId val="120676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133</c:v>
                </c:pt>
                <c:pt idx="2">
                  <c:v>#N/A</c:v>
                </c:pt>
                <c:pt idx="3">
                  <c:v>#N/A</c:v>
                </c:pt>
                <c:pt idx="4">
                  <c:v>110</c:v>
                </c:pt>
                <c:pt idx="5">
                  <c:v>#N/A</c:v>
                </c:pt>
                <c:pt idx="6">
                  <c:v>#N/A</c:v>
                </c:pt>
                <c:pt idx="7">
                  <c:v>108</c:v>
                </c:pt>
                <c:pt idx="8">
                  <c:v>#N/A</c:v>
                </c:pt>
                <c:pt idx="9">
                  <c:v>#N/A</c:v>
                </c:pt>
                <c:pt idx="10">
                  <c:v>98</c:v>
                </c:pt>
                <c:pt idx="11">
                  <c:v>#N/A</c:v>
                </c:pt>
                <c:pt idx="12">
                  <c:v>#N/A</c:v>
                </c:pt>
                <c:pt idx="13">
                  <c:v>143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0674560"/>
        <c:axId val="120676736"/>
      </c:lineChart>
      <c:catAx>
        <c:axId val="12067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676736"/>
        <c:crosses val="autoZero"/>
        <c:auto val="1"/>
        <c:lblAlgn val="ctr"/>
        <c:lblOffset val="100"/>
        <c:tickLblSkip val="1"/>
        <c:tickMarkSkip val="1"/>
        <c:noMultiLvlLbl val="0"/>
      </c:catAx>
      <c:valAx>
        <c:axId val="12067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7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3372</c:v>
                </c:pt>
                <c:pt idx="5">
                  <c:v>3373</c:v>
                </c:pt>
                <c:pt idx="8">
                  <c:v>3337</c:v>
                </c:pt>
                <c:pt idx="11">
                  <c:v>3561</c:v>
                </c:pt>
                <c:pt idx="14">
                  <c:v>3427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28</c:v>
                </c:pt>
                <c:pt idx="8">
                  <c:v>68</c:v>
                </c:pt>
                <c:pt idx="11">
                  <c:v>73</c:v>
                </c:pt>
                <c:pt idx="14">
                  <c:v>55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921</c:v>
                </c:pt>
                <c:pt idx="5">
                  <c:v>970</c:v>
                </c:pt>
                <c:pt idx="8">
                  <c:v>972</c:v>
                </c:pt>
                <c:pt idx="11">
                  <c:v>1047</c:v>
                </c:pt>
                <c:pt idx="14">
                  <c:v>1024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537</c:v>
                </c:pt>
                <c:pt idx="3">
                  <c:v>528</c:v>
                </c:pt>
                <c:pt idx="6">
                  <c:v>505</c:v>
                </c:pt>
                <c:pt idx="9">
                  <c:v>439</c:v>
                </c:pt>
                <c:pt idx="12">
                  <c:v>406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183</c:v>
                </c:pt>
                <c:pt idx="3">
                  <c:v>160</c:v>
                </c:pt>
                <c:pt idx="6">
                  <c:v>136</c:v>
                </c:pt>
                <c:pt idx="9">
                  <c:v>112</c:v>
                </c:pt>
                <c:pt idx="12">
                  <c:v>88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893</c:v>
                </c:pt>
                <c:pt idx="3">
                  <c:v>843</c:v>
                </c:pt>
                <c:pt idx="6">
                  <c:v>868</c:v>
                </c:pt>
                <c:pt idx="9">
                  <c:v>877</c:v>
                </c:pt>
                <c:pt idx="12">
                  <c:v>968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3212</c:v>
                </c:pt>
                <c:pt idx="3">
                  <c:v>3447</c:v>
                </c:pt>
                <c:pt idx="6">
                  <c:v>3622</c:v>
                </c:pt>
                <c:pt idx="9">
                  <c:v>3883</c:v>
                </c:pt>
                <c:pt idx="12">
                  <c:v>3838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767616"/>
        <c:axId val="120769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532</c:v>
                </c:pt>
                <c:pt idx="2">
                  <c:v>#N/A</c:v>
                </c:pt>
                <c:pt idx="3">
                  <c:v>#N/A</c:v>
                </c:pt>
                <c:pt idx="4">
                  <c:v>607</c:v>
                </c:pt>
                <c:pt idx="5">
                  <c:v>#N/A</c:v>
                </c:pt>
                <c:pt idx="6">
                  <c:v>#N/A</c:v>
                </c:pt>
                <c:pt idx="7">
                  <c:v>755</c:v>
                </c:pt>
                <c:pt idx="8">
                  <c:v>#N/A</c:v>
                </c:pt>
                <c:pt idx="9">
                  <c:v>#N/A</c:v>
                </c:pt>
                <c:pt idx="10">
                  <c:v>630</c:v>
                </c:pt>
                <c:pt idx="11">
                  <c:v>#N/A</c:v>
                </c:pt>
                <c:pt idx="12">
                  <c:v>#N/A</c:v>
                </c:pt>
                <c:pt idx="13">
                  <c:v>793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767616"/>
        <c:axId val="120769536"/>
      </c:lineChart>
      <c:catAx>
        <c:axId val="12076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769536"/>
        <c:crosses val="autoZero"/>
        <c:auto val="1"/>
        <c:lblAlgn val="ctr"/>
        <c:lblOffset val="100"/>
        <c:tickLblSkip val="1"/>
        <c:tickMarkSkip val="1"/>
        <c:noMultiLvlLbl val="0"/>
      </c:catAx>
      <c:valAx>
        <c:axId val="12076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6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{0BCB4E2F-39E0-455E-8CDA-D1EF55078224}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{EABACBFC-2DB3-4DD8-9B34-2A18272E868A}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{FB54228F-B16D-4EC0-92BD-300659BDA338}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{CF3B62BB-9C20-4848-891A-AB0D0D301719}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{B3C126D8-DF0B-4A02-939D-1B0F2E996BCA}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{A173849C-85B0-443E-BEA0-88D3C0318462}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{9570CD53-8951-48B2-8842-548667320398}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{E2FE5F8C-88B3-40AA-B209-3ECB214F01B8}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{2F0843EB-A691-4EF5-88CD-B21E996376F7}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{5EE42496-2CA7-4EC6-BE58-278273354DDC}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0948224"/>
        <c:axId val="120950144"/>
      </c:scatterChart>
      <c:valAx>
        <c:axId val="1209482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950144"/>
        <c:crosses val="autoZero"/>
        <c:crossBetween val="midCat"/>
      </c:valAx>
      <c:valAx>
        <c:axId val="1209501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948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{FF8F0FDB-6769-486F-A85B-BB3C9837BB13}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{27A48012-4C7D-4B59-A001-A42CDAC698FF}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{09F854F6-B390-4AD9-A52D-927576EA740A}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{02E878C0-0F9E-442A-B969-A063648D6791}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{A074E1CC-40CD-4789-95D1-BB194E5529BE}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9.5</c:v>
                </c:pt>
                <c:pt idx="2">
                  <c:v>9.1</c:v>
                </c:pt>
                <c:pt idx="3">
                  <c:v>8</c:v>
                </c:pt>
                <c:pt idx="4">
                  <c:v>8.6999999999999993</c:v>
                </c:pt>
              </c:numCache>
            </c:numRef>
          </c:xVal>
          <c:yVal>
            <c:numRef>
              <c:f>公会計指標分析・財政指標組合せ分析表!$K$73:$O$73</c:f>
              <c:numCache>
                <c:formatCode>#,##0.0;"▲ "#,##0.0</c:formatCode>
                <c:ptCount val="5"/>
                <c:pt idx="0">
                  <c:v>41.5</c:v>
                </c:pt>
                <c:pt idx="1">
                  <c:v>47.5</c:v>
                </c:pt>
                <c:pt idx="2">
                  <c:v>59.4</c:v>
                </c:pt>
                <c:pt idx="3">
                  <c:v>46</c:v>
                </c:pt>
                <c:pt idx="4">
                  <c:v>58.4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{B04863F7-A1DB-4706-B59A-52815609F2B3}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{322F21B6-32DB-4E12-BCE6-A30F854BA497}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{2894D749-F09C-4BC3-B906-347E1F329FF9}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{3D172BA6-7316-4DF6-ACD3-0FB5D2312731}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{3D490301-D18B-4645-AB95-18CA102E43D4}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1083392"/>
        <c:axId val="121085312"/>
      </c:scatterChart>
      <c:valAx>
        <c:axId val="121083392"/>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085312"/>
        <c:crosses val="autoZero"/>
        <c:crossBetween val="midCat"/>
      </c:valAx>
      <c:valAx>
        <c:axId val="121085312"/>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08339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情報通信基盤整備事業や南海トラフ巨大地震対策事業の償還が始まり、前年度と比較して大幅に増加している。今後も地域防災センター建築事業やインフラ設備や公共施設の長寿命化・耐震対策事業が控えているため、増加傾向の恐れがあるので、慎重に事業を進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年々増加しており、充当可能財源等が見合っていなく、将来負担率も悪化している傾向にある。今後も起債の償還は増加傾向にあり、起債発行の抑制に努めてはいるが、償還額が上回っているのが現状である。引き続き、国・県の補助事業等の特定財源の確保を行い、発行を抑制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高知県東洋町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2,627
2,614
74.06
2,839,831
2,795,472
27,751
1,682,296
3,837,789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高知県東洋町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2,627
2,614
74.06
2,839,831
2,795,472
27,751
1,682,296
3,837,789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高知県東洋町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2,627
2,614
74.06
2,839,831
2,795,472
27,751
1,682,296
3,837,789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高知県東洋町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2,627
2,614
74.06
2,839,831
2,795,472
27,751
1,682,296
3,837,789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過疎化による労働力人口の減少に加え、本町の基幹産業である一次産業も低迷状況が続いている。</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財政基盤は脆弱で、指数は類似団体平均を下回っている状態にあり、高知県産業振興計画に位置付けされている、産業及び観光事業を中心に</a:t>
          </a:r>
          <a:r>
            <a:rPr kumimoji="1" lang="ja-JP" altLang="en-US" sz="1400">
              <a:solidFill>
                <a:schemeClr val="dk1"/>
              </a:solidFill>
              <a:effectLst/>
              <a:latin typeface="+mn-lt"/>
              <a:ea typeface="+mn-ea"/>
              <a:cs typeface="+mn-cs"/>
            </a:rPr>
            <a:t>引き続き</a:t>
          </a:r>
          <a:r>
            <a:rPr kumimoji="1" lang="ja-JP" altLang="ja-JP" sz="1400">
              <a:solidFill>
                <a:schemeClr val="dk1"/>
              </a:solidFill>
              <a:effectLst/>
              <a:latin typeface="+mn-lt"/>
              <a:ea typeface="+mn-ea"/>
              <a:cs typeface="+mn-cs"/>
            </a:rPr>
            <a:t>取り組んでいくことによって販路拡大や地域振興</a:t>
          </a:r>
          <a:r>
            <a:rPr kumimoji="1" lang="ja-JP" altLang="en-US" sz="1400">
              <a:solidFill>
                <a:schemeClr val="dk1"/>
              </a:solidFill>
              <a:effectLst/>
              <a:latin typeface="+mn-lt"/>
              <a:ea typeface="+mn-ea"/>
              <a:cs typeface="+mn-cs"/>
            </a:rPr>
            <a:t>を図る。</a:t>
          </a:r>
          <a:endParaRPr kumimoji="1" lang="en-US" altLang="ja-JP" sz="1400">
            <a:solidFill>
              <a:schemeClr val="dk1"/>
            </a:solidFill>
            <a:effectLst/>
            <a:latin typeface="+mn-lt"/>
            <a:ea typeface="+mn-ea"/>
            <a:cs typeface="+mn-cs"/>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年度より本格的に取り組んでいるふるさと納税についても、町財政における収入源の確保や、町内業者への経済効果のため積極的に取り組んでいく。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49276</xdr:rowOff>
    </xdr:from>
    <xdr:to>
      <xdr:col>7</xdr:col>
      <xdr:colOff>152400</xdr:colOff>
      <xdr:row>44</xdr:row>
      <xdr:rowOff>49276</xdr:rowOff>
    </xdr:to>
    <xdr:cxnSp macro="">
      <xdr:nvCxnSpPr>
        <xdr:cNvPr id="65" name="直線コネクタ 64"/>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49276</xdr:rowOff>
    </xdr:from>
    <xdr:to>
      <xdr:col>6</xdr:col>
      <xdr:colOff>0</xdr:colOff>
      <xdr:row>44</xdr:row>
      <xdr:rowOff>49276</xdr:rowOff>
    </xdr:to>
    <xdr:cxnSp macro="">
      <xdr:nvCxnSpPr>
        <xdr:cNvPr id="68" name="直線コネクタ 67"/>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49276</xdr:rowOff>
    </xdr:from>
    <xdr:to>
      <xdr:col>4</xdr:col>
      <xdr:colOff>482600</xdr:colOff>
      <xdr:row>44</xdr:row>
      <xdr:rowOff>49276</xdr:rowOff>
    </xdr:to>
    <xdr:cxnSp macro="">
      <xdr:nvCxnSpPr>
        <xdr:cNvPr id="71" name="直線コネクタ 70"/>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49276</xdr:rowOff>
    </xdr:from>
    <xdr:to>
      <xdr:col>3</xdr:col>
      <xdr:colOff>279400</xdr:colOff>
      <xdr:row>44</xdr:row>
      <xdr:rowOff>49276</xdr:rowOff>
    </xdr:to>
    <xdr:cxnSp macro="">
      <xdr:nvCxnSpPr>
        <xdr:cNvPr id="74" name="直線コネクタ 73"/>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169926</xdr:rowOff>
    </xdr:from>
    <xdr:to>
      <xdr:col>7</xdr:col>
      <xdr:colOff>203200</xdr:colOff>
      <xdr:row>44</xdr:row>
      <xdr:rowOff>100076</xdr:rowOff>
    </xdr:to>
    <xdr:sp macro="" textlink="">
      <xdr:nvSpPr>
        <xdr:cNvPr id="84" name="円/楕円 83"/>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169926</xdr:rowOff>
    </xdr:from>
    <xdr:to>
      <xdr:col>6</xdr:col>
      <xdr:colOff>50800</xdr:colOff>
      <xdr:row>44</xdr:row>
      <xdr:rowOff>100076</xdr:rowOff>
    </xdr:to>
    <xdr:sp macro="" textlink="">
      <xdr:nvSpPr>
        <xdr:cNvPr id="86" name="円/楕円 85"/>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84853</xdr:rowOff>
    </xdr:from>
    <xdr:ext cx="736600" cy="259045"/>
    <xdr:sp macro="" textlink="">
      <xdr:nvSpPr>
        <xdr:cNvPr id="87" name="テキスト ボックス 86"/>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169926</xdr:rowOff>
    </xdr:from>
    <xdr:to>
      <xdr:col>4</xdr:col>
      <xdr:colOff>533400</xdr:colOff>
      <xdr:row>44</xdr:row>
      <xdr:rowOff>100076</xdr:rowOff>
    </xdr:to>
    <xdr:sp macro="" textlink="">
      <xdr:nvSpPr>
        <xdr:cNvPr id="88" name="円/楕円 87"/>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84853</xdr:rowOff>
    </xdr:from>
    <xdr:ext cx="762000" cy="259045"/>
    <xdr:sp macro="" textlink="">
      <xdr:nvSpPr>
        <xdr:cNvPr id="89" name="テキスト ボックス 88"/>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169926</xdr:rowOff>
    </xdr:from>
    <xdr:to>
      <xdr:col>3</xdr:col>
      <xdr:colOff>330200</xdr:colOff>
      <xdr:row>44</xdr:row>
      <xdr:rowOff>100076</xdr:rowOff>
    </xdr:to>
    <xdr:sp macro="" textlink="">
      <xdr:nvSpPr>
        <xdr:cNvPr id="90" name="円/楕円 89"/>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84853</xdr:rowOff>
    </xdr:from>
    <xdr:ext cx="762000" cy="259045"/>
    <xdr:sp macro="" textlink="">
      <xdr:nvSpPr>
        <xdr:cNvPr id="91" name="テキスト ボックス 90"/>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169926</xdr:rowOff>
    </xdr:from>
    <xdr:to>
      <xdr:col>2</xdr:col>
      <xdr:colOff>127000</xdr:colOff>
      <xdr:row>44</xdr:row>
      <xdr:rowOff>100076</xdr:rowOff>
    </xdr:to>
    <xdr:sp macro="" textlink="">
      <xdr:nvSpPr>
        <xdr:cNvPr id="92" name="円/楕円 91"/>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84853</xdr:rowOff>
    </xdr:from>
    <xdr:ext cx="762000" cy="259045"/>
    <xdr:sp macro="" textlink="">
      <xdr:nvSpPr>
        <xdr:cNvPr id="93" name="テキスト ボックス 92"/>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公債費では</a:t>
          </a:r>
          <a:r>
            <a:rPr kumimoji="1" lang="en-US" altLang="ja-JP" sz="1300">
              <a:latin typeface="ＭＳ Ｐゴシック"/>
            </a:rPr>
            <a:t>28</a:t>
          </a:r>
          <a:r>
            <a:rPr kumimoji="1" lang="ja-JP" altLang="en-US" sz="1300">
              <a:latin typeface="ＭＳ Ｐゴシック"/>
            </a:rPr>
            <a:t>年度より情報通信基盤整備に充てた地方債の償還が始まったため、比率が悪化している。また、上記事業以外にも近年行った大型事業の償還が後年に控えているため、町財政が硬直していく恐れがある。</a:t>
          </a:r>
          <a:endParaRPr kumimoji="1" lang="en-US" altLang="ja-JP" sz="1300">
            <a:latin typeface="ＭＳ Ｐゴシック"/>
          </a:endParaRPr>
        </a:p>
        <a:p>
          <a:r>
            <a:rPr kumimoji="1" lang="ja-JP" altLang="en-US" sz="1300">
              <a:latin typeface="ＭＳ Ｐゴシック"/>
            </a:rPr>
            <a:t>改善策として、町税以外の各業務の債権の滞納整理や、町税の徴収強化などにより自主財源の確保に努め、歳出では、経常経費の削減を筆頭に改善していく。</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96338</xdr:rowOff>
    </xdr:from>
    <xdr:to>
      <xdr:col>7</xdr:col>
      <xdr:colOff>152400</xdr:colOff>
      <xdr:row>67</xdr:row>
      <xdr:rowOff>14515</xdr:rowOff>
    </xdr:to>
    <xdr:cxnSp macro="">
      <xdr:nvCxnSpPr>
        <xdr:cNvPr id="130" name="直線コネクタ 129"/>
        <xdr:cNvCxnSpPr/>
      </xdr:nvCxnSpPr>
      <xdr:spPr>
        <a:xfrm>
          <a:off x="4114800" y="11412038"/>
          <a:ext cx="8382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96338</xdr:rowOff>
    </xdr:from>
    <xdr:to>
      <xdr:col>6</xdr:col>
      <xdr:colOff>0</xdr:colOff>
      <xdr:row>67</xdr:row>
      <xdr:rowOff>28303</xdr:rowOff>
    </xdr:to>
    <xdr:cxnSp macro="">
      <xdr:nvCxnSpPr>
        <xdr:cNvPr id="133" name="直線コネクタ 132"/>
        <xdr:cNvCxnSpPr/>
      </xdr:nvCxnSpPr>
      <xdr:spPr>
        <a:xfrm flipV="1">
          <a:off x="3225800" y="1141203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85997</xdr:rowOff>
    </xdr:from>
    <xdr:to>
      <xdr:col>4</xdr:col>
      <xdr:colOff>482600</xdr:colOff>
      <xdr:row>67</xdr:row>
      <xdr:rowOff>28303</xdr:rowOff>
    </xdr:to>
    <xdr:cxnSp macro="">
      <xdr:nvCxnSpPr>
        <xdr:cNvPr id="136" name="直線コネクタ 135"/>
        <xdr:cNvCxnSpPr/>
      </xdr:nvCxnSpPr>
      <xdr:spPr>
        <a:xfrm>
          <a:off x="2336800" y="1140169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85997</xdr:rowOff>
    </xdr:from>
    <xdr:to>
      <xdr:col>3</xdr:col>
      <xdr:colOff>279400</xdr:colOff>
      <xdr:row>66</xdr:row>
      <xdr:rowOff>154940</xdr:rowOff>
    </xdr:to>
    <xdr:cxnSp macro="">
      <xdr:nvCxnSpPr>
        <xdr:cNvPr id="139" name="直線コネクタ 138"/>
        <xdr:cNvCxnSpPr/>
      </xdr:nvCxnSpPr>
      <xdr:spPr>
        <a:xfrm flipV="1">
          <a:off x="1447800" y="1140169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135165</xdr:rowOff>
    </xdr:from>
    <xdr:to>
      <xdr:col>7</xdr:col>
      <xdr:colOff>203200</xdr:colOff>
      <xdr:row>67</xdr:row>
      <xdr:rowOff>65315</xdr:rowOff>
    </xdr:to>
    <xdr:sp macro="" textlink="">
      <xdr:nvSpPr>
        <xdr:cNvPr id="149" name="円/楕円 148"/>
        <xdr:cNvSpPr/>
      </xdr:nvSpPr>
      <xdr:spPr>
        <a:xfrm>
          <a:off x="4902200" y="11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107242</xdr:rowOff>
    </xdr:from>
    <xdr:ext cx="762000" cy="259045"/>
    <xdr:sp macro="" textlink="">
      <xdr:nvSpPr>
        <xdr:cNvPr id="150" name="財政構造の弾力性該当値テキスト"/>
        <xdr:cNvSpPr txBox="1"/>
      </xdr:nvSpPr>
      <xdr:spPr>
        <a:xfrm>
          <a:off x="5041900" y="1142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45538</xdr:rowOff>
    </xdr:from>
    <xdr:to>
      <xdr:col>6</xdr:col>
      <xdr:colOff>50800</xdr:colOff>
      <xdr:row>66</xdr:row>
      <xdr:rowOff>147138</xdr:rowOff>
    </xdr:to>
    <xdr:sp macro="" textlink="">
      <xdr:nvSpPr>
        <xdr:cNvPr id="151" name="円/楕円 150"/>
        <xdr:cNvSpPr/>
      </xdr:nvSpPr>
      <xdr:spPr>
        <a:xfrm>
          <a:off x="4064000" y="113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131915</xdr:rowOff>
    </xdr:from>
    <xdr:ext cx="736600" cy="259045"/>
    <xdr:sp macro="" textlink="">
      <xdr:nvSpPr>
        <xdr:cNvPr id="152" name="テキスト ボックス 151"/>
        <xdr:cNvSpPr txBox="1"/>
      </xdr:nvSpPr>
      <xdr:spPr>
        <a:xfrm>
          <a:off x="3733800" y="1144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148953</xdr:rowOff>
    </xdr:from>
    <xdr:to>
      <xdr:col>4</xdr:col>
      <xdr:colOff>533400</xdr:colOff>
      <xdr:row>67</xdr:row>
      <xdr:rowOff>79103</xdr:rowOff>
    </xdr:to>
    <xdr:sp macro="" textlink="">
      <xdr:nvSpPr>
        <xdr:cNvPr id="153" name="円/楕円 152"/>
        <xdr:cNvSpPr/>
      </xdr:nvSpPr>
      <xdr:spPr>
        <a:xfrm>
          <a:off x="3175000" y="114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63880</xdr:rowOff>
    </xdr:from>
    <xdr:ext cx="762000" cy="259045"/>
    <xdr:sp macro="" textlink="">
      <xdr:nvSpPr>
        <xdr:cNvPr id="154" name="テキスト ボックス 153"/>
        <xdr:cNvSpPr txBox="1"/>
      </xdr:nvSpPr>
      <xdr:spPr>
        <a:xfrm>
          <a:off x="2844800" y="1155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35197</xdr:rowOff>
    </xdr:from>
    <xdr:to>
      <xdr:col>3</xdr:col>
      <xdr:colOff>330200</xdr:colOff>
      <xdr:row>66</xdr:row>
      <xdr:rowOff>136797</xdr:rowOff>
    </xdr:to>
    <xdr:sp macro="" textlink="">
      <xdr:nvSpPr>
        <xdr:cNvPr id="155" name="円/楕円 154"/>
        <xdr:cNvSpPr/>
      </xdr:nvSpPr>
      <xdr:spPr>
        <a:xfrm>
          <a:off x="2286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121574</xdr:rowOff>
    </xdr:from>
    <xdr:ext cx="762000" cy="259045"/>
    <xdr:sp macro="" textlink="">
      <xdr:nvSpPr>
        <xdr:cNvPr id="156" name="テキスト ボックス 155"/>
        <xdr:cNvSpPr txBox="1"/>
      </xdr:nvSpPr>
      <xdr:spPr>
        <a:xfrm>
          <a:off x="1955800" y="114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104140</xdr:rowOff>
    </xdr:from>
    <xdr:to>
      <xdr:col>2</xdr:col>
      <xdr:colOff>127000</xdr:colOff>
      <xdr:row>67</xdr:row>
      <xdr:rowOff>34290</xdr:rowOff>
    </xdr:to>
    <xdr:sp macro="" textlink="">
      <xdr:nvSpPr>
        <xdr:cNvPr id="157" name="円/楕円 156"/>
        <xdr:cNvSpPr/>
      </xdr:nvSpPr>
      <xdr:spPr>
        <a:xfrm>
          <a:off x="1397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19067</xdr:rowOff>
    </xdr:from>
    <xdr:ext cx="762000" cy="259045"/>
    <xdr:sp macro="" textlink="">
      <xdr:nvSpPr>
        <xdr:cNvPr id="158" name="テキスト ボックス 157"/>
        <xdr:cNvSpPr txBox="1"/>
      </xdr:nvSpPr>
      <xdr:spPr>
        <a:xfrm>
          <a:off x="1066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[353,933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僅かではあるが年々増加傾向にある。人件費に関しては、以前からの課題である年齢構成の平準化（</a:t>
          </a:r>
          <a:r>
            <a:rPr kumimoji="1" lang="en-US" altLang="ja-JP" sz="1300">
              <a:latin typeface="ＭＳ Ｐゴシック"/>
            </a:rPr>
            <a:t>40</a:t>
          </a:r>
          <a:r>
            <a:rPr kumimoji="1" lang="ja-JP" altLang="en-US" sz="1300">
              <a:latin typeface="ＭＳ Ｐゴシック"/>
            </a:rPr>
            <a:t>・</a:t>
          </a:r>
          <a:r>
            <a:rPr kumimoji="1" lang="en-US" altLang="ja-JP" sz="1300">
              <a:latin typeface="ＭＳ Ｐゴシック"/>
            </a:rPr>
            <a:t>50</a:t>
          </a:r>
          <a:r>
            <a:rPr kumimoji="1" lang="ja-JP" altLang="en-US" sz="1300">
              <a:latin typeface="ＭＳ Ｐゴシック"/>
            </a:rPr>
            <a:t>代が多い）により人件費の削減に努める。</a:t>
          </a:r>
          <a:endParaRPr kumimoji="1" lang="en-US" altLang="ja-JP" sz="1300">
            <a:latin typeface="ＭＳ Ｐゴシック"/>
          </a:endParaRPr>
        </a:p>
        <a:p>
          <a:r>
            <a:rPr kumimoji="1" lang="ja-JP" altLang="en-US" sz="1300">
              <a:latin typeface="ＭＳ Ｐゴシック"/>
            </a:rPr>
            <a:t>また、行政の情報化等による計上的運用経費が増加しているので、物件費全体として削減できるように、事務・業務の精査に努めていく。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58725</xdr:rowOff>
    </xdr:from>
    <xdr:to>
      <xdr:col>7</xdr:col>
      <xdr:colOff>152400</xdr:colOff>
      <xdr:row>82</xdr:row>
      <xdr:rowOff>91001</xdr:rowOff>
    </xdr:to>
    <xdr:cxnSp macro="">
      <xdr:nvCxnSpPr>
        <xdr:cNvPr id="194" name="直線コネクタ 193"/>
        <xdr:cNvCxnSpPr/>
      </xdr:nvCxnSpPr>
      <xdr:spPr>
        <a:xfrm>
          <a:off x="4114800" y="14117625"/>
          <a:ext cx="838200" cy="3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39512</xdr:rowOff>
    </xdr:from>
    <xdr:to>
      <xdr:col>6</xdr:col>
      <xdr:colOff>0</xdr:colOff>
      <xdr:row>82</xdr:row>
      <xdr:rowOff>58725</xdr:rowOff>
    </xdr:to>
    <xdr:cxnSp macro="">
      <xdr:nvCxnSpPr>
        <xdr:cNvPr id="197" name="直線コネクタ 196"/>
        <xdr:cNvCxnSpPr/>
      </xdr:nvCxnSpPr>
      <xdr:spPr>
        <a:xfrm>
          <a:off x="3225800" y="14098412"/>
          <a:ext cx="889000" cy="1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11007</xdr:rowOff>
    </xdr:from>
    <xdr:to>
      <xdr:col>4</xdr:col>
      <xdr:colOff>482600</xdr:colOff>
      <xdr:row>82</xdr:row>
      <xdr:rowOff>39512</xdr:rowOff>
    </xdr:to>
    <xdr:cxnSp macro="">
      <xdr:nvCxnSpPr>
        <xdr:cNvPr id="200" name="直線コネクタ 199"/>
        <xdr:cNvCxnSpPr/>
      </xdr:nvCxnSpPr>
      <xdr:spPr>
        <a:xfrm>
          <a:off x="2336800" y="14069907"/>
          <a:ext cx="889000" cy="2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11007</xdr:rowOff>
    </xdr:from>
    <xdr:to>
      <xdr:col>3</xdr:col>
      <xdr:colOff>279400</xdr:colOff>
      <xdr:row>82</xdr:row>
      <xdr:rowOff>14777</xdr:rowOff>
    </xdr:to>
    <xdr:cxnSp macro="">
      <xdr:nvCxnSpPr>
        <xdr:cNvPr id="203" name="直線コネクタ 202"/>
        <xdr:cNvCxnSpPr/>
      </xdr:nvCxnSpPr>
      <xdr:spPr>
        <a:xfrm flipV="1">
          <a:off x="1447800" y="14069907"/>
          <a:ext cx="889000" cy="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40201</xdr:rowOff>
    </xdr:from>
    <xdr:to>
      <xdr:col>7</xdr:col>
      <xdr:colOff>203200</xdr:colOff>
      <xdr:row>82</xdr:row>
      <xdr:rowOff>141801</xdr:rowOff>
    </xdr:to>
    <xdr:sp macro="" textlink="">
      <xdr:nvSpPr>
        <xdr:cNvPr id="213" name="円/楕円 212"/>
        <xdr:cNvSpPr/>
      </xdr:nvSpPr>
      <xdr:spPr>
        <a:xfrm>
          <a:off x="4902200" y="140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56728</xdr:rowOff>
    </xdr:from>
    <xdr:ext cx="762000" cy="259045"/>
    <xdr:sp macro="" textlink="">
      <xdr:nvSpPr>
        <xdr:cNvPr id="214" name="人件費・物件費等の状況該当値テキスト"/>
        <xdr:cNvSpPr txBox="1"/>
      </xdr:nvSpPr>
      <xdr:spPr>
        <a:xfrm>
          <a:off x="5041900" y="1394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353,933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7925</xdr:rowOff>
    </xdr:from>
    <xdr:to>
      <xdr:col>6</xdr:col>
      <xdr:colOff>50800</xdr:colOff>
      <xdr:row>82</xdr:row>
      <xdr:rowOff>109525</xdr:rowOff>
    </xdr:to>
    <xdr:sp macro="" textlink="">
      <xdr:nvSpPr>
        <xdr:cNvPr id="215" name="円/楕円 214"/>
        <xdr:cNvSpPr/>
      </xdr:nvSpPr>
      <xdr:spPr>
        <a:xfrm>
          <a:off x="4064000" y="140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119702</xdr:rowOff>
    </xdr:from>
    <xdr:ext cx="736600" cy="259045"/>
    <xdr:sp macro="" textlink="">
      <xdr:nvSpPr>
        <xdr:cNvPr id="216" name="テキスト ボックス 215"/>
        <xdr:cNvSpPr txBox="1"/>
      </xdr:nvSpPr>
      <xdr:spPr>
        <a:xfrm>
          <a:off x="3733800" y="1383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325,844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160162</xdr:rowOff>
    </xdr:from>
    <xdr:to>
      <xdr:col>4</xdr:col>
      <xdr:colOff>533400</xdr:colOff>
      <xdr:row>82</xdr:row>
      <xdr:rowOff>90312</xdr:rowOff>
    </xdr:to>
    <xdr:sp macro="" textlink="">
      <xdr:nvSpPr>
        <xdr:cNvPr id="217" name="円/楕円 216"/>
        <xdr:cNvSpPr/>
      </xdr:nvSpPr>
      <xdr:spPr>
        <a:xfrm>
          <a:off x="3175000" y="140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100489</xdr:rowOff>
    </xdr:from>
    <xdr:ext cx="762000" cy="259045"/>
    <xdr:sp macro="" textlink="">
      <xdr:nvSpPr>
        <xdr:cNvPr id="218" name="テキスト ボックス 217"/>
        <xdr:cNvSpPr txBox="1"/>
      </xdr:nvSpPr>
      <xdr:spPr>
        <a:xfrm>
          <a:off x="2844800" y="138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309,124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131657</xdr:rowOff>
    </xdr:from>
    <xdr:to>
      <xdr:col>3</xdr:col>
      <xdr:colOff>330200</xdr:colOff>
      <xdr:row>82</xdr:row>
      <xdr:rowOff>61807</xdr:rowOff>
    </xdr:to>
    <xdr:sp macro="" textlink="">
      <xdr:nvSpPr>
        <xdr:cNvPr id="219" name="円/楕円 218"/>
        <xdr:cNvSpPr/>
      </xdr:nvSpPr>
      <xdr:spPr>
        <a:xfrm>
          <a:off x="2286000" y="140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71984</xdr:rowOff>
    </xdr:from>
    <xdr:ext cx="762000" cy="259045"/>
    <xdr:sp macro="" textlink="">
      <xdr:nvSpPr>
        <xdr:cNvPr id="220" name="テキスト ボックス 219"/>
        <xdr:cNvSpPr txBox="1"/>
      </xdr:nvSpPr>
      <xdr:spPr>
        <a:xfrm>
          <a:off x="1955800" y="1378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284,316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135427</xdr:rowOff>
    </xdr:from>
    <xdr:to>
      <xdr:col>2</xdr:col>
      <xdr:colOff>127000</xdr:colOff>
      <xdr:row>82</xdr:row>
      <xdr:rowOff>65577</xdr:rowOff>
    </xdr:to>
    <xdr:sp macro="" textlink="">
      <xdr:nvSpPr>
        <xdr:cNvPr id="221" name="円/楕円 220"/>
        <xdr:cNvSpPr/>
      </xdr:nvSpPr>
      <xdr:spPr>
        <a:xfrm>
          <a:off x="1397000" y="140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75754</xdr:rowOff>
    </xdr:from>
    <xdr:ext cx="762000" cy="259045"/>
    <xdr:sp macro="" textlink="">
      <xdr:nvSpPr>
        <xdr:cNvPr id="222" name="テキスト ボックス 221"/>
        <xdr:cNvSpPr txBox="1"/>
      </xdr:nvSpPr>
      <xdr:spPr>
        <a:xfrm>
          <a:off x="1066800" y="1379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287,598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昨年度よりは増加しているが、全体的に改善傾向にあり引き続き改善に努めていく。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85</xdr:row>
      <xdr:rowOff>94487</xdr:rowOff>
    </xdr:to>
    <xdr:cxnSp macro="">
      <xdr:nvCxnSpPr>
        <xdr:cNvPr id="254" name="直線コネクタ 253"/>
        <xdr:cNvCxnSpPr/>
      </xdr:nvCxnSpPr>
      <xdr:spPr>
        <a:xfrm>
          <a:off x="16179800" y="14576044"/>
          <a:ext cx="838200" cy="9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2794</xdr:rowOff>
    </xdr:from>
    <xdr:to>
      <xdr:col>23</xdr:col>
      <xdr:colOff>406400</xdr:colOff>
      <xdr:row>85</xdr:row>
      <xdr:rowOff>84837</xdr:rowOff>
    </xdr:to>
    <xdr:cxnSp macro="">
      <xdr:nvCxnSpPr>
        <xdr:cNvPr id="257" name="直線コネクタ 256"/>
        <xdr:cNvCxnSpPr/>
      </xdr:nvCxnSpPr>
      <xdr:spPr>
        <a:xfrm flipV="1">
          <a:off x="15290800" y="14576044"/>
          <a:ext cx="889000" cy="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86631</xdr:rowOff>
    </xdr:from>
    <xdr:ext cx="736600" cy="259045"/>
    <xdr:sp macro="" textlink="">
      <xdr:nvSpPr>
        <xdr:cNvPr id="259" name="テキスト ボックス 258"/>
        <xdr:cNvSpPr txBox="1"/>
      </xdr:nvSpPr>
      <xdr:spPr>
        <a:xfrm>
          <a:off x="15798800" y="1465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84837</xdr:rowOff>
    </xdr:from>
    <xdr:to>
      <xdr:col>22</xdr:col>
      <xdr:colOff>203200</xdr:colOff>
      <xdr:row>85</xdr:row>
      <xdr:rowOff>137922</xdr:rowOff>
    </xdr:to>
    <xdr:cxnSp macro="">
      <xdr:nvCxnSpPr>
        <xdr:cNvPr id="260" name="直線コネクタ 259"/>
        <xdr:cNvCxnSpPr/>
      </xdr:nvCxnSpPr>
      <xdr:spPr>
        <a:xfrm flipV="1">
          <a:off x="14401800" y="14658087"/>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137922</xdr:rowOff>
    </xdr:from>
    <xdr:to>
      <xdr:col>21</xdr:col>
      <xdr:colOff>0</xdr:colOff>
      <xdr:row>87</xdr:row>
      <xdr:rowOff>94235</xdr:rowOff>
    </xdr:to>
    <xdr:cxnSp macro="">
      <xdr:nvCxnSpPr>
        <xdr:cNvPr id="263" name="直線コネクタ 262"/>
        <xdr:cNvCxnSpPr/>
      </xdr:nvCxnSpPr>
      <xdr:spPr>
        <a:xfrm flipV="1">
          <a:off x="13512800" y="14711172"/>
          <a:ext cx="889000" cy="2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73" name="円/楕円 272"/>
        <xdr:cNvSpPr/>
      </xdr:nvSpPr>
      <xdr:spPr>
        <a:xfrm>
          <a:off x="169672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15764</xdr:rowOff>
    </xdr:from>
    <xdr:ext cx="762000" cy="259045"/>
    <xdr:sp macro="" textlink="">
      <xdr:nvSpPr>
        <xdr:cNvPr id="274" name="給与水準   （国との比較）該当値テキスト"/>
        <xdr:cNvSpPr txBox="1"/>
      </xdr:nvSpPr>
      <xdr:spPr>
        <a:xfrm>
          <a:off x="17106900" y="145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123444</xdr:rowOff>
    </xdr:from>
    <xdr:to>
      <xdr:col>23</xdr:col>
      <xdr:colOff>457200</xdr:colOff>
      <xdr:row>85</xdr:row>
      <xdr:rowOff>53594</xdr:rowOff>
    </xdr:to>
    <xdr:sp macro="" textlink="">
      <xdr:nvSpPr>
        <xdr:cNvPr id="275" name="円/楕円 274"/>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76" name="テキスト ボックス 275"/>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34037</xdr:rowOff>
    </xdr:from>
    <xdr:to>
      <xdr:col>22</xdr:col>
      <xdr:colOff>254000</xdr:colOff>
      <xdr:row>85</xdr:row>
      <xdr:rowOff>135637</xdr:rowOff>
    </xdr:to>
    <xdr:sp macro="" textlink="">
      <xdr:nvSpPr>
        <xdr:cNvPr id="277" name="円/楕円 276"/>
        <xdr:cNvSpPr/>
      </xdr:nvSpPr>
      <xdr:spPr>
        <a:xfrm>
          <a:off x="15240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120414</xdr:rowOff>
    </xdr:from>
    <xdr:ext cx="762000" cy="259045"/>
    <xdr:sp macro="" textlink="">
      <xdr:nvSpPr>
        <xdr:cNvPr id="278" name="テキスト ボックス 277"/>
        <xdr:cNvSpPr txBox="1"/>
      </xdr:nvSpPr>
      <xdr:spPr>
        <a:xfrm>
          <a:off x="14909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87122</xdr:rowOff>
    </xdr:from>
    <xdr:to>
      <xdr:col>21</xdr:col>
      <xdr:colOff>50800</xdr:colOff>
      <xdr:row>86</xdr:row>
      <xdr:rowOff>17272</xdr:rowOff>
    </xdr:to>
    <xdr:sp macro="" textlink="">
      <xdr:nvSpPr>
        <xdr:cNvPr id="279" name="円/楕円 278"/>
        <xdr:cNvSpPr/>
      </xdr:nvSpPr>
      <xdr:spPr>
        <a:xfrm>
          <a:off x="14351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2049</xdr:rowOff>
    </xdr:from>
    <xdr:ext cx="762000" cy="259045"/>
    <xdr:sp macro="" textlink="">
      <xdr:nvSpPr>
        <xdr:cNvPr id="280" name="テキスト ボックス 279"/>
        <xdr:cNvSpPr txBox="1"/>
      </xdr:nvSpPr>
      <xdr:spPr>
        <a:xfrm>
          <a:off x="14020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43435</xdr:rowOff>
    </xdr:from>
    <xdr:to>
      <xdr:col>19</xdr:col>
      <xdr:colOff>533400</xdr:colOff>
      <xdr:row>87</xdr:row>
      <xdr:rowOff>145035</xdr:rowOff>
    </xdr:to>
    <xdr:sp macro="" textlink="">
      <xdr:nvSpPr>
        <xdr:cNvPr id="281" name="円/楕円 280"/>
        <xdr:cNvSpPr/>
      </xdr:nvSpPr>
      <xdr:spPr>
        <a:xfrm>
          <a:off x="13462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129812</xdr:rowOff>
    </xdr:from>
    <xdr:ext cx="762000" cy="259045"/>
    <xdr:sp macro="" textlink="">
      <xdr:nvSpPr>
        <xdr:cNvPr id="282" name="テキスト ボックス 281"/>
        <xdr:cNvSpPr txBox="1"/>
      </xdr:nvSpPr>
      <xdr:spPr>
        <a:xfrm>
          <a:off x="13131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住民サービスの低下を招くことがないよう事務の効率化や見直しなどをはじめ、定員適正化計画に基づき適正な運用に努めていく。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62674</xdr:rowOff>
    </xdr:from>
    <xdr:to>
      <xdr:col>24</xdr:col>
      <xdr:colOff>558800</xdr:colOff>
      <xdr:row>61</xdr:row>
      <xdr:rowOff>80531</xdr:rowOff>
    </xdr:to>
    <xdr:cxnSp macro="">
      <xdr:nvCxnSpPr>
        <xdr:cNvPr id="314" name="直線コネクタ 313"/>
        <xdr:cNvCxnSpPr/>
      </xdr:nvCxnSpPr>
      <xdr:spPr>
        <a:xfrm flipV="1">
          <a:off x="16179800" y="10521124"/>
          <a:ext cx="8382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34442</xdr:rowOff>
    </xdr:from>
    <xdr:to>
      <xdr:col>23</xdr:col>
      <xdr:colOff>406400</xdr:colOff>
      <xdr:row>61</xdr:row>
      <xdr:rowOff>80531</xdr:rowOff>
    </xdr:to>
    <xdr:cxnSp macro="">
      <xdr:nvCxnSpPr>
        <xdr:cNvPr id="317" name="直線コネクタ 316"/>
        <xdr:cNvCxnSpPr/>
      </xdr:nvCxnSpPr>
      <xdr:spPr>
        <a:xfrm>
          <a:off x="15290800" y="10492892"/>
          <a:ext cx="8890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22860</xdr:rowOff>
    </xdr:from>
    <xdr:to>
      <xdr:col>22</xdr:col>
      <xdr:colOff>203200</xdr:colOff>
      <xdr:row>61</xdr:row>
      <xdr:rowOff>34442</xdr:rowOff>
    </xdr:to>
    <xdr:cxnSp macro="">
      <xdr:nvCxnSpPr>
        <xdr:cNvPr id="320" name="直線コネクタ 319"/>
        <xdr:cNvCxnSpPr/>
      </xdr:nvCxnSpPr>
      <xdr:spPr>
        <a:xfrm>
          <a:off x="14401800" y="10481310"/>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161493</xdr:rowOff>
    </xdr:from>
    <xdr:to>
      <xdr:col>21</xdr:col>
      <xdr:colOff>0</xdr:colOff>
      <xdr:row>61</xdr:row>
      <xdr:rowOff>22860</xdr:rowOff>
    </xdr:to>
    <xdr:cxnSp macro="">
      <xdr:nvCxnSpPr>
        <xdr:cNvPr id="323" name="直線コネクタ 322"/>
        <xdr:cNvCxnSpPr/>
      </xdr:nvCxnSpPr>
      <xdr:spPr>
        <a:xfrm>
          <a:off x="13512800" y="10448493"/>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11874</xdr:rowOff>
    </xdr:from>
    <xdr:to>
      <xdr:col>24</xdr:col>
      <xdr:colOff>609600</xdr:colOff>
      <xdr:row>61</xdr:row>
      <xdr:rowOff>113474</xdr:rowOff>
    </xdr:to>
    <xdr:sp macro="" textlink="">
      <xdr:nvSpPr>
        <xdr:cNvPr id="333" name="円/楕円 332"/>
        <xdr:cNvSpPr/>
      </xdr:nvSpPr>
      <xdr:spPr>
        <a:xfrm>
          <a:off x="16967200" y="10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28401</xdr:rowOff>
    </xdr:from>
    <xdr:ext cx="762000" cy="259045"/>
    <xdr:sp macro="" textlink="">
      <xdr:nvSpPr>
        <xdr:cNvPr id="334" name="定員管理の状況該当値テキスト"/>
        <xdr:cNvSpPr txBox="1"/>
      </xdr:nvSpPr>
      <xdr:spPr>
        <a:xfrm>
          <a:off x="17106900" y="1031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29731</xdr:rowOff>
    </xdr:from>
    <xdr:to>
      <xdr:col>23</xdr:col>
      <xdr:colOff>457200</xdr:colOff>
      <xdr:row>61</xdr:row>
      <xdr:rowOff>131331</xdr:rowOff>
    </xdr:to>
    <xdr:sp macro="" textlink="">
      <xdr:nvSpPr>
        <xdr:cNvPr id="335" name="円/楕円 334"/>
        <xdr:cNvSpPr/>
      </xdr:nvSpPr>
      <xdr:spPr>
        <a:xfrm>
          <a:off x="16129000" y="104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141508</xdr:rowOff>
    </xdr:from>
    <xdr:ext cx="736600" cy="259045"/>
    <xdr:sp macro="" textlink="">
      <xdr:nvSpPr>
        <xdr:cNvPr id="336" name="テキスト ボックス 335"/>
        <xdr:cNvSpPr txBox="1"/>
      </xdr:nvSpPr>
      <xdr:spPr>
        <a:xfrm>
          <a:off x="15798800" y="10257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155092</xdr:rowOff>
    </xdr:from>
    <xdr:to>
      <xdr:col>22</xdr:col>
      <xdr:colOff>254000</xdr:colOff>
      <xdr:row>61</xdr:row>
      <xdr:rowOff>85242</xdr:rowOff>
    </xdr:to>
    <xdr:sp macro="" textlink="">
      <xdr:nvSpPr>
        <xdr:cNvPr id="337" name="円/楕円 336"/>
        <xdr:cNvSpPr/>
      </xdr:nvSpPr>
      <xdr:spPr>
        <a:xfrm>
          <a:off x="15240000" y="104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95419</xdr:rowOff>
    </xdr:from>
    <xdr:ext cx="762000" cy="259045"/>
    <xdr:sp macro="" textlink="">
      <xdr:nvSpPr>
        <xdr:cNvPr id="338" name="テキスト ボックス 337"/>
        <xdr:cNvSpPr txBox="1"/>
      </xdr:nvSpPr>
      <xdr:spPr>
        <a:xfrm>
          <a:off x="14909800" y="1021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143510</xdr:rowOff>
    </xdr:from>
    <xdr:to>
      <xdr:col>21</xdr:col>
      <xdr:colOff>50800</xdr:colOff>
      <xdr:row>61</xdr:row>
      <xdr:rowOff>73660</xdr:rowOff>
    </xdr:to>
    <xdr:sp macro="" textlink="">
      <xdr:nvSpPr>
        <xdr:cNvPr id="339" name="円/楕円 338"/>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83837</xdr:rowOff>
    </xdr:from>
    <xdr:ext cx="762000" cy="259045"/>
    <xdr:sp macro="" textlink="">
      <xdr:nvSpPr>
        <xdr:cNvPr id="340" name="テキスト ボックス 339"/>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110693</xdr:rowOff>
    </xdr:from>
    <xdr:to>
      <xdr:col>19</xdr:col>
      <xdr:colOff>533400</xdr:colOff>
      <xdr:row>61</xdr:row>
      <xdr:rowOff>40843</xdr:rowOff>
    </xdr:to>
    <xdr:sp macro="" textlink="">
      <xdr:nvSpPr>
        <xdr:cNvPr id="341" name="円/楕円 340"/>
        <xdr:cNvSpPr/>
      </xdr:nvSpPr>
      <xdr:spPr>
        <a:xfrm>
          <a:off x="13462000" y="103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51020</xdr:rowOff>
    </xdr:from>
    <xdr:ext cx="762000" cy="259045"/>
    <xdr:sp macro="" textlink="">
      <xdr:nvSpPr>
        <xdr:cNvPr id="342" name="テキスト ボックス 341"/>
        <xdr:cNvSpPr txBox="1"/>
      </xdr:nvSpPr>
      <xdr:spPr>
        <a:xfrm>
          <a:off x="13131800" y="1016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比率は改善傾向にあるものの、過去に発行した情報通信基盤整備や防災対策事業の起債償還を本格的にむかえつつある。このため公債費比率は、上昇に転じる見込みであることから、東洋町中期財政計画に基づき、地方債の発行は計画的かつ慎重に行っていく必要が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134112</xdr:rowOff>
    </xdr:to>
    <xdr:cxnSp macro="">
      <xdr:nvCxnSpPr>
        <xdr:cNvPr id="373" name="直線コネクタ 372"/>
        <xdr:cNvCxnSpPr/>
      </xdr:nvCxnSpPr>
      <xdr:spPr>
        <a:xfrm>
          <a:off x="16179800" y="712978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41</xdr:row>
      <xdr:rowOff>153416</xdr:rowOff>
    </xdr:to>
    <xdr:cxnSp macro="">
      <xdr:nvCxnSpPr>
        <xdr:cNvPr id="376" name="直線コネクタ 375"/>
        <xdr:cNvCxnSpPr/>
      </xdr:nvCxnSpPr>
      <xdr:spPr>
        <a:xfrm flipV="1">
          <a:off x="15290800" y="71297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153416</xdr:rowOff>
    </xdr:from>
    <xdr:to>
      <xdr:col>22</xdr:col>
      <xdr:colOff>203200</xdr:colOff>
      <xdr:row>42</xdr:row>
      <xdr:rowOff>1270</xdr:rowOff>
    </xdr:to>
    <xdr:cxnSp macro="">
      <xdr:nvCxnSpPr>
        <xdr:cNvPr id="379" name="直線コネクタ 378"/>
        <xdr:cNvCxnSpPr/>
      </xdr:nvCxnSpPr>
      <xdr:spPr>
        <a:xfrm flipV="1">
          <a:off x="14401800" y="71828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30226</xdr:rowOff>
    </xdr:to>
    <xdr:cxnSp macro="">
      <xdr:nvCxnSpPr>
        <xdr:cNvPr id="382" name="直線コネクタ 381"/>
        <xdr:cNvCxnSpPr/>
      </xdr:nvCxnSpPr>
      <xdr:spPr>
        <a:xfrm flipV="1">
          <a:off x="13512800" y="72021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83312</xdr:rowOff>
    </xdr:from>
    <xdr:to>
      <xdr:col>24</xdr:col>
      <xdr:colOff>609600</xdr:colOff>
      <xdr:row>42</xdr:row>
      <xdr:rowOff>13462</xdr:rowOff>
    </xdr:to>
    <xdr:sp macro="" textlink="">
      <xdr:nvSpPr>
        <xdr:cNvPr id="392" name="円/楕円 391"/>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55389</xdr:rowOff>
    </xdr:from>
    <xdr:ext cx="762000" cy="259045"/>
    <xdr:sp macro="" textlink="">
      <xdr:nvSpPr>
        <xdr:cNvPr id="393" name="公債費負担の状況該当値テキスト"/>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394" name="円/楕円 393"/>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95" name="テキスト ボックス 394"/>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102616</xdr:rowOff>
    </xdr:from>
    <xdr:to>
      <xdr:col>22</xdr:col>
      <xdr:colOff>254000</xdr:colOff>
      <xdr:row>42</xdr:row>
      <xdr:rowOff>32766</xdr:rowOff>
    </xdr:to>
    <xdr:sp macro="" textlink="">
      <xdr:nvSpPr>
        <xdr:cNvPr id="396" name="円/楕円 395"/>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97" name="テキスト ボックス 396"/>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398" name="円/楕円 397"/>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9" name="テキスト ボックス 398"/>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400" name="円/楕円 399"/>
        <xdr:cNvSpPr/>
      </xdr:nvSpPr>
      <xdr:spPr>
        <a:xfrm>
          <a:off x="13462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401" name="テキスト ボックス 400"/>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年度まで、比率は</a:t>
          </a:r>
          <a:r>
            <a:rPr kumimoji="1" lang="en-US" altLang="ja-JP" sz="1400">
              <a:solidFill>
                <a:schemeClr val="dk1"/>
              </a:solidFill>
              <a:effectLst/>
              <a:latin typeface="+mn-lt"/>
              <a:ea typeface="+mn-ea"/>
              <a:cs typeface="+mn-cs"/>
            </a:rPr>
            <a:t>40</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60</a:t>
          </a:r>
          <a:r>
            <a:rPr kumimoji="1" lang="ja-JP" altLang="ja-JP" sz="1400">
              <a:solidFill>
                <a:schemeClr val="dk1"/>
              </a:solidFill>
              <a:effectLst/>
              <a:latin typeface="+mn-lt"/>
              <a:ea typeface="+mn-ea"/>
              <a:cs typeface="+mn-cs"/>
            </a:rPr>
            <a:t>％の間で推移している。</a:t>
          </a:r>
          <a:r>
            <a:rPr kumimoji="1" lang="ja-JP" altLang="en-US" sz="1400">
              <a:solidFill>
                <a:schemeClr val="dk1"/>
              </a:solidFill>
              <a:effectLst/>
              <a:latin typeface="+mn-lt"/>
              <a:ea typeface="+mn-ea"/>
              <a:cs typeface="+mn-cs"/>
            </a:rPr>
            <a:t>公営企業債等繰入見込額については、平成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年度中に経営戦略を策定予定であり、一般会計からの赤字補てんに頼らない基盤を作っていく必要がある。また、地方債の残高についても、</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負担を少しでも軽減できるよう、起債発行に係る事業</a:t>
          </a:r>
          <a:r>
            <a:rPr kumimoji="1" lang="ja-JP" altLang="en-US" sz="1400">
              <a:solidFill>
                <a:schemeClr val="dk1"/>
              </a:solidFill>
              <a:effectLst/>
              <a:latin typeface="+mn-lt"/>
              <a:ea typeface="+mn-ea"/>
              <a:cs typeface="+mn-cs"/>
            </a:rPr>
            <a:t>の選定を慎重に行っていく。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19957</xdr:rowOff>
    </xdr:from>
    <xdr:to>
      <xdr:col>24</xdr:col>
      <xdr:colOff>558800</xdr:colOff>
      <xdr:row>19</xdr:row>
      <xdr:rowOff>62230</xdr:rowOff>
    </xdr:to>
    <xdr:cxnSp macro="">
      <xdr:nvCxnSpPr>
        <xdr:cNvPr id="437" name="直線コネクタ 436"/>
        <xdr:cNvCxnSpPr/>
      </xdr:nvCxnSpPr>
      <xdr:spPr>
        <a:xfrm>
          <a:off x="16179800" y="3106057"/>
          <a:ext cx="8382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19957</xdr:rowOff>
    </xdr:from>
    <xdr:to>
      <xdr:col>23</xdr:col>
      <xdr:colOff>406400</xdr:colOff>
      <xdr:row>19</xdr:row>
      <xdr:rowOff>79466</xdr:rowOff>
    </xdr:to>
    <xdr:cxnSp macro="">
      <xdr:nvCxnSpPr>
        <xdr:cNvPr id="440" name="直線コネクタ 439"/>
        <xdr:cNvCxnSpPr/>
      </xdr:nvCxnSpPr>
      <xdr:spPr>
        <a:xfrm flipV="1">
          <a:off x="15290800" y="3106057"/>
          <a:ext cx="889000" cy="2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45811</xdr:rowOff>
    </xdr:from>
    <xdr:to>
      <xdr:col>22</xdr:col>
      <xdr:colOff>203200</xdr:colOff>
      <xdr:row>19</xdr:row>
      <xdr:rowOff>79466</xdr:rowOff>
    </xdr:to>
    <xdr:cxnSp macro="">
      <xdr:nvCxnSpPr>
        <xdr:cNvPr id="443" name="直線コネクタ 442"/>
        <xdr:cNvCxnSpPr/>
      </xdr:nvCxnSpPr>
      <xdr:spPr>
        <a:xfrm>
          <a:off x="14401800" y="3131911"/>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113846</xdr:rowOff>
    </xdr:from>
    <xdr:to>
      <xdr:col>21</xdr:col>
      <xdr:colOff>0</xdr:colOff>
      <xdr:row>18</xdr:row>
      <xdr:rowOff>45811</xdr:rowOff>
    </xdr:to>
    <xdr:cxnSp macro="">
      <xdr:nvCxnSpPr>
        <xdr:cNvPr id="446" name="直線コネクタ 445"/>
        <xdr:cNvCxnSpPr/>
      </xdr:nvCxnSpPr>
      <xdr:spPr>
        <a:xfrm>
          <a:off x="13512800" y="3028496"/>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7" name="フローチャート :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9" name="フローチャート :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11430</xdr:rowOff>
    </xdr:from>
    <xdr:to>
      <xdr:col>24</xdr:col>
      <xdr:colOff>609600</xdr:colOff>
      <xdr:row>19</xdr:row>
      <xdr:rowOff>113030</xdr:rowOff>
    </xdr:to>
    <xdr:sp macro="" textlink="">
      <xdr:nvSpPr>
        <xdr:cNvPr id="456" name="円/楕円 455"/>
        <xdr:cNvSpPr/>
      </xdr:nvSpPr>
      <xdr:spPr>
        <a:xfrm>
          <a:off x="16967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154957</xdr:rowOff>
    </xdr:from>
    <xdr:ext cx="762000" cy="259045"/>
    <xdr:sp macro="" textlink="">
      <xdr:nvSpPr>
        <xdr:cNvPr id="457" name="将来負担の状況該当値テキスト"/>
        <xdr:cNvSpPr txBox="1"/>
      </xdr:nvSpPr>
      <xdr:spPr>
        <a:xfrm>
          <a:off x="17106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140607</xdr:rowOff>
    </xdr:from>
    <xdr:to>
      <xdr:col>23</xdr:col>
      <xdr:colOff>457200</xdr:colOff>
      <xdr:row>18</xdr:row>
      <xdr:rowOff>70757</xdr:rowOff>
    </xdr:to>
    <xdr:sp macro="" textlink="">
      <xdr:nvSpPr>
        <xdr:cNvPr id="458" name="円/楕円 457"/>
        <xdr:cNvSpPr/>
      </xdr:nvSpPr>
      <xdr:spPr>
        <a:xfrm>
          <a:off x="16129000" y="30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55534</xdr:rowOff>
    </xdr:from>
    <xdr:ext cx="736600" cy="259045"/>
    <xdr:sp macro="" textlink="">
      <xdr:nvSpPr>
        <xdr:cNvPr id="459" name="テキスト ボックス 458"/>
        <xdr:cNvSpPr txBox="1"/>
      </xdr:nvSpPr>
      <xdr:spPr>
        <a:xfrm>
          <a:off x="15798800" y="314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28666</xdr:rowOff>
    </xdr:from>
    <xdr:to>
      <xdr:col>22</xdr:col>
      <xdr:colOff>254000</xdr:colOff>
      <xdr:row>19</xdr:row>
      <xdr:rowOff>130266</xdr:rowOff>
    </xdr:to>
    <xdr:sp macro="" textlink="">
      <xdr:nvSpPr>
        <xdr:cNvPr id="460" name="円/楕円 459"/>
        <xdr:cNvSpPr/>
      </xdr:nvSpPr>
      <xdr:spPr>
        <a:xfrm>
          <a:off x="15240000" y="32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115043</xdr:rowOff>
    </xdr:from>
    <xdr:ext cx="762000" cy="259045"/>
    <xdr:sp macro="" textlink="">
      <xdr:nvSpPr>
        <xdr:cNvPr id="461" name="テキスト ボックス 460"/>
        <xdr:cNvSpPr txBox="1"/>
      </xdr:nvSpPr>
      <xdr:spPr>
        <a:xfrm>
          <a:off x="14909800" y="337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166461</xdr:rowOff>
    </xdr:from>
    <xdr:to>
      <xdr:col>21</xdr:col>
      <xdr:colOff>50800</xdr:colOff>
      <xdr:row>18</xdr:row>
      <xdr:rowOff>96611</xdr:rowOff>
    </xdr:to>
    <xdr:sp macro="" textlink="">
      <xdr:nvSpPr>
        <xdr:cNvPr id="462" name="円/楕円 461"/>
        <xdr:cNvSpPr/>
      </xdr:nvSpPr>
      <xdr:spPr>
        <a:xfrm>
          <a:off x="14351000" y="308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81388</xdr:rowOff>
    </xdr:from>
    <xdr:ext cx="762000" cy="259045"/>
    <xdr:sp macro="" textlink="">
      <xdr:nvSpPr>
        <xdr:cNvPr id="463" name="テキスト ボックス 462"/>
        <xdr:cNvSpPr txBox="1"/>
      </xdr:nvSpPr>
      <xdr:spPr>
        <a:xfrm>
          <a:off x="14020800" y="316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63046</xdr:rowOff>
    </xdr:from>
    <xdr:to>
      <xdr:col>19</xdr:col>
      <xdr:colOff>533400</xdr:colOff>
      <xdr:row>17</xdr:row>
      <xdr:rowOff>164646</xdr:rowOff>
    </xdr:to>
    <xdr:sp macro="" textlink="">
      <xdr:nvSpPr>
        <xdr:cNvPr id="464" name="円/楕円 463"/>
        <xdr:cNvSpPr/>
      </xdr:nvSpPr>
      <xdr:spPr>
        <a:xfrm>
          <a:off x="13462000" y="297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149423</xdr:rowOff>
    </xdr:from>
    <xdr:ext cx="762000" cy="259045"/>
    <xdr:sp macro="" textlink="">
      <xdr:nvSpPr>
        <xdr:cNvPr id="465" name="テキスト ボックス 464"/>
        <xdr:cNvSpPr txBox="1"/>
      </xdr:nvSpPr>
      <xdr:spPr>
        <a:xfrm>
          <a:off x="13131800" y="306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高知県東洋町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2,627
2,614
74.06
2,839,831
2,795,472
27,751
1,682,296
3,837,789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前年に引き続き改善傾向にあるものの、依然類似団体平均を上回っている。要因としては本町の職員の年齢構成が、</a:t>
          </a:r>
          <a:r>
            <a:rPr kumimoji="1" lang="en-US" altLang="ja-JP" sz="1300">
              <a:latin typeface="ＭＳ Ｐゴシック"/>
            </a:rPr>
            <a:t>40</a:t>
          </a:r>
          <a:r>
            <a:rPr kumimoji="1" lang="ja-JP" altLang="en-US" sz="1300">
              <a:latin typeface="ＭＳ Ｐゴシック"/>
            </a:rPr>
            <a:t>代・</a:t>
          </a:r>
          <a:r>
            <a:rPr kumimoji="1" lang="en-US" altLang="ja-JP" sz="1300">
              <a:latin typeface="ＭＳ Ｐゴシック"/>
            </a:rPr>
            <a:t>50</a:t>
          </a:r>
          <a:r>
            <a:rPr kumimoji="1" lang="ja-JP" altLang="en-US" sz="1300">
              <a:latin typeface="ＭＳ Ｐゴシック"/>
            </a:rPr>
            <a:t>代職員の割合が極端に高いいびつな構造になっているためで、数年間をかけて平準化していく必要がある。また、退職手当組合負担金の掛け率を上乗せしていることも影響している。今後定員適正化計画に基づき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37</xdr:row>
      <xdr:rowOff>110998</xdr:rowOff>
    </xdr:to>
    <xdr:cxnSp macro="">
      <xdr:nvCxnSpPr>
        <xdr:cNvPr id="64" name="直線コネクタ 63"/>
        <xdr:cNvCxnSpPr/>
      </xdr:nvCxnSpPr>
      <xdr:spPr>
        <a:xfrm flipV="1">
          <a:off x="3987800" y="64317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110998</xdr:rowOff>
    </xdr:from>
    <xdr:to>
      <xdr:col>5</xdr:col>
      <xdr:colOff>549275</xdr:colOff>
      <xdr:row>38</xdr:row>
      <xdr:rowOff>17272</xdr:rowOff>
    </xdr:to>
    <xdr:cxnSp macro="">
      <xdr:nvCxnSpPr>
        <xdr:cNvPr id="67" name="直線コネクタ 66"/>
        <xdr:cNvCxnSpPr/>
      </xdr:nvCxnSpPr>
      <xdr:spPr>
        <a:xfrm flipV="1">
          <a:off x="3098800" y="64546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74422</xdr:rowOff>
    </xdr:from>
    <xdr:to>
      <xdr:col>4</xdr:col>
      <xdr:colOff>346075</xdr:colOff>
      <xdr:row>38</xdr:row>
      <xdr:rowOff>17272</xdr:rowOff>
    </xdr:to>
    <xdr:cxnSp macro="">
      <xdr:nvCxnSpPr>
        <xdr:cNvPr id="70" name="直線コネクタ 69"/>
        <xdr:cNvCxnSpPr/>
      </xdr:nvCxnSpPr>
      <xdr:spPr>
        <a:xfrm>
          <a:off x="2209800" y="6418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74422</xdr:rowOff>
    </xdr:from>
    <xdr:to>
      <xdr:col>3</xdr:col>
      <xdr:colOff>142875</xdr:colOff>
      <xdr:row>38</xdr:row>
      <xdr:rowOff>12700</xdr:rowOff>
    </xdr:to>
    <xdr:cxnSp macro="">
      <xdr:nvCxnSpPr>
        <xdr:cNvPr id="73" name="直線コネクタ 72"/>
        <xdr:cNvCxnSpPr/>
      </xdr:nvCxnSpPr>
      <xdr:spPr>
        <a:xfrm flipV="1">
          <a:off x="1320800" y="64180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3" name="円/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60198</xdr:rowOff>
    </xdr:from>
    <xdr:to>
      <xdr:col>5</xdr:col>
      <xdr:colOff>600075</xdr:colOff>
      <xdr:row>37</xdr:row>
      <xdr:rowOff>161798</xdr:rowOff>
    </xdr:to>
    <xdr:sp macro="" textlink="">
      <xdr:nvSpPr>
        <xdr:cNvPr id="85" name="円/楕円 84"/>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146575</xdr:rowOff>
    </xdr:from>
    <xdr:ext cx="736600" cy="259045"/>
    <xdr:sp macro="" textlink="">
      <xdr:nvSpPr>
        <xdr:cNvPr id="86" name="テキスト ボックス 85"/>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137922</xdr:rowOff>
    </xdr:from>
    <xdr:to>
      <xdr:col>4</xdr:col>
      <xdr:colOff>396875</xdr:colOff>
      <xdr:row>38</xdr:row>
      <xdr:rowOff>68072</xdr:rowOff>
    </xdr:to>
    <xdr:sp macro="" textlink="">
      <xdr:nvSpPr>
        <xdr:cNvPr id="87" name="円/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23622</xdr:rowOff>
    </xdr:from>
    <xdr:to>
      <xdr:col>3</xdr:col>
      <xdr:colOff>193675</xdr:colOff>
      <xdr:row>37</xdr:row>
      <xdr:rowOff>125222</xdr:rowOff>
    </xdr:to>
    <xdr:sp macro="" textlink="">
      <xdr:nvSpPr>
        <xdr:cNvPr id="89" name="円/楕円 88"/>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109999</xdr:rowOff>
    </xdr:from>
    <xdr:ext cx="762000" cy="259045"/>
    <xdr:sp macro="" textlink="">
      <xdr:nvSpPr>
        <xdr:cNvPr id="90" name="テキスト ボックス 89"/>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1" name="円/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前年度よりは、類似団体との格差を解消できたが、依然として平均値を上回っている傾向である。日常的な経常経費の削減の努力や、国・県の補助事業の活用を進めていく。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153670</xdr:rowOff>
    </xdr:from>
    <xdr:to>
      <xdr:col>24</xdr:col>
      <xdr:colOff>31750</xdr:colOff>
      <xdr:row>18</xdr:row>
      <xdr:rowOff>35560</xdr:rowOff>
    </xdr:to>
    <xdr:cxnSp macro="">
      <xdr:nvCxnSpPr>
        <xdr:cNvPr id="125" name="直線コネクタ 124"/>
        <xdr:cNvCxnSpPr/>
      </xdr:nvCxnSpPr>
      <xdr:spPr>
        <a:xfrm flipV="1">
          <a:off x="15671800" y="3068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18</xdr:row>
      <xdr:rowOff>35560</xdr:rowOff>
    </xdr:to>
    <xdr:cxnSp macro="">
      <xdr:nvCxnSpPr>
        <xdr:cNvPr id="128" name="直線コネクタ 127"/>
        <xdr:cNvCxnSpPr/>
      </xdr:nvCxnSpPr>
      <xdr:spPr>
        <a:xfrm>
          <a:off x="14782800" y="2984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77470</xdr:rowOff>
    </xdr:to>
    <xdr:cxnSp macro="">
      <xdr:nvCxnSpPr>
        <xdr:cNvPr id="131" name="直線コネクタ 130"/>
        <xdr:cNvCxnSpPr/>
      </xdr:nvCxnSpPr>
      <xdr:spPr>
        <a:xfrm flipV="1">
          <a:off x="13893800" y="2984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17</xdr:row>
      <xdr:rowOff>77470</xdr:rowOff>
    </xdr:to>
    <xdr:cxnSp macro="">
      <xdr:nvCxnSpPr>
        <xdr:cNvPr id="134" name="直線コネクタ 133"/>
        <xdr:cNvCxnSpPr/>
      </xdr:nvCxnSpPr>
      <xdr:spPr>
        <a:xfrm>
          <a:off x="13004800" y="2832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102870</xdr:rowOff>
    </xdr:from>
    <xdr:to>
      <xdr:col>24</xdr:col>
      <xdr:colOff>82550</xdr:colOff>
      <xdr:row>18</xdr:row>
      <xdr:rowOff>33020</xdr:rowOff>
    </xdr:to>
    <xdr:sp macro="" textlink="">
      <xdr:nvSpPr>
        <xdr:cNvPr id="144" name="円/楕円 143"/>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74947</xdr:rowOff>
    </xdr:from>
    <xdr:ext cx="762000" cy="259045"/>
    <xdr:sp macro="" textlink="">
      <xdr:nvSpPr>
        <xdr:cNvPr id="145"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156210</xdr:rowOff>
    </xdr:from>
    <xdr:to>
      <xdr:col>22</xdr:col>
      <xdr:colOff>615950</xdr:colOff>
      <xdr:row>18</xdr:row>
      <xdr:rowOff>86360</xdr:rowOff>
    </xdr:to>
    <xdr:sp macro="" textlink="">
      <xdr:nvSpPr>
        <xdr:cNvPr id="146" name="円/楕円 145"/>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71137</xdr:rowOff>
    </xdr:from>
    <xdr:ext cx="736600" cy="259045"/>
    <xdr:sp macro="" textlink="">
      <xdr:nvSpPr>
        <xdr:cNvPr id="147" name="テキスト ボックス 146"/>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8" name="円/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50" name="円/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1" name="テキスト ボックス 150"/>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2" name="円/楕円 151"/>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3" name="テキスト ボックス 152"/>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年度は類似団体平均値になったが、障害福祉関連費の決算額により影響を受けやすい構造にあるため、今後社会保障経費関連の事業費は慎重に判断していく必要がある。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118835</xdr:rowOff>
    </xdr:to>
    <xdr:cxnSp macro="">
      <xdr:nvCxnSpPr>
        <xdr:cNvPr id="187" name="直線コネクタ 186"/>
        <xdr:cNvCxnSpPr/>
      </xdr:nvCxnSpPr>
      <xdr:spPr>
        <a:xfrm flipV="1">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94343</xdr:rowOff>
    </xdr:to>
    <xdr:cxnSp macro="">
      <xdr:nvCxnSpPr>
        <xdr:cNvPr id="190" name="直線コネクタ 189"/>
        <xdr:cNvCxnSpPr/>
      </xdr:nvCxnSpPr>
      <xdr:spPr>
        <a:xfrm flipV="1">
          <a:off x="3098800" y="95485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56</xdr:row>
      <xdr:rowOff>94343</xdr:rowOff>
    </xdr:to>
    <xdr:cxnSp macro="">
      <xdr:nvCxnSpPr>
        <xdr:cNvPr id="193" name="直線コネクタ 192"/>
        <xdr:cNvCxnSpPr/>
      </xdr:nvCxnSpPr>
      <xdr:spPr>
        <a:xfrm>
          <a:off x="2209800" y="95159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118835</xdr:rowOff>
    </xdr:to>
    <xdr:cxnSp macro="">
      <xdr:nvCxnSpPr>
        <xdr:cNvPr id="196" name="直線コネクタ 195"/>
        <xdr:cNvCxnSpPr/>
      </xdr:nvCxnSpPr>
      <xdr:spPr>
        <a:xfrm flipV="1">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6" name="円/楕円 205"/>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146249</xdr:rowOff>
    </xdr:from>
    <xdr:ext cx="762000" cy="259045"/>
    <xdr:sp macro="" textlink="">
      <xdr:nvSpPr>
        <xdr:cNvPr id="207" name="扶助費該当値テキスト"/>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8" name="円/楕円 207"/>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09" name="テキスト ボックス 208"/>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0" name="円/楕円 209"/>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1" name="テキスト ボックス 210"/>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2" name="円/楕円 211"/>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3" name="テキスト ボックス 21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4" name="円/楕円 213"/>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5" name="テキスト ボックス 21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いる要因は、特別会計への操出金が多額となっていることが挙げられる。公営企業については今後策定予定の経営戦略に則り経営の健全化、また、その他の会計については、経費削減に努め普通会計の財政の軽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57</xdr:row>
      <xdr:rowOff>165862</xdr:rowOff>
    </xdr:to>
    <xdr:cxnSp macro="">
      <xdr:nvCxnSpPr>
        <xdr:cNvPr id="245" name="直線コネクタ 244"/>
        <xdr:cNvCxnSpPr/>
      </xdr:nvCxnSpPr>
      <xdr:spPr>
        <a:xfrm flipV="1">
          <a:off x="15671800" y="99110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165862</xdr:rowOff>
    </xdr:to>
    <xdr:cxnSp macro="">
      <xdr:nvCxnSpPr>
        <xdr:cNvPr id="248" name="直線コネクタ 247"/>
        <xdr:cNvCxnSpPr/>
      </xdr:nvCxnSpPr>
      <xdr:spPr>
        <a:xfrm>
          <a:off x="14782800" y="98196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65278</xdr:rowOff>
    </xdr:to>
    <xdr:cxnSp macro="">
      <xdr:nvCxnSpPr>
        <xdr:cNvPr id="251" name="直線コネクタ 250"/>
        <xdr:cNvCxnSpPr/>
      </xdr:nvCxnSpPr>
      <xdr:spPr>
        <a:xfrm flipV="1">
          <a:off x="13893800" y="9819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65278</xdr:rowOff>
    </xdr:to>
    <xdr:cxnSp macro="">
      <xdr:nvCxnSpPr>
        <xdr:cNvPr id="254" name="直線コネクタ 253"/>
        <xdr:cNvCxnSpPr/>
      </xdr:nvCxnSpPr>
      <xdr:spPr>
        <a:xfrm>
          <a:off x="13004800" y="9819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4" name="円/楕円 263"/>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5"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115062</xdr:rowOff>
    </xdr:from>
    <xdr:to>
      <xdr:col>22</xdr:col>
      <xdr:colOff>615950</xdr:colOff>
      <xdr:row>58</xdr:row>
      <xdr:rowOff>45212</xdr:rowOff>
    </xdr:to>
    <xdr:sp macro="" textlink="">
      <xdr:nvSpPr>
        <xdr:cNvPr id="266" name="円/楕円 265"/>
        <xdr:cNvSpPr/>
      </xdr:nvSpPr>
      <xdr:spPr>
        <a:xfrm>
          <a:off x="15621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29989</xdr:rowOff>
    </xdr:from>
    <xdr:ext cx="736600" cy="259045"/>
    <xdr:sp macro="" textlink="">
      <xdr:nvSpPr>
        <xdr:cNvPr id="267" name="テキスト ボックス 266"/>
        <xdr:cNvSpPr txBox="1"/>
      </xdr:nvSpPr>
      <xdr:spPr>
        <a:xfrm>
          <a:off x="15290800" y="997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68" name="円/楕円 267"/>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69" name="テキスト ボックス 26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14478</xdr:rowOff>
    </xdr:from>
    <xdr:to>
      <xdr:col>20</xdr:col>
      <xdr:colOff>209550</xdr:colOff>
      <xdr:row>57</xdr:row>
      <xdr:rowOff>116078</xdr:rowOff>
    </xdr:to>
    <xdr:sp macro="" textlink="">
      <xdr:nvSpPr>
        <xdr:cNvPr id="270" name="円/楕円 269"/>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100855</xdr:rowOff>
    </xdr:from>
    <xdr:ext cx="762000" cy="259045"/>
    <xdr:sp macro="" textlink="">
      <xdr:nvSpPr>
        <xdr:cNvPr id="271" name="テキスト ボックス 270"/>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2" name="円/楕円 271"/>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3" name="テキスト ボックス 272"/>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では、消防業務を室戸市に委託しているほか、広域で行っているゴミ処理に要する費用負担などにより、類似団体平均値を大きく上回っている。当該業務は今後も継続していくため、各種団体への補助金等については見直しなどを含め抑制に努め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101854</xdr:rowOff>
    </xdr:to>
    <xdr:cxnSp macro="">
      <xdr:nvCxnSpPr>
        <xdr:cNvPr id="303" name="直線コネクタ 302"/>
        <xdr:cNvCxnSpPr/>
      </xdr:nvCxnSpPr>
      <xdr:spPr>
        <a:xfrm flipV="1">
          <a:off x="15671800" y="63403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101854</xdr:rowOff>
    </xdr:from>
    <xdr:to>
      <xdr:col>22</xdr:col>
      <xdr:colOff>565150</xdr:colOff>
      <xdr:row>38</xdr:row>
      <xdr:rowOff>85852</xdr:rowOff>
    </xdr:to>
    <xdr:cxnSp macro="">
      <xdr:nvCxnSpPr>
        <xdr:cNvPr id="306" name="直線コネクタ 305"/>
        <xdr:cNvCxnSpPr/>
      </xdr:nvCxnSpPr>
      <xdr:spPr>
        <a:xfrm flipV="1">
          <a:off x="14782800" y="64455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76708</xdr:rowOff>
    </xdr:from>
    <xdr:to>
      <xdr:col>21</xdr:col>
      <xdr:colOff>361950</xdr:colOff>
      <xdr:row>38</xdr:row>
      <xdr:rowOff>85852</xdr:rowOff>
    </xdr:to>
    <xdr:cxnSp macro="">
      <xdr:nvCxnSpPr>
        <xdr:cNvPr id="309" name="直線コネクタ 308"/>
        <xdr:cNvCxnSpPr/>
      </xdr:nvCxnSpPr>
      <xdr:spPr>
        <a:xfrm>
          <a:off x="13893800" y="6591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26416</xdr:rowOff>
    </xdr:from>
    <xdr:to>
      <xdr:col>20</xdr:col>
      <xdr:colOff>158750</xdr:colOff>
      <xdr:row>38</xdr:row>
      <xdr:rowOff>76708</xdr:rowOff>
    </xdr:to>
    <xdr:cxnSp macro="">
      <xdr:nvCxnSpPr>
        <xdr:cNvPr id="312" name="直線コネクタ 311"/>
        <xdr:cNvCxnSpPr/>
      </xdr:nvCxnSpPr>
      <xdr:spPr>
        <a:xfrm>
          <a:off x="13004800" y="65415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2" name="円/楕円 321"/>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3"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24" name="円/楕円 323"/>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25" name="テキスト ボックス 324"/>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35052</xdr:rowOff>
    </xdr:from>
    <xdr:to>
      <xdr:col>21</xdr:col>
      <xdr:colOff>412750</xdr:colOff>
      <xdr:row>38</xdr:row>
      <xdr:rowOff>136652</xdr:rowOff>
    </xdr:to>
    <xdr:sp macro="" textlink="">
      <xdr:nvSpPr>
        <xdr:cNvPr id="326" name="円/楕円 325"/>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121429</xdr:rowOff>
    </xdr:from>
    <xdr:ext cx="762000" cy="259045"/>
    <xdr:sp macro="" textlink="">
      <xdr:nvSpPr>
        <xdr:cNvPr id="327" name="テキスト ボックス 326"/>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25908</xdr:rowOff>
    </xdr:from>
    <xdr:to>
      <xdr:col>20</xdr:col>
      <xdr:colOff>209550</xdr:colOff>
      <xdr:row>38</xdr:row>
      <xdr:rowOff>127508</xdr:rowOff>
    </xdr:to>
    <xdr:sp macro="" textlink="">
      <xdr:nvSpPr>
        <xdr:cNvPr id="328" name="円/楕円 327"/>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112285</xdr:rowOff>
    </xdr:from>
    <xdr:ext cx="762000" cy="259045"/>
    <xdr:sp macro="" textlink="">
      <xdr:nvSpPr>
        <xdr:cNvPr id="329" name="テキスト ボックス 328"/>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147066</xdr:rowOff>
    </xdr:from>
    <xdr:to>
      <xdr:col>19</xdr:col>
      <xdr:colOff>6350</xdr:colOff>
      <xdr:row>38</xdr:row>
      <xdr:rowOff>77215</xdr:rowOff>
    </xdr:to>
    <xdr:sp macro="" textlink="">
      <xdr:nvSpPr>
        <xdr:cNvPr id="330" name="円/楕円 329"/>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61993</xdr:rowOff>
    </xdr:from>
    <xdr:ext cx="762000" cy="259045"/>
    <xdr:sp macro="" textlink="">
      <xdr:nvSpPr>
        <xdr:cNvPr id="331" name="テキスト ボックス 330"/>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より情報通信基盤整備に要した起債償還が始まったことにより大幅に悪化している。また、今後も防災分野の大型事業の起債償還が本格的に始まってくるので、数値が悪化する傾向にある。特定財源の確保を念頭に置き起債発行を継続して抑制していく必要が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77</xdr:row>
      <xdr:rowOff>119380</xdr:rowOff>
    </xdr:to>
    <xdr:cxnSp macro="">
      <xdr:nvCxnSpPr>
        <xdr:cNvPr id="363" name="直線コネクタ 362"/>
        <xdr:cNvCxnSpPr/>
      </xdr:nvCxnSpPr>
      <xdr:spPr>
        <a:xfrm>
          <a:off x="3987800" y="13050520"/>
          <a:ext cx="8382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20320</xdr:rowOff>
    </xdr:from>
    <xdr:to>
      <xdr:col>5</xdr:col>
      <xdr:colOff>549275</xdr:colOff>
      <xdr:row>76</xdr:row>
      <xdr:rowOff>73661</xdr:rowOff>
    </xdr:to>
    <xdr:cxnSp macro="">
      <xdr:nvCxnSpPr>
        <xdr:cNvPr id="366" name="直線コネクタ 365"/>
        <xdr:cNvCxnSpPr/>
      </xdr:nvCxnSpPr>
      <xdr:spPr>
        <a:xfrm flipV="1">
          <a:off x="3098800" y="13050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73661</xdr:rowOff>
    </xdr:from>
    <xdr:to>
      <xdr:col>4</xdr:col>
      <xdr:colOff>346075</xdr:colOff>
      <xdr:row>76</xdr:row>
      <xdr:rowOff>73661</xdr:rowOff>
    </xdr:to>
    <xdr:cxnSp macro="">
      <xdr:nvCxnSpPr>
        <xdr:cNvPr id="369" name="直線コネクタ 368"/>
        <xdr:cNvCxnSpPr/>
      </xdr:nvCxnSpPr>
      <xdr:spPr>
        <a:xfrm>
          <a:off x="2209800" y="13103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73661</xdr:rowOff>
    </xdr:from>
    <xdr:to>
      <xdr:col>3</xdr:col>
      <xdr:colOff>142875</xdr:colOff>
      <xdr:row>77</xdr:row>
      <xdr:rowOff>16511</xdr:rowOff>
    </xdr:to>
    <xdr:cxnSp macro="">
      <xdr:nvCxnSpPr>
        <xdr:cNvPr id="372" name="直線コネクタ 371"/>
        <xdr:cNvCxnSpPr/>
      </xdr:nvCxnSpPr>
      <xdr:spPr>
        <a:xfrm flipV="1">
          <a:off x="1320800" y="13103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68580</xdr:rowOff>
    </xdr:from>
    <xdr:to>
      <xdr:col>7</xdr:col>
      <xdr:colOff>66675</xdr:colOff>
      <xdr:row>77</xdr:row>
      <xdr:rowOff>170180</xdr:rowOff>
    </xdr:to>
    <xdr:sp macro="" textlink="">
      <xdr:nvSpPr>
        <xdr:cNvPr id="382" name="円/楕円 381"/>
        <xdr:cNvSpPr/>
      </xdr:nvSpPr>
      <xdr:spPr>
        <a:xfrm>
          <a:off x="4775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40657</xdr:rowOff>
    </xdr:from>
    <xdr:ext cx="762000" cy="259045"/>
    <xdr:sp macro="" textlink="">
      <xdr:nvSpPr>
        <xdr:cNvPr id="383" name="公債費該当値テキスト"/>
        <xdr:cNvSpPr txBox="1"/>
      </xdr:nvSpPr>
      <xdr:spPr>
        <a:xfrm>
          <a:off x="4914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84" name="円/楕円 383"/>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85" name="テキスト ボックス 384"/>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22861</xdr:rowOff>
    </xdr:from>
    <xdr:to>
      <xdr:col>4</xdr:col>
      <xdr:colOff>396875</xdr:colOff>
      <xdr:row>76</xdr:row>
      <xdr:rowOff>124461</xdr:rowOff>
    </xdr:to>
    <xdr:sp macro="" textlink="">
      <xdr:nvSpPr>
        <xdr:cNvPr id="386" name="円/楕円 385"/>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87" name="テキスト ボックス 386"/>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22861</xdr:rowOff>
    </xdr:from>
    <xdr:to>
      <xdr:col>3</xdr:col>
      <xdr:colOff>193675</xdr:colOff>
      <xdr:row>76</xdr:row>
      <xdr:rowOff>124461</xdr:rowOff>
    </xdr:to>
    <xdr:sp macro="" textlink="">
      <xdr:nvSpPr>
        <xdr:cNvPr id="388" name="円/楕円 387"/>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89" name="テキスト ボックス 388"/>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137161</xdr:rowOff>
    </xdr:from>
    <xdr:to>
      <xdr:col>1</xdr:col>
      <xdr:colOff>676275</xdr:colOff>
      <xdr:row>77</xdr:row>
      <xdr:rowOff>67311</xdr:rowOff>
    </xdr:to>
    <xdr:sp macro="" textlink="">
      <xdr:nvSpPr>
        <xdr:cNvPr id="390" name="円/楕円 389"/>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77487</xdr:rowOff>
    </xdr:from>
    <xdr:ext cx="762000" cy="259045"/>
    <xdr:sp macro="" textlink="">
      <xdr:nvSpPr>
        <xdr:cNvPr id="391" name="テキスト ボックス 390"/>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a:t>
          </a:r>
          <a:r>
            <a:rPr kumimoji="1" lang="en-US" altLang="ja-JP" sz="1300">
              <a:latin typeface="ＭＳ Ｐゴシック"/>
            </a:rPr>
            <a:t>5</a:t>
          </a:r>
          <a:r>
            <a:rPr kumimoji="1" lang="ja-JP" altLang="en-US" sz="1300">
              <a:latin typeface="ＭＳ Ｐゴシック"/>
            </a:rPr>
            <a:t>年間と比較して改善が見られた。引き続き町税の徴収強化や事務事業の見直しによる歳出削減、定員適正化計画に基づく計画的な定員管理に取り組んでいく。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27395</xdr:rowOff>
    </xdr:from>
    <xdr:to>
      <xdr:col>24</xdr:col>
      <xdr:colOff>31750</xdr:colOff>
      <xdr:row>80</xdr:row>
      <xdr:rowOff>2902</xdr:rowOff>
    </xdr:to>
    <xdr:cxnSp macro="">
      <xdr:nvCxnSpPr>
        <xdr:cNvPr id="426" name="直線コネクタ 425"/>
        <xdr:cNvCxnSpPr/>
      </xdr:nvCxnSpPr>
      <xdr:spPr>
        <a:xfrm flipV="1">
          <a:off x="15671800" y="1357194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2902</xdr:rowOff>
    </xdr:from>
    <xdr:to>
      <xdr:col>22</xdr:col>
      <xdr:colOff>565150</xdr:colOff>
      <xdr:row>80</xdr:row>
      <xdr:rowOff>55155</xdr:rowOff>
    </xdr:to>
    <xdr:cxnSp macro="">
      <xdr:nvCxnSpPr>
        <xdr:cNvPr id="429" name="直線コネクタ 428"/>
        <xdr:cNvCxnSpPr/>
      </xdr:nvCxnSpPr>
      <xdr:spPr>
        <a:xfrm flipV="1">
          <a:off x="14782800" y="137189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118836</xdr:rowOff>
    </xdr:from>
    <xdr:to>
      <xdr:col>21</xdr:col>
      <xdr:colOff>361950</xdr:colOff>
      <xdr:row>80</xdr:row>
      <xdr:rowOff>55155</xdr:rowOff>
    </xdr:to>
    <xdr:cxnSp macro="">
      <xdr:nvCxnSpPr>
        <xdr:cNvPr id="432" name="直線コネクタ 431"/>
        <xdr:cNvCxnSpPr/>
      </xdr:nvCxnSpPr>
      <xdr:spPr>
        <a:xfrm>
          <a:off x="13893800" y="13663386"/>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86179</xdr:rowOff>
    </xdr:from>
    <xdr:to>
      <xdr:col>20</xdr:col>
      <xdr:colOff>158750</xdr:colOff>
      <xdr:row>79</xdr:row>
      <xdr:rowOff>118836</xdr:rowOff>
    </xdr:to>
    <xdr:cxnSp macro="">
      <xdr:nvCxnSpPr>
        <xdr:cNvPr id="435" name="直線コネクタ 434"/>
        <xdr:cNvCxnSpPr/>
      </xdr:nvCxnSpPr>
      <xdr:spPr>
        <a:xfrm>
          <a:off x="13004800" y="13630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148045</xdr:rowOff>
    </xdr:from>
    <xdr:to>
      <xdr:col>24</xdr:col>
      <xdr:colOff>82550</xdr:colOff>
      <xdr:row>79</xdr:row>
      <xdr:rowOff>78195</xdr:rowOff>
    </xdr:to>
    <xdr:sp macro="" textlink="">
      <xdr:nvSpPr>
        <xdr:cNvPr id="445" name="円/楕円 444"/>
        <xdr:cNvSpPr/>
      </xdr:nvSpPr>
      <xdr:spPr>
        <a:xfrm>
          <a:off x="16459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120122</xdr:rowOff>
    </xdr:from>
    <xdr:ext cx="762000" cy="259045"/>
    <xdr:sp macro="" textlink="">
      <xdr:nvSpPr>
        <xdr:cNvPr id="446" name="公債費以外該当値テキスト"/>
        <xdr:cNvSpPr txBox="1"/>
      </xdr:nvSpPr>
      <xdr:spPr>
        <a:xfrm>
          <a:off x="16598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123552</xdr:rowOff>
    </xdr:from>
    <xdr:to>
      <xdr:col>22</xdr:col>
      <xdr:colOff>615950</xdr:colOff>
      <xdr:row>80</xdr:row>
      <xdr:rowOff>53702</xdr:rowOff>
    </xdr:to>
    <xdr:sp macro="" textlink="">
      <xdr:nvSpPr>
        <xdr:cNvPr id="447" name="円/楕円 446"/>
        <xdr:cNvSpPr/>
      </xdr:nvSpPr>
      <xdr:spPr>
        <a:xfrm>
          <a:off x="15621000" y="13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38479</xdr:rowOff>
    </xdr:from>
    <xdr:ext cx="736600" cy="259045"/>
    <xdr:sp macro="" textlink="">
      <xdr:nvSpPr>
        <xdr:cNvPr id="448" name="テキスト ボックス 447"/>
        <xdr:cNvSpPr txBox="1"/>
      </xdr:nvSpPr>
      <xdr:spPr>
        <a:xfrm>
          <a:off x="15290800" y="13754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4355</xdr:rowOff>
    </xdr:from>
    <xdr:to>
      <xdr:col>21</xdr:col>
      <xdr:colOff>412750</xdr:colOff>
      <xdr:row>80</xdr:row>
      <xdr:rowOff>105955</xdr:rowOff>
    </xdr:to>
    <xdr:sp macro="" textlink="">
      <xdr:nvSpPr>
        <xdr:cNvPr id="449" name="円/楕円 448"/>
        <xdr:cNvSpPr/>
      </xdr:nvSpPr>
      <xdr:spPr>
        <a:xfrm>
          <a:off x="147320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90732</xdr:rowOff>
    </xdr:from>
    <xdr:ext cx="762000" cy="259045"/>
    <xdr:sp macro="" textlink="">
      <xdr:nvSpPr>
        <xdr:cNvPr id="450" name="テキスト ボックス 449"/>
        <xdr:cNvSpPr txBox="1"/>
      </xdr:nvSpPr>
      <xdr:spPr>
        <a:xfrm>
          <a:off x="14401800" y="1380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68036</xdr:rowOff>
    </xdr:from>
    <xdr:to>
      <xdr:col>20</xdr:col>
      <xdr:colOff>209550</xdr:colOff>
      <xdr:row>79</xdr:row>
      <xdr:rowOff>169636</xdr:rowOff>
    </xdr:to>
    <xdr:sp macro="" textlink="">
      <xdr:nvSpPr>
        <xdr:cNvPr id="451" name="円/楕円 450"/>
        <xdr:cNvSpPr/>
      </xdr:nvSpPr>
      <xdr:spPr>
        <a:xfrm>
          <a:off x="13843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154413</xdr:rowOff>
    </xdr:from>
    <xdr:ext cx="762000" cy="259045"/>
    <xdr:sp macro="" textlink="">
      <xdr:nvSpPr>
        <xdr:cNvPr id="452" name="テキスト ボックス 451"/>
        <xdr:cNvSpPr txBox="1"/>
      </xdr:nvSpPr>
      <xdr:spPr>
        <a:xfrm>
          <a:off x="13512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35379</xdr:rowOff>
    </xdr:from>
    <xdr:to>
      <xdr:col>19</xdr:col>
      <xdr:colOff>6350</xdr:colOff>
      <xdr:row>79</xdr:row>
      <xdr:rowOff>136979</xdr:rowOff>
    </xdr:to>
    <xdr:sp macro="" textlink="">
      <xdr:nvSpPr>
        <xdr:cNvPr id="453" name="円/楕円 452"/>
        <xdr:cNvSpPr/>
      </xdr:nvSpPr>
      <xdr:spPr>
        <a:xfrm>
          <a:off x="12954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121756</xdr:rowOff>
    </xdr:from>
    <xdr:ext cx="762000" cy="259045"/>
    <xdr:sp macro="" textlink="">
      <xdr:nvSpPr>
        <xdr:cNvPr id="454" name="テキスト ボックス 453"/>
        <xdr:cNvSpPr txBox="1"/>
      </xdr:nvSpPr>
      <xdr:spPr>
        <a:xfrm>
          <a:off x="12623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高知県東洋町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61013</xdr:rowOff>
    </xdr:from>
    <xdr:to>
      <xdr:col>4</xdr:col>
      <xdr:colOff>1117600</xdr:colOff>
      <xdr:row>17</xdr:row>
      <xdr:rowOff>86895</xdr:rowOff>
    </xdr:to>
    <xdr:cxnSp macro="">
      <xdr:nvCxnSpPr>
        <xdr:cNvPr id="47" name="直線コネクタ 46"/>
        <xdr:cNvCxnSpPr/>
      </xdr:nvCxnSpPr>
      <xdr:spPr bwMode="auto">
        <a:xfrm flipV="1">
          <a:off x="5003800" y="3023288"/>
          <a:ext cx="647700" cy="25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86895</xdr:rowOff>
    </xdr:from>
    <xdr:to>
      <xdr:col>4</xdr:col>
      <xdr:colOff>469900</xdr:colOff>
      <xdr:row>17</xdr:row>
      <xdr:rowOff>87956</xdr:rowOff>
    </xdr:to>
    <xdr:cxnSp macro="">
      <xdr:nvCxnSpPr>
        <xdr:cNvPr id="50" name="直線コネクタ 49"/>
        <xdr:cNvCxnSpPr/>
      </xdr:nvCxnSpPr>
      <xdr:spPr bwMode="auto">
        <a:xfrm flipV="1">
          <a:off x="4305300" y="3049170"/>
          <a:ext cx="698500" cy="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87956</xdr:rowOff>
    </xdr:from>
    <xdr:to>
      <xdr:col>3</xdr:col>
      <xdr:colOff>904875</xdr:colOff>
      <xdr:row>17</xdr:row>
      <xdr:rowOff>122527</xdr:rowOff>
    </xdr:to>
    <xdr:cxnSp macro="">
      <xdr:nvCxnSpPr>
        <xdr:cNvPr id="53" name="直線コネクタ 52"/>
        <xdr:cNvCxnSpPr/>
      </xdr:nvCxnSpPr>
      <xdr:spPr bwMode="auto">
        <a:xfrm flipV="1">
          <a:off x="3606800" y="3050231"/>
          <a:ext cx="698500" cy="34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100296</xdr:rowOff>
    </xdr:from>
    <xdr:to>
      <xdr:col>3</xdr:col>
      <xdr:colOff>206375</xdr:colOff>
      <xdr:row>17</xdr:row>
      <xdr:rowOff>122527</xdr:rowOff>
    </xdr:to>
    <xdr:cxnSp macro="">
      <xdr:nvCxnSpPr>
        <xdr:cNvPr id="56" name="直線コネクタ 55"/>
        <xdr:cNvCxnSpPr/>
      </xdr:nvCxnSpPr>
      <xdr:spPr bwMode="auto">
        <a:xfrm>
          <a:off x="2908300" y="3062571"/>
          <a:ext cx="698500" cy="2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10213</xdr:rowOff>
    </xdr:from>
    <xdr:to>
      <xdr:col>5</xdr:col>
      <xdr:colOff>34925</xdr:colOff>
      <xdr:row>17</xdr:row>
      <xdr:rowOff>111813</xdr:rowOff>
    </xdr:to>
    <xdr:sp macro="" textlink="">
      <xdr:nvSpPr>
        <xdr:cNvPr id="66" name="円/楕円 65"/>
        <xdr:cNvSpPr/>
      </xdr:nvSpPr>
      <xdr:spPr bwMode="auto">
        <a:xfrm>
          <a:off x="5600700" y="2972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153740</xdr:rowOff>
    </xdr:from>
    <xdr:ext cx="762000" cy="259045"/>
    <xdr:sp macro="" textlink="">
      <xdr:nvSpPr>
        <xdr:cNvPr id="67" name="人口1人当たり決算額の推移該当値テキスト130"/>
        <xdr:cNvSpPr txBox="1"/>
      </xdr:nvSpPr>
      <xdr:spPr>
        <a:xfrm>
          <a:off x="5740400" y="294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199,699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36095</xdr:rowOff>
    </xdr:from>
    <xdr:to>
      <xdr:col>4</xdr:col>
      <xdr:colOff>520700</xdr:colOff>
      <xdr:row>17</xdr:row>
      <xdr:rowOff>137695</xdr:rowOff>
    </xdr:to>
    <xdr:sp macro="" textlink="">
      <xdr:nvSpPr>
        <xdr:cNvPr id="68" name="円/楕円 67"/>
        <xdr:cNvSpPr/>
      </xdr:nvSpPr>
      <xdr:spPr bwMode="auto">
        <a:xfrm>
          <a:off x="4953000" y="2998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122472</xdr:rowOff>
    </xdr:from>
    <xdr:ext cx="736600" cy="259045"/>
    <xdr:sp macro="" textlink="">
      <xdr:nvSpPr>
        <xdr:cNvPr id="69" name="テキスト ボックス 68"/>
        <xdr:cNvSpPr txBox="1"/>
      </xdr:nvSpPr>
      <xdr:spPr>
        <a:xfrm>
          <a:off x="4622800" y="308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188,377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37156</xdr:rowOff>
    </xdr:from>
    <xdr:to>
      <xdr:col>3</xdr:col>
      <xdr:colOff>955675</xdr:colOff>
      <xdr:row>17</xdr:row>
      <xdr:rowOff>138756</xdr:rowOff>
    </xdr:to>
    <xdr:sp macro="" textlink="">
      <xdr:nvSpPr>
        <xdr:cNvPr id="70" name="円/楕円 69"/>
        <xdr:cNvSpPr/>
      </xdr:nvSpPr>
      <xdr:spPr bwMode="auto">
        <a:xfrm>
          <a:off x="4254500" y="299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123533</xdr:rowOff>
    </xdr:from>
    <xdr:ext cx="762000" cy="259045"/>
    <xdr:sp macro="" textlink="">
      <xdr:nvSpPr>
        <xdr:cNvPr id="71" name="テキスト ボックス 70"/>
        <xdr:cNvSpPr txBox="1"/>
      </xdr:nvSpPr>
      <xdr:spPr>
        <a:xfrm>
          <a:off x="3924300" y="30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71727</xdr:rowOff>
    </xdr:from>
    <xdr:to>
      <xdr:col>3</xdr:col>
      <xdr:colOff>257175</xdr:colOff>
      <xdr:row>18</xdr:row>
      <xdr:rowOff>1877</xdr:rowOff>
    </xdr:to>
    <xdr:sp macro="" textlink="">
      <xdr:nvSpPr>
        <xdr:cNvPr id="72" name="円/楕円 71"/>
        <xdr:cNvSpPr/>
      </xdr:nvSpPr>
      <xdr:spPr bwMode="auto">
        <a:xfrm>
          <a:off x="3556000" y="303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158104</xdr:rowOff>
    </xdr:from>
    <xdr:ext cx="762000" cy="259045"/>
    <xdr:sp macro="" textlink="">
      <xdr:nvSpPr>
        <xdr:cNvPr id="73" name="テキスト ボックス 72"/>
        <xdr:cNvSpPr txBox="1"/>
      </xdr:nvSpPr>
      <xdr:spPr>
        <a:xfrm>
          <a:off x="3225800" y="312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172,790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49496</xdr:rowOff>
    </xdr:from>
    <xdr:to>
      <xdr:col>2</xdr:col>
      <xdr:colOff>692150</xdr:colOff>
      <xdr:row>17</xdr:row>
      <xdr:rowOff>151096</xdr:rowOff>
    </xdr:to>
    <xdr:sp macro="" textlink="">
      <xdr:nvSpPr>
        <xdr:cNvPr id="74" name="円/楕円 73"/>
        <xdr:cNvSpPr/>
      </xdr:nvSpPr>
      <xdr:spPr bwMode="auto">
        <a:xfrm>
          <a:off x="2857500" y="301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135873</xdr:rowOff>
    </xdr:from>
    <xdr:ext cx="762000" cy="259045"/>
    <xdr:sp macro="" textlink="">
      <xdr:nvSpPr>
        <xdr:cNvPr id="75" name="テキスト ボックス 74"/>
        <xdr:cNvSpPr txBox="1"/>
      </xdr:nvSpPr>
      <xdr:spPr>
        <a:xfrm>
          <a:off x="2527300" y="309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164715</xdr:rowOff>
    </xdr:from>
    <xdr:to>
      <xdr:col>4</xdr:col>
      <xdr:colOff>1117600</xdr:colOff>
      <xdr:row>35</xdr:row>
      <xdr:rowOff>250805</xdr:rowOff>
    </xdr:to>
    <xdr:cxnSp macro="">
      <xdr:nvCxnSpPr>
        <xdr:cNvPr id="106" name="直線コネクタ 105"/>
        <xdr:cNvCxnSpPr/>
      </xdr:nvCxnSpPr>
      <xdr:spPr bwMode="auto">
        <a:xfrm flipV="1">
          <a:off x="5003800" y="6775065"/>
          <a:ext cx="647700" cy="8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149492</xdr:rowOff>
    </xdr:from>
    <xdr:ext cx="762000" cy="259045"/>
    <xdr:sp macro="" textlink="">
      <xdr:nvSpPr>
        <xdr:cNvPr id="107" name="人口1人当たり決算額の推移平均値テキスト445"/>
        <xdr:cNvSpPr txBox="1"/>
      </xdr:nvSpPr>
      <xdr:spPr>
        <a:xfrm>
          <a:off x="5740400" y="6759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236303</xdr:rowOff>
    </xdr:from>
    <xdr:to>
      <xdr:col>4</xdr:col>
      <xdr:colOff>469900</xdr:colOff>
      <xdr:row>35</xdr:row>
      <xdr:rowOff>250805</xdr:rowOff>
    </xdr:to>
    <xdr:cxnSp macro="">
      <xdr:nvCxnSpPr>
        <xdr:cNvPr id="109" name="直線コネクタ 108"/>
        <xdr:cNvCxnSpPr/>
      </xdr:nvCxnSpPr>
      <xdr:spPr bwMode="auto">
        <a:xfrm>
          <a:off x="4305300" y="6846653"/>
          <a:ext cx="698500" cy="14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236303</xdr:rowOff>
    </xdr:from>
    <xdr:to>
      <xdr:col>3</xdr:col>
      <xdr:colOff>904875</xdr:colOff>
      <xdr:row>35</xdr:row>
      <xdr:rowOff>240161</xdr:rowOff>
    </xdr:to>
    <xdr:cxnSp macro="">
      <xdr:nvCxnSpPr>
        <xdr:cNvPr id="112" name="直線コネクタ 111"/>
        <xdr:cNvCxnSpPr/>
      </xdr:nvCxnSpPr>
      <xdr:spPr bwMode="auto">
        <a:xfrm flipV="1">
          <a:off x="3606800" y="6846653"/>
          <a:ext cx="698500" cy="3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206096</xdr:rowOff>
    </xdr:from>
    <xdr:to>
      <xdr:col>3</xdr:col>
      <xdr:colOff>206375</xdr:colOff>
      <xdr:row>35</xdr:row>
      <xdr:rowOff>240161</xdr:rowOff>
    </xdr:to>
    <xdr:cxnSp macro="">
      <xdr:nvCxnSpPr>
        <xdr:cNvPr id="115" name="直線コネクタ 114"/>
        <xdr:cNvCxnSpPr/>
      </xdr:nvCxnSpPr>
      <xdr:spPr bwMode="auto">
        <a:xfrm>
          <a:off x="2908300" y="6816446"/>
          <a:ext cx="698500" cy="34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113915</xdr:rowOff>
    </xdr:from>
    <xdr:to>
      <xdr:col>5</xdr:col>
      <xdr:colOff>34925</xdr:colOff>
      <xdr:row>35</xdr:row>
      <xdr:rowOff>215515</xdr:rowOff>
    </xdr:to>
    <xdr:sp macro="" textlink="">
      <xdr:nvSpPr>
        <xdr:cNvPr id="125" name="円/楕円 124"/>
        <xdr:cNvSpPr/>
      </xdr:nvSpPr>
      <xdr:spPr bwMode="auto">
        <a:xfrm>
          <a:off x="5600700" y="672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301892</xdr:rowOff>
    </xdr:from>
    <xdr:ext cx="762000" cy="259045"/>
    <xdr:sp macro="" textlink="">
      <xdr:nvSpPr>
        <xdr:cNvPr id="126" name="人口1人当たり決算額の推移該当値テキスト445"/>
        <xdr:cNvSpPr txBox="1"/>
      </xdr:nvSpPr>
      <xdr:spPr>
        <a:xfrm>
          <a:off x="5740400" y="65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54,251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200005</xdr:rowOff>
    </xdr:from>
    <xdr:to>
      <xdr:col>4</xdr:col>
      <xdr:colOff>520700</xdr:colOff>
      <xdr:row>35</xdr:row>
      <xdr:rowOff>301605</xdr:rowOff>
    </xdr:to>
    <xdr:sp macro="" textlink="">
      <xdr:nvSpPr>
        <xdr:cNvPr id="127" name="円/楕円 126"/>
        <xdr:cNvSpPr/>
      </xdr:nvSpPr>
      <xdr:spPr bwMode="auto">
        <a:xfrm>
          <a:off x="4953000" y="681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286382</xdr:rowOff>
    </xdr:from>
    <xdr:ext cx="736600" cy="259045"/>
    <xdr:sp macro="" textlink="">
      <xdr:nvSpPr>
        <xdr:cNvPr id="128" name="テキスト ボックス 127"/>
        <xdr:cNvSpPr txBox="1"/>
      </xdr:nvSpPr>
      <xdr:spPr>
        <a:xfrm>
          <a:off x="4622800" y="689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185503</xdr:rowOff>
    </xdr:from>
    <xdr:to>
      <xdr:col>3</xdr:col>
      <xdr:colOff>955675</xdr:colOff>
      <xdr:row>35</xdr:row>
      <xdr:rowOff>287103</xdr:rowOff>
    </xdr:to>
    <xdr:sp macro="" textlink="">
      <xdr:nvSpPr>
        <xdr:cNvPr id="129" name="円/楕円 128"/>
        <xdr:cNvSpPr/>
      </xdr:nvSpPr>
      <xdr:spPr bwMode="auto">
        <a:xfrm>
          <a:off x="4254500" y="679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271880</xdr:rowOff>
    </xdr:from>
    <xdr:ext cx="762000" cy="259045"/>
    <xdr:sp macro="" textlink="">
      <xdr:nvSpPr>
        <xdr:cNvPr id="130" name="テキスト ボックス 129"/>
        <xdr:cNvSpPr txBox="1"/>
      </xdr:nvSpPr>
      <xdr:spPr>
        <a:xfrm>
          <a:off x="3924300" y="688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38,593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189361</xdr:rowOff>
    </xdr:from>
    <xdr:to>
      <xdr:col>3</xdr:col>
      <xdr:colOff>257175</xdr:colOff>
      <xdr:row>35</xdr:row>
      <xdr:rowOff>290961</xdr:rowOff>
    </xdr:to>
    <xdr:sp macro="" textlink="">
      <xdr:nvSpPr>
        <xdr:cNvPr id="131" name="円/楕円 130"/>
        <xdr:cNvSpPr/>
      </xdr:nvSpPr>
      <xdr:spPr bwMode="auto">
        <a:xfrm>
          <a:off x="3556000" y="6799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275738</xdr:rowOff>
    </xdr:from>
    <xdr:ext cx="762000" cy="259045"/>
    <xdr:sp macro="" textlink="">
      <xdr:nvSpPr>
        <xdr:cNvPr id="132" name="テキスト ボックス 131"/>
        <xdr:cNvSpPr txBox="1"/>
      </xdr:nvSpPr>
      <xdr:spPr>
        <a:xfrm>
          <a:off x="3225800" y="688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155296</xdr:rowOff>
    </xdr:from>
    <xdr:to>
      <xdr:col>2</xdr:col>
      <xdr:colOff>692150</xdr:colOff>
      <xdr:row>35</xdr:row>
      <xdr:rowOff>256896</xdr:rowOff>
    </xdr:to>
    <xdr:sp macro="" textlink="">
      <xdr:nvSpPr>
        <xdr:cNvPr id="133" name="円/楕円 132"/>
        <xdr:cNvSpPr/>
      </xdr:nvSpPr>
      <xdr:spPr bwMode="auto">
        <a:xfrm>
          <a:off x="2857500" y="6765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241673</xdr:rowOff>
    </xdr:from>
    <xdr:ext cx="762000" cy="259045"/>
    <xdr:sp macro="" textlink="">
      <xdr:nvSpPr>
        <xdr:cNvPr id="134" name="テキスト ボックス 133"/>
        <xdr:cNvSpPr txBox="1"/>
      </xdr:nvSpPr>
      <xdr:spPr>
        <a:xfrm>
          <a:off x="2527300" y="68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高知県東洋町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2,627
2,614
74.06
2,839,831
2,795,472
27,751
1,682,296
3,837,789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26601</xdr:rowOff>
    </xdr:from>
    <xdr:to>
      <xdr:col>6</xdr:col>
      <xdr:colOff>511175</xdr:colOff>
      <xdr:row>38</xdr:row>
      <xdr:rowOff>67032</xdr:rowOff>
    </xdr:to>
    <xdr:cxnSp macro="">
      <xdr:nvCxnSpPr>
        <xdr:cNvPr id="63" name="直線コネクタ 62"/>
        <xdr:cNvCxnSpPr/>
      </xdr:nvCxnSpPr>
      <xdr:spPr>
        <a:xfrm flipV="1">
          <a:off x="3797300" y="6541701"/>
          <a:ext cx="838200" cy="4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61963</xdr:rowOff>
    </xdr:from>
    <xdr:to>
      <xdr:col>5</xdr:col>
      <xdr:colOff>358775</xdr:colOff>
      <xdr:row>38</xdr:row>
      <xdr:rowOff>67032</xdr:rowOff>
    </xdr:to>
    <xdr:cxnSp macro="">
      <xdr:nvCxnSpPr>
        <xdr:cNvPr id="66" name="直線コネクタ 65"/>
        <xdr:cNvCxnSpPr/>
      </xdr:nvCxnSpPr>
      <xdr:spPr>
        <a:xfrm>
          <a:off x="2908300" y="6577063"/>
          <a:ext cx="8890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61963</xdr:rowOff>
    </xdr:from>
    <xdr:to>
      <xdr:col>4</xdr:col>
      <xdr:colOff>155575</xdr:colOff>
      <xdr:row>38</xdr:row>
      <xdr:rowOff>132953</xdr:rowOff>
    </xdr:to>
    <xdr:cxnSp macro="">
      <xdr:nvCxnSpPr>
        <xdr:cNvPr id="69" name="直線コネクタ 68"/>
        <xdr:cNvCxnSpPr/>
      </xdr:nvCxnSpPr>
      <xdr:spPr>
        <a:xfrm flipV="1">
          <a:off x="2019300" y="6577063"/>
          <a:ext cx="889000" cy="7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50438</xdr:rowOff>
    </xdr:from>
    <xdr:to>
      <xdr:col>2</xdr:col>
      <xdr:colOff>638175</xdr:colOff>
      <xdr:row>38</xdr:row>
      <xdr:rowOff>132953</xdr:rowOff>
    </xdr:to>
    <xdr:cxnSp macro="">
      <xdr:nvCxnSpPr>
        <xdr:cNvPr id="72" name="直線コネクタ 71"/>
        <xdr:cNvCxnSpPr/>
      </xdr:nvCxnSpPr>
      <xdr:spPr>
        <a:xfrm>
          <a:off x="1130300" y="6565538"/>
          <a:ext cx="889000" cy="8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147252</xdr:rowOff>
    </xdr:from>
    <xdr:to>
      <xdr:col>6</xdr:col>
      <xdr:colOff>561975</xdr:colOff>
      <xdr:row>38</xdr:row>
      <xdr:rowOff>77401</xdr:rowOff>
    </xdr:to>
    <xdr:sp macro="" textlink="">
      <xdr:nvSpPr>
        <xdr:cNvPr id="82" name="円/楕円 81"/>
        <xdr:cNvSpPr/>
      </xdr:nvSpPr>
      <xdr:spPr>
        <a:xfrm>
          <a:off x="4584700" y="64909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125678</xdr:rowOff>
    </xdr:from>
    <xdr:ext cx="599010" cy="259045"/>
    <xdr:sp macro="" textlink="">
      <xdr:nvSpPr>
        <xdr:cNvPr id="83" name="人件費該当値テキスト"/>
        <xdr:cNvSpPr txBox="1"/>
      </xdr:nvSpPr>
      <xdr:spPr>
        <a:xfrm>
          <a:off x="4686300" y="646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174,632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16232</xdr:rowOff>
    </xdr:from>
    <xdr:to>
      <xdr:col>5</xdr:col>
      <xdr:colOff>409575</xdr:colOff>
      <xdr:row>38</xdr:row>
      <xdr:rowOff>117832</xdr:rowOff>
    </xdr:to>
    <xdr:sp macro="" textlink="">
      <xdr:nvSpPr>
        <xdr:cNvPr id="84" name="円/楕円 83"/>
        <xdr:cNvSpPr/>
      </xdr:nvSpPr>
      <xdr:spPr>
        <a:xfrm>
          <a:off x="3746500" y="65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108959</xdr:rowOff>
    </xdr:from>
    <xdr:ext cx="599010" cy="259045"/>
    <xdr:sp macro="" textlink="">
      <xdr:nvSpPr>
        <xdr:cNvPr id="85" name="テキスト ボックス 84"/>
        <xdr:cNvSpPr txBox="1"/>
      </xdr:nvSpPr>
      <xdr:spPr>
        <a:xfrm>
          <a:off x="3497794" y="662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162,252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11163</xdr:rowOff>
    </xdr:from>
    <xdr:to>
      <xdr:col>4</xdr:col>
      <xdr:colOff>206375</xdr:colOff>
      <xdr:row>38</xdr:row>
      <xdr:rowOff>112763</xdr:rowOff>
    </xdr:to>
    <xdr:sp macro="" textlink="">
      <xdr:nvSpPr>
        <xdr:cNvPr id="86" name="円/楕円 85"/>
        <xdr:cNvSpPr/>
      </xdr:nvSpPr>
      <xdr:spPr>
        <a:xfrm>
          <a:off x="2857500" y="65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103890</xdr:rowOff>
    </xdr:from>
    <xdr:ext cx="599010" cy="259045"/>
    <xdr:sp macro="" textlink="">
      <xdr:nvSpPr>
        <xdr:cNvPr id="87" name="テキスト ボックス 86"/>
        <xdr:cNvSpPr txBox="1"/>
      </xdr:nvSpPr>
      <xdr:spPr>
        <a:xfrm>
          <a:off x="2608794" y="661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163,804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82153</xdr:rowOff>
    </xdr:from>
    <xdr:to>
      <xdr:col>3</xdr:col>
      <xdr:colOff>3175</xdr:colOff>
      <xdr:row>39</xdr:row>
      <xdr:rowOff>12303</xdr:rowOff>
    </xdr:to>
    <xdr:sp macro="" textlink="">
      <xdr:nvSpPr>
        <xdr:cNvPr id="88" name="円/楕円 87"/>
        <xdr:cNvSpPr/>
      </xdr:nvSpPr>
      <xdr:spPr>
        <a:xfrm>
          <a:off x="1968500" y="65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3430</xdr:rowOff>
    </xdr:from>
    <xdr:ext cx="599010" cy="259045"/>
    <xdr:sp macro="" textlink="">
      <xdr:nvSpPr>
        <xdr:cNvPr id="89" name="テキスト ボックス 88"/>
        <xdr:cNvSpPr txBox="1"/>
      </xdr:nvSpPr>
      <xdr:spPr>
        <a:xfrm>
          <a:off x="1719794" y="668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142,066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171088</xdr:rowOff>
    </xdr:from>
    <xdr:to>
      <xdr:col>1</xdr:col>
      <xdr:colOff>485775</xdr:colOff>
      <xdr:row>38</xdr:row>
      <xdr:rowOff>101238</xdr:rowOff>
    </xdr:to>
    <xdr:sp macro="" textlink="">
      <xdr:nvSpPr>
        <xdr:cNvPr id="90" name="円/楕円 89"/>
        <xdr:cNvSpPr/>
      </xdr:nvSpPr>
      <xdr:spPr>
        <a:xfrm>
          <a:off x="1079500" y="651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92365</xdr:rowOff>
    </xdr:from>
    <xdr:ext cx="599010" cy="259045"/>
    <xdr:sp macro="" textlink="">
      <xdr:nvSpPr>
        <xdr:cNvPr id="91" name="テキスト ボックス 90"/>
        <xdr:cNvSpPr txBox="1"/>
      </xdr:nvSpPr>
      <xdr:spPr>
        <a:xfrm>
          <a:off x="830794" y="660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125798</xdr:rowOff>
    </xdr:from>
    <xdr:to>
      <xdr:col>6</xdr:col>
      <xdr:colOff>511175</xdr:colOff>
      <xdr:row>57</xdr:row>
      <xdr:rowOff>157144</xdr:rowOff>
    </xdr:to>
    <xdr:cxnSp macro="">
      <xdr:nvCxnSpPr>
        <xdr:cNvPr id="122" name="直線コネクタ 121"/>
        <xdr:cNvCxnSpPr/>
      </xdr:nvCxnSpPr>
      <xdr:spPr>
        <a:xfrm flipV="1">
          <a:off x="3797300" y="9898448"/>
          <a:ext cx="838200" cy="3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157144</xdr:rowOff>
    </xdr:from>
    <xdr:to>
      <xdr:col>5</xdr:col>
      <xdr:colOff>358775</xdr:colOff>
      <xdr:row>58</xdr:row>
      <xdr:rowOff>14974</xdr:rowOff>
    </xdr:to>
    <xdr:cxnSp macro="">
      <xdr:nvCxnSpPr>
        <xdr:cNvPr id="125" name="直線コネクタ 124"/>
        <xdr:cNvCxnSpPr/>
      </xdr:nvCxnSpPr>
      <xdr:spPr>
        <a:xfrm flipV="1">
          <a:off x="2908300" y="9929794"/>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14974</xdr:rowOff>
    </xdr:from>
    <xdr:to>
      <xdr:col>4</xdr:col>
      <xdr:colOff>155575</xdr:colOff>
      <xdr:row>58</xdr:row>
      <xdr:rowOff>32302</xdr:rowOff>
    </xdr:to>
    <xdr:cxnSp macro="">
      <xdr:nvCxnSpPr>
        <xdr:cNvPr id="128" name="直線コネクタ 127"/>
        <xdr:cNvCxnSpPr/>
      </xdr:nvCxnSpPr>
      <xdr:spPr>
        <a:xfrm flipV="1">
          <a:off x="2019300" y="9959074"/>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32302</xdr:rowOff>
    </xdr:from>
    <xdr:to>
      <xdr:col>2</xdr:col>
      <xdr:colOff>638175</xdr:colOff>
      <xdr:row>58</xdr:row>
      <xdr:rowOff>46082</xdr:rowOff>
    </xdr:to>
    <xdr:cxnSp macro="">
      <xdr:nvCxnSpPr>
        <xdr:cNvPr id="131" name="直線コネクタ 130"/>
        <xdr:cNvCxnSpPr/>
      </xdr:nvCxnSpPr>
      <xdr:spPr>
        <a:xfrm flipV="1">
          <a:off x="1130300" y="9976402"/>
          <a:ext cx="8890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74998</xdr:rowOff>
    </xdr:from>
    <xdr:to>
      <xdr:col>6</xdr:col>
      <xdr:colOff>561975</xdr:colOff>
      <xdr:row>58</xdr:row>
      <xdr:rowOff>5148</xdr:rowOff>
    </xdr:to>
    <xdr:sp macro="" textlink="">
      <xdr:nvSpPr>
        <xdr:cNvPr id="141" name="円/楕円 140"/>
        <xdr:cNvSpPr/>
      </xdr:nvSpPr>
      <xdr:spPr>
        <a:xfrm>
          <a:off x="4584700" y="98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53425</xdr:rowOff>
    </xdr:from>
    <xdr:ext cx="599010" cy="259045"/>
    <xdr:sp macro="" textlink="">
      <xdr:nvSpPr>
        <xdr:cNvPr id="142" name="物件費該当値テキスト"/>
        <xdr:cNvSpPr txBox="1"/>
      </xdr:nvSpPr>
      <xdr:spPr>
        <a:xfrm>
          <a:off x="4686300" y="982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193,514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106344</xdr:rowOff>
    </xdr:from>
    <xdr:to>
      <xdr:col>5</xdr:col>
      <xdr:colOff>409575</xdr:colOff>
      <xdr:row>58</xdr:row>
      <xdr:rowOff>36494</xdr:rowOff>
    </xdr:to>
    <xdr:sp macro="" textlink="">
      <xdr:nvSpPr>
        <xdr:cNvPr id="143" name="円/楕円 142"/>
        <xdr:cNvSpPr/>
      </xdr:nvSpPr>
      <xdr:spPr>
        <a:xfrm>
          <a:off x="3746500" y="98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27621</xdr:rowOff>
    </xdr:from>
    <xdr:ext cx="599010" cy="259045"/>
    <xdr:sp macro="" textlink="">
      <xdr:nvSpPr>
        <xdr:cNvPr id="144" name="テキスト ボックス 143"/>
        <xdr:cNvSpPr txBox="1"/>
      </xdr:nvSpPr>
      <xdr:spPr>
        <a:xfrm>
          <a:off x="3497794" y="997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135624</xdr:rowOff>
    </xdr:from>
    <xdr:to>
      <xdr:col>4</xdr:col>
      <xdr:colOff>206375</xdr:colOff>
      <xdr:row>58</xdr:row>
      <xdr:rowOff>65774</xdr:rowOff>
    </xdr:to>
    <xdr:sp macro="" textlink="">
      <xdr:nvSpPr>
        <xdr:cNvPr id="145" name="円/楕円 144"/>
        <xdr:cNvSpPr/>
      </xdr:nvSpPr>
      <xdr:spPr>
        <a:xfrm>
          <a:off x="2857500" y="99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56901</xdr:rowOff>
    </xdr:from>
    <xdr:ext cx="599010" cy="259045"/>
    <xdr:sp macro="" textlink="">
      <xdr:nvSpPr>
        <xdr:cNvPr id="146" name="テキスト ボックス 145"/>
        <xdr:cNvSpPr txBox="1"/>
      </xdr:nvSpPr>
      <xdr:spPr>
        <a:xfrm>
          <a:off x="2608794" y="1000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152952</xdr:rowOff>
    </xdr:from>
    <xdr:to>
      <xdr:col>3</xdr:col>
      <xdr:colOff>3175</xdr:colOff>
      <xdr:row>58</xdr:row>
      <xdr:rowOff>83102</xdr:rowOff>
    </xdr:to>
    <xdr:sp macro="" textlink="">
      <xdr:nvSpPr>
        <xdr:cNvPr id="147" name="円/楕円 146"/>
        <xdr:cNvSpPr/>
      </xdr:nvSpPr>
      <xdr:spPr>
        <a:xfrm>
          <a:off x="1968500" y="99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74229</xdr:rowOff>
    </xdr:from>
    <xdr:ext cx="599010" cy="259045"/>
    <xdr:sp macro="" textlink="">
      <xdr:nvSpPr>
        <xdr:cNvPr id="148" name="テキスト ボックス 147"/>
        <xdr:cNvSpPr txBox="1"/>
      </xdr:nvSpPr>
      <xdr:spPr>
        <a:xfrm>
          <a:off x="1719794" y="100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166732</xdr:rowOff>
    </xdr:from>
    <xdr:to>
      <xdr:col>1</xdr:col>
      <xdr:colOff>485775</xdr:colOff>
      <xdr:row>58</xdr:row>
      <xdr:rowOff>96882</xdr:rowOff>
    </xdr:to>
    <xdr:sp macro="" textlink="">
      <xdr:nvSpPr>
        <xdr:cNvPr id="149" name="円/楕円 148"/>
        <xdr:cNvSpPr/>
      </xdr:nvSpPr>
      <xdr:spPr>
        <a:xfrm>
          <a:off x="1079500" y="99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88009</xdr:rowOff>
    </xdr:from>
    <xdr:ext cx="599010" cy="259045"/>
    <xdr:sp macro="" textlink="">
      <xdr:nvSpPr>
        <xdr:cNvPr id="150" name="テキスト ボックス 149"/>
        <xdr:cNvSpPr txBox="1"/>
      </xdr:nvSpPr>
      <xdr:spPr>
        <a:xfrm>
          <a:off x="830794" y="1003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146419</xdr:rowOff>
    </xdr:from>
    <xdr:to>
      <xdr:col>6</xdr:col>
      <xdr:colOff>511175</xdr:colOff>
      <xdr:row>78</xdr:row>
      <xdr:rowOff>147574</xdr:rowOff>
    </xdr:to>
    <xdr:cxnSp macro="">
      <xdr:nvCxnSpPr>
        <xdr:cNvPr id="179" name="直線コネクタ 178"/>
        <xdr:cNvCxnSpPr/>
      </xdr:nvCxnSpPr>
      <xdr:spPr>
        <a:xfrm flipV="1">
          <a:off x="3797300" y="13519519"/>
          <a:ext cx="8382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147574</xdr:rowOff>
    </xdr:from>
    <xdr:to>
      <xdr:col>5</xdr:col>
      <xdr:colOff>358775</xdr:colOff>
      <xdr:row>78</xdr:row>
      <xdr:rowOff>150597</xdr:rowOff>
    </xdr:to>
    <xdr:cxnSp macro="">
      <xdr:nvCxnSpPr>
        <xdr:cNvPr id="182" name="直線コネクタ 181"/>
        <xdr:cNvCxnSpPr/>
      </xdr:nvCxnSpPr>
      <xdr:spPr>
        <a:xfrm flipV="1">
          <a:off x="2908300" y="13520674"/>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138316</xdr:rowOff>
    </xdr:from>
    <xdr:to>
      <xdr:col>4</xdr:col>
      <xdr:colOff>155575</xdr:colOff>
      <xdr:row>78</xdr:row>
      <xdr:rowOff>150597</xdr:rowOff>
    </xdr:to>
    <xdr:cxnSp macro="">
      <xdr:nvCxnSpPr>
        <xdr:cNvPr id="185" name="直線コネクタ 184"/>
        <xdr:cNvCxnSpPr/>
      </xdr:nvCxnSpPr>
      <xdr:spPr>
        <a:xfrm>
          <a:off x="2019300" y="13511416"/>
          <a:ext cx="8890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133922</xdr:rowOff>
    </xdr:from>
    <xdr:to>
      <xdr:col>2</xdr:col>
      <xdr:colOff>638175</xdr:colOff>
      <xdr:row>78</xdr:row>
      <xdr:rowOff>138316</xdr:rowOff>
    </xdr:to>
    <xdr:cxnSp macro="">
      <xdr:nvCxnSpPr>
        <xdr:cNvPr id="188" name="直線コネクタ 187"/>
        <xdr:cNvCxnSpPr/>
      </xdr:nvCxnSpPr>
      <xdr:spPr>
        <a:xfrm>
          <a:off x="1130300" y="13507022"/>
          <a:ext cx="8890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95619</xdr:rowOff>
    </xdr:from>
    <xdr:to>
      <xdr:col>6</xdr:col>
      <xdr:colOff>561975</xdr:colOff>
      <xdr:row>79</xdr:row>
      <xdr:rowOff>25769</xdr:rowOff>
    </xdr:to>
    <xdr:sp macro="" textlink="">
      <xdr:nvSpPr>
        <xdr:cNvPr id="198" name="円/楕円 197"/>
        <xdr:cNvSpPr/>
      </xdr:nvSpPr>
      <xdr:spPr>
        <a:xfrm>
          <a:off x="4584700" y="134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10546</xdr:rowOff>
    </xdr:from>
    <xdr:ext cx="469744" cy="259045"/>
    <xdr:sp macro="" textlink="">
      <xdr:nvSpPr>
        <xdr:cNvPr id="199" name="維持補修費該当値テキスト"/>
        <xdr:cNvSpPr txBox="1"/>
      </xdr:nvSpPr>
      <xdr:spPr>
        <a:xfrm>
          <a:off x="4686300" y="1338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96774</xdr:rowOff>
    </xdr:from>
    <xdr:to>
      <xdr:col>5</xdr:col>
      <xdr:colOff>409575</xdr:colOff>
      <xdr:row>79</xdr:row>
      <xdr:rowOff>26924</xdr:rowOff>
    </xdr:to>
    <xdr:sp macro="" textlink="">
      <xdr:nvSpPr>
        <xdr:cNvPr id="200" name="円/楕円 199"/>
        <xdr:cNvSpPr/>
      </xdr:nvSpPr>
      <xdr:spPr>
        <a:xfrm>
          <a:off x="3746500" y="134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18051</xdr:rowOff>
    </xdr:from>
    <xdr:ext cx="469744" cy="259045"/>
    <xdr:sp macro="" textlink="">
      <xdr:nvSpPr>
        <xdr:cNvPr id="201" name="テキスト ボックス 200"/>
        <xdr:cNvSpPr txBox="1"/>
      </xdr:nvSpPr>
      <xdr:spPr>
        <a:xfrm>
          <a:off x="3562427" y="13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99797</xdr:rowOff>
    </xdr:from>
    <xdr:to>
      <xdr:col>4</xdr:col>
      <xdr:colOff>206375</xdr:colOff>
      <xdr:row>79</xdr:row>
      <xdr:rowOff>29947</xdr:rowOff>
    </xdr:to>
    <xdr:sp macro="" textlink="">
      <xdr:nvSpPr>
        <xdr:cNvPr id="202" name="円/楕円 201"/>
        <xdr:cNvSpPr/>
      </xdr:nvSpPr>
      <xdr:spPr>
        <a:xfrm>
          <a:off x="2857500" y="134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21074</xdr:rowOff>
    </xdr:from>
    <xdr:ext cx="469744" cy="259045"/>
    <xdr:sp macro="" textlink="">
      <xdr:nvSpPr>
        <xdr:cNvPr id="203" name="テキスト ボックス 202"/>
        <xdr:cNvSpPr txBox="1"/>
      </xdr:nvSpPr>
      <xdr:spPr>
        <a:xfrm>
          <a:off x="2673427" y="1356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87516</xdr:rowOff>
    </xdr:from>
    <xdr:to>
      <xdr:col>3</xdr:col>
      <xdr:colOff>3175</xdr:colOff>
      <xdr:row>79</xdr:row>
      <xdr:rowOff>17666</xdr:rowOff>
    </xdr:to>
    <xdr:sp macro="" textlink="">
      <xdr:nvSpPr>
        <xdr:cNvPr id="204" name="円/楕円 203"/>
        <xdr:cNvSpPr/>
      </xdr:nvSpPr>
      <xdr:spPr>
        <a:xfrm>
          <a:off x="1968500" y="1346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8793</xdr:rowOff>
    </xdr:from>
    <xdr:ext cx="469744" cy="259045"/>
    <xdr:sp macro="" textlink="">
      <xdr:nvSpPr>
        <xdr:cNvPr id="205" name="テキスト ボックス 204"/>
        <xdr:cNvSpPr txBox="1"/>
      </xdr:nvSpPr>
      <xdr:spPr>
        <a:xfrm>
          <a:off x="1784427" y="1355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83122</xdr:rowOff>
    </xdr:from>
    <xdr:to>
      <xdr:col>1</xdr:col>
      <xdr:colOff>485775</xdr:colOff>
      <xdr:row>79</xdr:row>
      <xdr:rowOff>13272</xdr:rowOff>
    </xdr:to>
    <xdr:sp macro="" textlink="">
      <xdr:nvSpPr>
        <xdr:cNvPr id="206" name="円/楕円 205"/>
        <xdr:cNvSpPr/>
      </xdr:nvSpPr>
      <xdr:spPr>
        <a:xfrm>
          <a:off x="1079500" y="134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4399</xdr:rowOff>
    </xdr:from>
    <xdr:ext cx="469744" cy="259045"/>
    <xdr:sp macro="" textlink="">
      <xdr:nvSpPr>
        <xdr:cNvPr id="207" name="テキスト ボックス 206"/>
        <xdr:cNvSpPr txBox="1"/>
      </xdr:nvSpPr>
      <xdr:spPr>
        <a:xfrm>
          <a:off x="895427" y="1354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287</xdr:rowOff>
    </xdr:from>
    <xdr:to>
      <xdr:col>6</xdr:col>
      <xdr:colOff>511175</xdr:colOff>
      <xdr:row>98</xdr:row>
      <xdr:rowOff>3172</xdr:rowOff>
    </xdr:to>
    <xdr:cxnSp macro="">
      <xdr:nvCxnSpPr>
        <xdr:cNvPr id="239" name="直線コネクタ 238"/>
        <xdr:cNvCxnSpPr/>
      </xdr:nvCxnSpPr>
      <xdr:spPr>
        <a:xfrm>
          <a:off x="3797300" y="16802387"/>
          <a:ext cx="8382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287</xdr:rowOff>
    </xdr:from>
    <xdr:to>
      <xdr:col>5</xdr:col>
      <xdr:colOff>358775</xdr:colOff>
      <xdr:row>98</xdr:row>
      <xdr:rowOff>13098</xdr:rowOff>
    </xdr:to>
    <xdr:cxnSp macro="">
      <xdr:nvCxnSpPr>
        <xdr:cNvPr id="242" name="直線コネクタ 241"/>
        <xdr:cNvCxnSpPr/>
      </xdr:nvCxnSpPr>
      <xdr:spPr>
        <a:xfrm flipV="1">
          <a:off x="2908300" y="16802387"/>
          <a:ext cx="889000" cy="1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13098</xdr:rowOff>
    </xdr:from>
    <xdr:to>
      <xdr:col>4</xdr:col>
      <xdr:colOff>155575</xdr:colOff>
      <xdr:row>98</xdr:row>
      <xdr:rowOff>95286</xdr:rowOff>
    </xdr:to>
    <xdr:cxnSp macro="">
      <xdr:nvCxnSpPr>
        <xdr:cNvPr id="245" name="直線コネクタ 244"/>
        <xdr:cNvCxnSpPr/>
      </xdr:nvCxnSpPr>
      <xdr:spPr>
        <a:xfrm flipV="1">
          <a:off x="2019300" y="16815198"/>
          <a:ext cx="889000" cy="8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95286</xdr:rowOff>
    </xdr:from>
    <xdr:to>
      <xdr:col>2</xdr:col>
      <xdr:colOff>638175</xdr:colOff>
      <xdr:row>98</xdr:row>
      <xdr:rowOff>118027</xdr:rowOff>
    </xdr:to>
    <xdr:cxnSp macro="">
      <xdr:nvCxnSpPr>
        <xdr:cNvPr id="248" name="直線コネクタ 247"/>
        <xdr:cNvCxnSpPr/>
      </xdr:nvCxnSpPr>
      <xdr:spPr>
        <a:xfrm flipV="1">
          <a:off x="1130300" y="16897386"/>
          <a:ext cx="8890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123822</xdr:rowOff>
    </xdr:from>
    <xdr:to>
      <xdr:col>6</xdr:col>
      <xdr:colOff>561975</xdr:colOff>
      <xdr:row>98</xdr:row>
      <xdr:rowOff>53972</xdr:rowOff>
    </xdr:to>
    <xdr:sp macro="" textlink="">
      <xdr:nvSpPr>
        <xdr:cNvPr id="258" name="円/楕円 257"/>
        <xdr:cNvSpPr/>
      </xdr:nvSpPr>
      <xdr:spPr>
        <a:xfrm>
          <a:off x="4584700" y="167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102249</xdr:rowOff>
    </xdr:from>
    <xdr:ext cx="534377" cy="259045"/>
    <xdr:sp macro="" textlink="">
      <xdr:nvSpPr>
        <xdr:cNvPr id="259" name="扶助費該当値テキスト"/>
        <xdr:cNvSpPr txBox="1"/>
      </xdr:nvSpPr>
      <xdr:spPr>
        <a:xfrm>
          <a:off x="4686300" y="1673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54,542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120937</xdr:rowOff>
    </xdr:from>
    <xdr:to>
      <xdr:col>5</xdr:col>
      <xdr:colOff>409575</xdr:colOff>
      <xdr:row>98</xdr:row>
      <xdr:rowOff>51087</xdr:rowOff>
    </xdr:to>
    <xdr:sp macro="" textlink="">
      <xdr:nvSpPr>
        <xdr:cNvPr id="260" name="円/楕円 259"/>
        <xdr:cNvSpPr/>
      </xdr:nvSpPr>
      <xdr:spPr>
        <a:xfrm>
          <a:off x="3746500" y="167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42214</xdr:rowOff>
    </xdr:from>
    <xdr:ext cx="534377" cy="259045"/>
    <xdr:sp macro="" textlink="">
      <xdr:nvSpPr>
        <xdr:cNvPr id="261" name="テキスト ボックス 260"/>
        <xdr:cNvSpPr txBox="1"/>
      </xdr:nvSpPr>
      <xdr:spPr>
        <a:xfrm>
          <a:off x="3530111" y="168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133748</xdr:rowOff>
    </xdr:from>
    <xdr:to>
      <xdr:col>4</xdr:col>
      <xdr:colOff>206375</xdr:colOff>
      <xdr:row>98</xdr:row>
      <xdr:rowOff>63898</xdr:rowOff>
    </xdr:to>
    <xdr:sp macro="" textlink="">
      <xdr:nvSpPr>
        <xdr:cNvPr id="262" name="円/楕円 261"/>
        <xdr:cNvSpPr/>
      </xdr:nvSpPr>
      <xdr:spPr>
        <a:xfrm>
          <a:off x="2857500" y="167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55025</xdr:rowOff>
    </xdr:from>
    <xdr:ext cx="534377" cy="259045"/>
    <xdr:sp macro="" textlink="">
      <xdr:nvSpPr>
        <xdr:cNvPr id="263" name="テキスト ボックス 262"/>
        <xdr:cNvSpPr txBox="1"/>
      </xdr:nvSpPr>
      <xdr:spPr>
        <a:xfrm>
          <a:off x="2641111" y="168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44486</xdr:rowOff>
    </xdr:from>
    <xdr:to>
      <xdr:col>3</xdr:col>
      <xdr:colOff>3175</xdr:colOff>
      <xdr:row>98</xdr:row>
      <xdr:rowOff>146086</xdr:rowOff>
    </xdr:to>
    <xdr:sp macro="" textlink="">
      <xdr:nvSpPr>
        <xdr:cNvPr id="264" name="円/楕円 263"/>
        <xdr:cNvSpPr/>
      </xdr:nvSpPr>
      <xdr:spPr>
        <a:xfrm>
          <a:off x="1968500" y="168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137213</xdr:rowOff>
    </xdr:from>
    <xdr:ext cx="534377" cy="259045"/>
    <xdr:sp macro="" textlink="">
      <xdr:nvSpPr>
        <xdr:cNvPr id="265" name="テキスト ボックス 264"/>
        <xdr:cNvSpPr txBox="1"/>
      </xdr:nvSpPr>
      <xdr:spPr>
        <a:xfrm>
          <a:off x="1752111" y="1693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67227</xdr:rowOff>
    </xdr:from>
    <xdr:to>
      <xdr:col>1</xdr:col>
      <xdr:colOff>485775</xdr:colOff>
      <xdr:row>98</xdr:row>
      <xdr:rowOff>168827</xdr:rowOff>
    </xdr:to>
    <xdr:sp macro="" textlink="">
      <xdr:nvSpPr>
        <xdr:cNvPr id="266" name="円/楕円 265"/>
        <xdr:cNvSpPr/>
      </xdr:nvSpPr>
      <xdr:spPr>
        <a:xfrm>
          <a:off x="1079500" y="1686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159954</xdr:rowOff>
    </xdr:from>
    <xdr:ext cx="534377" cy="259045"/>
    <xdr:sp macro="" textlink="">
      <xdr:nvSpPr>
        <xdr:cNvPr id="267" name="テキスト ボックス 266"/>
        <xdr:cNvSpPr txBox="1"/>
      </xdr:nvSpPr>
      <xdr:spPr>
        <a:xfrm>
          <a:off x="863111" y="1696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69843</xdr:rowOff>
    </xdr:from>
    <xdr:to>
      <xdr:col>15</xdr:col>
      <xdr:colOff>180975</xdr:colOff>
      <xdr:row>36</xdr:row>
      <xdr:rowOff>126431</xdr:rowOff>
    </xdr:to>
    <xdr:cxnSp macro="">
      <xdr:nvCxnSpPr>
        <xdr:cNvPr id="298" name="直線コネクタ 297"/>
        <xdr:cNvCxnSpPr/>
      </xdr:nvCxnSpPr>
      <xdr:spPr>
        <a:xfrm flipV="1">
          <a:off x="9639300" y="6242043"/>
          <a:ext cx="838200" cy="5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126431</xdr:rowOff>
    </xdr:from>
    <xdr:to>
      <xdr:col>14</xdr:col>
      <xdr:colOff>28575</xdr:colOff>
      <xdr:row>36</xdr:row>
      <xdr:rowOff>149706</xdr:rowOff>
    </xdr:to>
    <xdr:cxnSp macro="">
      <xdr:nvCxnSpPr>
        <xdr:cNvPr id="301" name="直線コネクタ 300"/>
        <xdr:cNvCxnSpPr/>
      </xdr:nvCxnSpPr>
      <xdr:spPr>
        <a:xfrm flipV="1">
          <a:off x="8750300" y="6298631"/>
          <a:ext cx="889000" cy="2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149706</xdr:rowOff>
    </xdr:from>
    <xdr:to>
      <xdr:col>12</xdr:col>
      <xdr:colOff>511175</xdr:colOff>
      <xdr:row>37</xdr:row>
      <xdr:rowOff>32607</xdr:rowOff>
    </xdr:to>
    <xdr:cxnSp macro="">
      <xdr:nvCxnSpPr>
        <xdr:cNvPr id="304" name="直線コネクタ 303"/>
        <xdr:cNvCxnSpPr/>
      </xdr:nvCxnSpPr>
      <xdr:spPr>
        <a:xfrm flipV="1">
          <a:off x="7861300" y="6321906"/>
          <a:ext cx="889000" cy="5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32607</xdr:rowOff>
    </xdr:from>
    <xdr:to>
      <xdr:col>11</xdr:col>
      <xdr:colOff>307975</xdr:colOff>
      <xdr:row>37</xdr:row>
      <xdr:rowOff>41235</xdr:rowOff>
    </xdr:to>
    <xdr:cxnSp macro="">
      <xdr:nvCxnSpPr>
        <xdr:cNvPr id="307" name="直線コネクタ 306"/>
        <xdr:cNvCxnSpPr/>
      </xdr:nvCxnSpPr>
      <xdr:spPr>
        <a:xfrm flipV="1">
          <a:off x="6972300" y="6376257"/>
          <a:ext cx="889000" cy="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19043</xdr:rowOff>
    </xdr:from>
    <xdr:to>
      <xdr:col>15</xdr:col>
      <xdr:colOff>231775</xdr:colOff>
      <xdr:row>36</xdr:row>
      <xdr:rowOff>120643</xdr:rowOff>
    </xdr:to>
    <xdr:sp macro="" textlink="">
      <xdr:nvSpPr>
        <xdr:cNvPr id="317" name="円/楕円 316"/>
        <xdr:cNvSpPr/>
      </xdr:nvSpPr>
      <xdr:spPr>
        <a:xfrm>
          <a:off x="10426700" y="61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168920</xdr:rowOff>
    </xdr:from>
    <xdr:ext cx="599010" cy="259045"/>
    <xdr:sp macro="" textlink="">
      <xdr:nvSpPr>
        <xdr:cNvPr id="318" name="補助費等該当値テキスト"/>
        <xdr:cNvSpPr txBox="1"/>
      </xdr:nvSpPr>
      <xdr:spPr>
        <a:xfrm>
          <a:off x="10528300" y="616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166,391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75631</xdr:rowOff>
    </xdr:from>
    <xdr:to>
      <xdr:col>14</xdr:col>
      <xdr:colOff>79375</xdr:colOff>
      <xdr:row>37</xdr:row>
      <xdr:rowOff>5781</xdr:rowOff>
    </xdr:to>
    <xdr:sp macro="" textlink="">
      <xdr:nvSpPr>
        <xdr:cNvPr id="319" name="円/楕円 318"/>
        <xdr:cNvSpPr/>
      </xdr:nvSpPr>
      <xdr:spPr>
        <a:xfrm>
          <a:off x="9588500" y="624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168358</xdr:rowOff>
    </xdr:from>
    <xdr:ext cx="599010" cy="259045"/>
    <xdr:sp macro="" textlink="">
      <xdr:nvSpPr>
        <xdr:cNvPr id="320" name="テキスト ボックス 319"/>
        <xdr:cNvSpPr txBox="1"/>
      </xdr:nvSpPr>
      <xdr:spPr>
        <a:xfrm>
          <a:off x="9339794" y="634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149,063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98906</xdr:rowOff>
    </xdr:from>
    <xdr:to>
      <xdr:col>12</xdr:col>
      <xdr:colOff>561975</xdr:colOff>
      <xdr:row>37</xdr:row>
      <xdr:rowOff>29056</xdr:rowOff>
    </xdr:to>
    <xdr:sp macro="" textlink="">
      <xdr:nvSpPr>
        <xdr:cNvPr id="321" name="円/楕円 320"/>
        <xdr:cNvSpPr/>
      </xdr:nvSpPr>
      <xdr:spPr>
        <a:xfrm>
          <a:off x="8699500" y="62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20183</xdr:rowOff>
    </xdr:from>
    <xdr:ext cx="599010" cy="259045"/>
    <xdr:sp macro="" textlink="">
      <xdr:nvSpPr>
        <xdr:cNvPr id="322" name="テキスト ボックス 321"/>
        <xdr:cNvSpPr txBox="1"/>
      </xdr:nvSpPr>
      <xdr:spPr>
        <a:xfrm>
          <a:off x="8450794" y="63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141,936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153257</xdr:rowOff>
    </xdr:from>
    <xdr:to>
      <xdr:col>11</xdr:col>
      <xdr:colOff>358775</xdr:colOff>
      <xdr:row>37</xdr:row>
      <xdr:rowOff>83407</xdr:rowOff>
    </xdr:to>
    <xdr:sp macro="" textlink="">
      <xdr:nvSpPr>
        <xdr:cNvPr id="323" name="円/楕円 322"/>
        <xdr:cNvSpPr/>
      </xdr:nvSpPr>
      <xdr:spPr>
        <a:xfrm>
          <a:off x="7810500" y="632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74534</xdr:rowOff>
    </xdr:from>
    <xdr:ext cx="599010" cy="259045"/>
    <xdr:sp macro="" textlink="">
      <xdr:nvSpPr>
        <xdr:cNvPr id="324" name="テキスト ボックス 323"/>
        <xdr:cNvSpPr txBox="1"/>
      </xdr:nvSpPr>
      <xdr:spPr>
        <a:xfrm>
          <a:off x="7561794" y="641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125,293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161885</xdr:rowOff>
    </xdr:from>
    <xdr:to>
      <xdr:col>10</xdr:col>
      <xdr:colOff>155575</xdr:colOff>
      <xdr:row>37</xdr:row>
      <xdr:rowOff>92035</xdr:rowOff>
    </xdr:to>
    <xdr:sp macro="" textlink="">
      <xdr:nvSpPr>
        <xdr:cNvPr id="325" name="円/楕円 324"/>
        <xdr:cNvSpPr/>
      </xdr:nvSpPr>
      <xdr:spPr>
        <a:xfrm>
          <a:off x="6921500" y="63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83162</xdr:rowOff>
    </xdr:from>
    <xdr:ext cx="599010" cy="259045"/>
    <xdr:sp macro="" textlink="">
      <xdr:nvSpPr>
        <xdr:cNvPr id="326" name="テキスト ボックス 325"/>
        <xdr:cNvSpPr txBox="1"/>
      </xdr:nvSpPr>
      <xdr:spPr>
        <a:xfrm>
          <a:off x="6672794" y="642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136263</xdr:rowOff>
    </xdr:from>
    <xdr:to>
      <xdr:col>15</xdr:col>
      <xdr:colOff>180975</xdr:colOff>
      <xdr:row>58</xdr:row>
      <xdr:rowOff>151636</xdr:rowOff>
    </xdr:to>
    <xdr:cxnSp macro="">
      <xdr:nvCxnSpPr>
        <xdr:cNvPr id="355" name="直線コネクタ 354"/>
        <xdr:cNvCxnSpPr/>
      </xdr:nvCxnSpPr>
      <xdr:spPr>
        <a:xfrm>
          <a:off x="9639300" y="10080363"/>
          <a:ext cx="8382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134114</xdr:rowOff>
    </xdr:from>
    <xdr:to>
      <xdr:col>14</xdr:col>
      <xdr:colOff>28575</xdr:colOff>
      <xdr:row>58</xdr:row>
      <xdr:rowOff>136263</xdr:rowOff>
    </xdr:to>
    <xdr:cxnSp macro="">
      <xdr:nvCxnSpPr>
        <xdr:cNvPr id="358" name="直線コネクタ 357"/>
        <xdr:cNvCxnSpPr/>
      </xdr:nvCxnSpPr>
      <xdr:spPr>
        <a:xfrm>
          <a:off x="8750300" y="10078214"/>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127752</xdr:rowOff>
    </xdr:from>
    <xdr:to>
      <xdr:col>12</xdr:col>
      <xdr:colOff>511175</xdr:colOff>
      <xdr:row>58</xdr:row>
      <xdr:rowOff>134114</xdr:rowOff>
    </xdr:to>
    <xdr:cxnSp macro="">
      <xdr:nvCxnSpPr>
        <xdr:cNvPr id="361" name="直線コネクタ 360"/>
        <xdr:cNvCxnSpPr/>
      </xdr:nvCxnSpPr>
      <xdr:spPr>
        <a:xfrm>
          <a:off x="7861300" y="10071852"/>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28026</xdr:rowOff>
    </xdr:from>
    <xdr:to>
      <xdr:col>11</xdr:col>
      <xdr:colOff>307975</xdr:colOff>
      <xdr:row>58</xdr:row>
      <xdr:rowOff>127752</xdr:rowOff>
    </xdr:to>
    <xdr:cxnSp macro="">
      <xdr:nvCxnSpPr>
        <xdr:cNvPr id="364" name="直線コネクタ 363"/>
        <xdr:cNvCxnSpPr/>
      </xdr:nvCxnSpPr>
      <xdr:spPr>
        <a:xfrm>
          <a:off x="6972300" y="9972126"/>
          <a:ext cx="889000" cy="9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100836</xdr:rowOff>
    </xdr:from>
    <xdr:to>
      <xdr:col>15</xdr:col>
      <xdr:colOff>231775</xdr:colOff>
      <xdr:row>59</xdr:row>
      <xdr:rowOff>30986</xdr:rowOff>
    </xdr:to>
    <xdr:sp macro="" textlink="">
      <xdr:nvSpPr>
        <xdr:cNvPr id="374" name="円/楕円 373"/>
        <xdr:cNvSpPr/>
      </xdr:nvSpPr>
      <xdr:spPr>
        <a:xfrm>
          <a:off x="10426700" y="100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85463</xdr:rowOff>
    </xdr:from>
    <xdr:to>
      <xdr:col>14</xdr:col>
      <xdr:colOff>79375</xdr:colOff>
      <xdr:row>59</xdr:row>
      <xdr:rowOff>15613</xdr:rowOff>
    </xdr:to>
    <xdr:sp macro="" textlink="">
      <xdr:nvSpPr>
        <xdr:cNvPr id="376" name="円/楕円 375"/>
        <xdr:cNvSpPr/>
      </xdr:nvSpPr>
      <xdr:spPr>
        <a:xfrm>
          <a:off x="9588500" y="100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6740</xdr:rowOff>
    </xdr:from>
    <xdr:ext cx="599010" cy="259045"/>
    <xdr:sp macro="" textlink="">
      <xdr:nvSpPr>
        <xdr:cNvPr id="377" name="テキスト ボックス 376"/>
        <xdr:cNvSpPr txBox="1"/>
      </xdr:nvSpPr>
      <xdr:spPr>
        <a:xfrm>
          <a:off x="9339794" y="1012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83314</xdr:rowOff>
    </xdr:from>
    <xdr:to>
      <xdr:col>12</xdr:col>
      <xdr:colOff>561975</xdr:colOff>
      <xdr:row>59</xdr:row>
      <xdr:rowOff>13464</xdr:rowOff>
    </xdr:to>
    <xdr:sp macro="" textlink="">
      <xdr:nvSpPr>
        <xdr:cNvPr id="378" name="円/楕円 377"/>
        <xdr:cNvSpPr/>
      </xdr:nvSpPr>
      <xdr:spPr>
        <a:xfrm>
          <a:off x="8699500" y="1002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4591</xdr:rowOff>
    </xdr:from>
    <xdr:ext cx="599010" cy="259045"/>
    <xdr:sp macro="" textlink="">
      <xdr:nvSpPr>
        <xdr:cNvPr id="379" name="テキスト ボックス 378"/>
        <xdr:cNvSpPr txBox="1"/>
      </xdr:nvSpPr>
      <xdr:spPr>
        <a:xfrm>
          <a:off x="8450794" y="1012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76952</xdr:rowOff>
    </xdr:from>
    <xdr:to>
      <xdr:col>11</xdr:col>
      <xdr:colOff>358775</xdr:colOff>
      <xdr:row>59</xdr:row>
      <xdr:rowOff>7102</xdr:rowOff>
    </xdr:to>
    <xdr:sp macro="" textlink="">
      <xdr:nvSpPr>
        <xdr:cNvPr id="380" name="円/楕円 379"/>
        <xdr:cNvSpPr/>
      </xdr:nvSpPr>
      <xdr:spPr>
        <a:xfrm>
          <a:off x="7810500" y="100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169679</xdr:rowOff>
    </xdr:from>
    <xdr:ext cx="599010" cy="259045"/>
    <xdr:sp macro="" textlink="">
      <xdr:nvSpPr>
        <xdr:cNvPr id="381" name="テキスト ボックス 380"/>
        <xdr:cNvSpPr txBox="1"/>
      </xdr:nvSpPr>
      <xdr:spPr>
        <a:xfrm>
          <a:off x="7561794" y="1011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148676</xdr:rowOff>
    </xdr:from>
    <xdr:to>
      <xdr:col>10</xdr:col>
      <xdr:colOff>155575</xdr:colOff>
      <xdr:row>58</xdr:row>
      <xdr:rowOff>78826</xdr:rowOff>
    </xdr:to>
    <xdr:sp macro="" textlink="">
      <xdr:nvSpPr>
        <xdr:cNvPr id="382" name="円/楕円 381"/>
        <xdr:cNvSpPr/>
      </xdr:nvSpPr>
      <xdr:spPr>
        <a:xfrm>
          <a:off x="6921500" y="99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95353</xdr:rowOff>
    </xdr:from>
    <xdr:ext cx="599010" cy="259045"/>
    <xdr:sp macro="" textlink="">
      <xdr:nvSpPr>
        <xdr:cNvPr id="383" name="テキスト ボックス 382"/>
        <xdr:cNvSpPr txBox="1"/>
      </xdr:nvSpPr>
      <xdr:spPr>
        <a:xfrm>
          <a:off x="6672794" y="96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83252</xdr:rowOff>
    </xdr:from>
    <xdr:to>
      <xdr:col>15</xdr:col>
      <xdr:colOff>180975</xdr:colOff>
      <xdr:row>79</xdr:row>
      <xdr:rowOff>42002</xdr:rowOff>
    </xdr:to>
    <xdr:cxnSp macro="">
      <xdr:nvCxnSpPr>
        <xdr:cNvPr id="412" name="直線コネクタ 411"/>
        <xdr:cNvCxnSpPr/>
      </xdr:nvCxnSpPr>
      <xdr:spPr>
        <a:xfrm>
          <a:off x="9639300" y="13456352"/>
          <a:ext cx="838200" cy="1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83252</xdr:rowOff>
    </xdr:from>
    <xdr:to>
      <xdr:col>14</xdr:col>
      <xdr:colOff>28575</xdr:colOff>
      <xdr:row>78</xdr:row>
      <xdr:rowOff>164844</xdr:rowOff>
    </xdr:to>
    <xdr:cxnSp macro="">
      <xdr:nvCxnSpPr>
        <xdr:cNvPr id="415" name="直線コネクタ 414"/>
        <xdr:cNvCxnSpPr/>
      </xdr:nvCxnSpPr>
      <xdr:spPr>
        <a:xfrm flipV="1">
          <a:off x="8750300" y="13456352"/>
          <a:ext cx="889000" cy="8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162652</xdr:rowOff>
    </xdr:from>
    <xdr:to>
      <xdr:col>15</xdr:col>
      <xdr:colOff>231775</xdr:colOff>
      <xdr:row>79</xdr:row>
      <xdr:rowOff>92802</xdr:rowOff>
    </xdr:to>
    <xdr:sp macro="" textlink="">
      <xdr:nvSpPr>
        <xdr:cNvPr id="425" name="円/楕円 424"/>
        <xdr:cNvSpPr/>
      </xdr:nvSpPr>
      <xdr:spPr>
        <a:xfrm>
          <a:off x="10426700" y="135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77579</xdr:rowOff>
    </xdr:from>
    <xdr:ext cx="469744" cy="259045"/>
    <xdr:sp macro="" textlink="">
      <xdr:nvSpPr>
        <xdr:cNvPr id="426" name="普通建設事業費 （ うち新規整備　）該当値テキスト"/>
        <xdr:cNvSpPr txBox="1"/>
      </xdr:nvSpPr>
      <xdr:spPr>
        <a:xfrm>
          <a:off x="10528300" y="134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32452</xdr:rowOff>
    </xdr:from>
    <xdr:to>
      <xdr:col>14</xdr:col>
      <xdr:colOff>79375</xdr:colOff>
      <xdr:row>78</xdr:row>
      <xdr:rowOff>134052</xdr:rowOff>
    </xdr:to>
    <xdr:sp macro="" textlink="">
      <xdr:nvSpPr>
        <xdr:cNvPr id="427" name="円/楕円 426"/>
        <xdr:cNvSpPr/>
      </xdr:nvSpPr>
      <xdr:spPr>
        <a:xfrm>
          <a:off x="9588500" y="1340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125179</xdr:rowOff>
    </xdr:from>
    <xdr:ext cx="599010" cy="259045"/>
    <xdr:sp macro="" textlink="">
      <xdr:nvSpPr>
        <xdr:cNvPr id="428" name="テキスト ボックス 427"/>
        <xdr:cNvSpPr txBox="1"/>
      </xdr:nvSpPr>
      <xdr:spPr>
        <a:xfrm>
          <a:off x="9339794" y="1349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104,447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114044</xdr:rowOff>
    </xdr:from>
    <xdr:to>
      <xdr:col>12</xdr:col>
      <xdr:colOff>561975</xdr:colOff>
      <xdr:row>79</xdr:row>
      <xdr:rowOff>44194</xdr:rowOff>
    </xdr:to>
    <xdr:sp macro="" textlink="">
      <xdr:nvSpPr>
        <xdr:cNvPr id="429" name="円/楕円 428"/>
        <xdr:cNvSpPr/>
      </xdr:nvSpPr>
      <xdr:spPr>
        <a:xfrm>
          <a:off x="8699500" y="134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35321</xdr:rowOff>
    </xdr:from>
    <xdr:ext cx="534377" cy="259045"/>
    <xdr:sp macro="" textlink="">
      <xdr:nvSpPr>
        <xdr:cNvPr id="430" name="テキスト ボックス 429"/>
        <xdr:cNvSpPr txBox="1"/>
      </xdr:nvSpPr>
      <xdr:spPr>
        <a:xfrm>
          <a:off x="8483111" y="1357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159476</xdr:rowOff>
    </xdr:from>
    <xdr:to>
      <xdr:col>15</xdr:col>
      <xdr:colOff>180975</xdr:colOff>
      <xdr:row>99</xdr:row>
      <xdr:rowOff>19346</xdr:rowOff>
    </xdr:to>
    <xdr:cxnSp macro="">
      <xdr:nvCxnSpPr>
        <xdr:cNvPr id="459" name="直線コネクタ 458"/>
        <xdr:cNvCxnSpPr/>
      </xdr:nvCxnSpPr>
      <xdr:spPr>
        <a:xfrm flipV="1">
          <a:off x="9639300" y="16961576"/>
          <a:ext cx="838200" cy="3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1941</xdr:rowOff>
    </xdr:from>
    <xdr:to>
      <xdr:col>14</xdr:col>
      <xdr:colOff>28575</xdr:colOff>
      <xdr:row>99</xdr:row>
      <xdr:rowOff>19346</xdr:rowOff>
    </xdr:to>
    <xdr:cxnSp macro="">
      <xdr:nvCxnSpPr>
        <xdr:cNvPr id="462" name="直線コネクタ 461"/>
        <xdr:cNvCxnSpPr/>
      </xdr:nvCxnSpPr>
      <xdr:spPr>
        <a:xfrm>
          <a:off x="8750300" y="16975491"/>
          <a:ext cx="889000" cy="1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108676</xdr:rowOff>
    </xdr:from>
    <xdr:to>
      <xdr:col>15</xdr:col>
      <xdr:colOff>231775</xdr:colOff>
      <xdr:row>99</xdr:row>
      <xdr:rowOff>38826</xdr:rowOff>
    </xdr:to>
    <xdr:sp macro="" textlink="">
      <xdr:nvSpPr>
        <xdr:cNvPr id="472" name="円/楕円 471"/>
        <xdr:cNvSpPr/>
      </xdr:nvSpPr>
      <xdr:spPr>
        <a:xfrm>
          <a:off x="10426700" y="169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68053</xdr:rowOff>
    </xdr:from>
    <xdr:ext cx="599010" cy="259045"/>
    <xdr:sp macro="" textlink="">
      <xdr:nvSpPr>
        <xdr:cNvPr id="473" name="普通建設事業費 （ うち更新整備　）該当値テキスト"/>
        <xdr:cNvSpPr txBox="1"/>
      </xdr:nvSpPr>
      <xdr:spPr>
        <a:xfrm>
          <a:off x="10528300" y="166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148,094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139996</xdr:rowOff>
    </xdr:from>
    <xdr:to>
      <xdr:col>14</xdr:col>
      <xdr:colOff>79375</xdr:colOff>
      <xdr:row>99</xdr:row>
      <xdr:rowOff>70146</xdr:rowOff>
    </xdr:to>
    <xdr:sp macro="" textlink="">
      <xdr:nvSpPr>
        <xdr:cNvPr id="474" name="円/楕円 473"/>
        <xdr:cNvSpPr/>
      </xdr:nvSpPr>
      <xdr:spPr>
        <a:xfrm>
          <a:off x="9588500" y="169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61273</xdr:rowOff>
    </xdr:from>
    <xdr:ext cx="534377" cy="259045"/>
    <xdr:sp macro="" textlink="">
      <xdr:nvSpPr>
        <xdr:cNvPr id="475" name="テキスト ボックス 474"/>
        <xdr:cNvSpPr txBox="1"/>
      </xdr:nvSpPr>
      <xdr:spPr>
        <a:xfrm>
          <a:off x="9372111" y="170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65,889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122591</xdr:rowOff>
    </xdr:from>
    <xdr:to>
      <xdr:col>12</xdr:col>
      <xdr:colOff>561975</xdr:colOff>
      <xdr:row>99</xdr:row>
      <xdr:rowOff>52741</xdr:rowOff>
    </xdr:to>
    <xdr:sp macro="" textlink="">
      <xdr:nvSpPr>
        <xdr:cNvPr id="476" name="円/楕円 475"/>
        <xdr:cNvSpPr/>
      </xdr:nvSpPr>
      <xdr:spPr>
        <a:xfrm>
          <a:off x="8699500" y="1692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43868</xdr:rowOff>
    </xdr:from>
    <xdr:ext cx="599010" cy="259045"/>
    <xdr:sp macro="" textlink="">
      <xdr:nvSpPr>
        <xdr:cNvPr id="477" name="テキスト ボックス 476"/>
        <xdr:cNvSpPr txBox="1"/>
      </xdr:nvSpPr>
      <xdr:spPr>
        <a:xfrm>
          <a:off x="8450794" y="1701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18214</xdr:rowOff>
    </xdr:from>
    <xdr:to>
      <xdr:col>23</xdr:col>
      <xdr:colOff>517525</xdr:colOff>
      <xdr:row>39</xdr:row>
      <xdr:rowOff>40286</xdr:rowOff>
    </xdr:to>
    <xdr:cxnSp macro="">
      <xdr:nvCxnSpPr>
        <xdr:cNvPr id="506" name="直線コネクタ 505"/>
        <xdr:cNvCxnSpPr/>
      </xdr:nvCxnSpPr>
      <xdr:spPr>
        <a:xfrm>
          <a:off x="15481300" y="6704764"/>
          <a:ext cx="838200" cy="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18214</xdr:rowOff>
    </xdr:from>
    <xdr:to>
      <xdr:col>22</xdr:col>
      <xdr:colOff>365125</xdr:colOff>
      <xdr:row>39</xdr:row>
      <xdr:rowOff>32022</xdr:rowOff>
    </xdr:to>
    <xdr:cxnSp macro="">
      <xdr:nvCxnSpPr>
        <xdr:cNvPr id="509" name="直線コネクタ 508"/>
        <xdr:cNvCxnSpPr/>
      </xdr:nvCxnSpPr>
      <xdr:spPr>
        <a:xfrm flipV="1">
          <a:off x="14592300" y="6704764"/>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6308</xdr:rowOff>
    </xdr:from>
    <xdr:to>
      <xdr:col>21</xdr:col>
      <xdr:colOff>161925</xdr:colOff>
      <xdr:row>39</xdr:row>
      <xdr:rowOff>32022</xdr:rowOff>
    </xdr:to>
    <xdr:cxnSp macro="">
      <xdr:nvCxnSpPr>
        <xdr:cNvPr id="512" name="直線コネクタ 511"/>
        <xdr:cNvCxnSpPr/>
      </xdr:nvCxnSpPr>
      <xdr:spPr>
        <a:xfrm>
          <a:off x="13703300" y="6692858"/>
          <a:ext cx="889000" cy="2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6308</xdr:rowOff>
    </xdr:from>
    <xdr:to>
      <xdr:col>19</xdr:col>
      <xdr:colOff>644525</xdr:colOff>
      <xdr:row>39</xdr:row>
      <xdr:rowOff>42846</xdr:rowOff>
    </xdr:to>
    <xdr:cxnSp macro="">
      <xdr:nvCxnSpPr>
        <xdr:cNvPr id="515" name="直線コネクタ 514"/>
        <xdr:cNvCxnSpPr/>
      </xdr:nvCxnSpPr>
      <xdr:spPr>
        <a:xfrm flipV="1">
          <a:off x="12814300" y="6692858"/>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160936</xdr:rowOff>
    </xdr:from>
    <xdr:to>
      <xdr:col>23</xdr:col>
      <xdr:colOff>568325</xdr:colOff>
      <xdr:row>39</xdr:row>
      <xdr:rowOff>91086</xdr:rowOff>
    </xdr:to>
    <xdr:sp macro="" textlink="">
      <xdr:nvSpPr>
        <xdr:cNvPr id="525" name="円/楕円 524"/>
        <xdr:cNvSpPr/>
      </xdr:nvSpPr>
      <xdr:spPr>
        <a:xfrm>
          <a:off x="16268700" y="66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75863</xdr:rowOff>
    </xdr:from>
    <xdr:ext cx="469744" cy="259045"/>
    <xdr:sp macro="" textlink="">
      <xdr:nvSpPr>
        <xdr:cNvPr id="526" name="災害復旧事業費該当値テキスト"/>
        <xdr:cNvSpPr txBox="1"/>
      </xdr:nvSpPr>
      <xdr:spPr>
        <a:xfrm>
          <a:off x="16370300" y="65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138864</xdr:rowOff>
    </xdr:from>
    <xdr:to>
      <xdr:col>22</xdr:col>
      <xdr:colOff>415925</xdr:colOff>
      <xdr:row>39</xdr:row>
      <xdr:rowOff>69014</xdr:rowOff>
    </xdr:to>
    <xdr:sp macro="" textlink="">
      <xdr:nvSpPr>
        <xdr:cNvPr id="527" name="円/楕円 526"/>
        <xdr:cNvSpPr/>
      </xdr:nvSpPr>
      <xdr:spPr>
        <a:xfrm>
          <a:off x="15430500" y="66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60141</xdr:rowOff>
    </xdr:from>
    <xdr:ext cx="469744" cy="259045"/>
    <xdr:sp macro="" textlink="">
      <xdr:nvSpPr>
        <xdr:cNvPr id="528" name="テキスト ボックス 527"/>
        <xdr:cNvSpPr txBox="1"/>
      </xdr:nvSpPr>
      <xdr:spPr>
        <a:xfrm>
          <a:off x="15246427" y="67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152672</xdr:rowOff>
    </xdr:from>
    <xdr:to>
      <xdr:col>21</xdr:col>
      <xdr:colOff>212725</xdr:colOff>
      <xdr:row>39</xdr:row>
      <xdr:rowOff>82822</xdr:rowOff>
    </xdr:to>
    <xdr:sp macro="" textlink="">
      <xdr:nvSpPr>
        <xdr:cNvPr id="529" name="円/楕円 528"/>
        <xdr:cNvSpPr/>
      </xdr:nvSpPr>
      <xdr:spPr>
        <a:xfrm>
          <a:off x="14541500" y="66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73949</xdr:rowOff>
    </xdr:from>
    <xdr:ext cx="469744" cy="259045"/>
    <xdr:sp macro="" textlink="">
      <xdr:nvSpPr>
        <xdr:cNvPr id="530" name="テキスト ボックス 529"/>
        <xdr:cNvSpPr txBox="1"/>
      </xdr:nvSpPr>
      <xdr:spPr>
        <a:xfrm>
          <a:off x="14357427" y="676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126958</xdr:rowOff>
    </xdr:from>
    <xdr:to>
      <xdr:col>20</xdr:col>
      <xdr:colOff>9525</xdr:colOff>
      <xdr:row>39</xdr:row>
      <xdr:rowOff>57108</xdr:rowOff>
    </xdr:to>
    <xdr:sp macro="" textlink="">
      <xdr:nvSpPr>
        <xdr:cNvPr id="531" name="円/楕円 530"/>
        <xdr:cNvSpPr/>
      </xdr:nvSpPr>
      <xdr:spPr>
        <a:xfrm>
          <a:off x="13652500" y="664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48235</xdr:rowOff>
    </xdr:from>
    <xdr:ext cx="534377" cy="259045"/>
    <xdr:sp macro="" textlink="">
      <xdr:nvSpPr>
        <xdr:cNvPr id="532" name="テキスト ボックス 531"/>
        <xdr:cNvSpPr txBox="1"/>
      </xdr:nvSpPr>
      <xdr:spPr>
        <a:xfrm>
          <a:off x="13436111" y="673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163496</xdr:rowOff>
    </xdr:from>
    <xdr:to>
      <xdr:col>18</xdr:col>
      <xdr:colOff>492125</xdr:colOff>
      <xdr:row>39</xdr:row>
      <xdr:rowOff>93646</xdr:rowOff>
    </xdr:to>
    <xdr:sp macro="" textlink="">
      <xdr:nvSpPr>
        <xdr:cNvPr id="533" name="円/楕円 532"/>
        <xdr:cNvSpPr/>
      </xdr:nvSpPr>
      <xdr:spPr>
        <a:xfrm>
          <a:off x="12763500" y="667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84773</xdr:rowOff>
    </xdr:from>
    <xdr:ext cx="378565" cy="259045"/>
    <xdr:sp macro="" textlink="">
      <xdr:nvSpPr>
        <xdr:cNvPr id="534" name="テキスト ボックス 533"/>
        <xdr:cNvSpPr txBox="1"/>
      </xdr:nvSpPr>
      <xdr:spPr>
        <a:xfrm>
          <a:off x="12625017" y="6771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40667</xdr:rowOff>
    </xdr:from>
    <xdr:to>
      <xdr:col>23</xdr:col>
      <xdr:colOff>517525</xdr:colOff>
      <xdr:row>78</xdr:row>
      <xdr:rowOff>108508</xdr:rowOff>
    </xdr:to>
    <xdr:cxnSp macro="">
      <xdr:nvCxnSpPr>
        <xdr:cNvPr id="618" name="直線コネクタ 617"/>
        <xdr:cNvCxnSpPr/>
      </xdr:nvCxnSpPr>
      <xdr:spPr>
        <a:xfrm flipV="1">
          <a:off x="15481300" y="13413767"/>
          <a:ext cx="838200" cy="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108508</xdr:rowOff>
    </xdr:from>
    <xdr:to>
      <xdr:col>22</xdr:col>
      <xdr:colOff>365125</xdr:colOff>
      <xdr:row>78</xdr:row>
      <xdr:rowOff>108658</xdr:rowOff>
    </xdr:to>
    <xdr:cxnSp macro="">
      <xdr:nvCxnSpPr>
        <xdr:cNvPr id="621" name="直線コネクタ 620"/>
        <xdr:cNvCxnSpPr/>
      </xdr:nvCxnSpPr>
      <xdr:spPr>
        <a:xfrm flipV="1">
          <a:off x="14592300" y="13481608"/>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108658</xdr:rowOff>
    </xdr:from>
    <xdr:to>
      <xdr:col>21</xdr:col>
      <xdr:colOff>161925</xdr:colOff>
      <xdr:row>78</xdr:row>
      <xdr:rowOff>110787</xdr:rowOff>
    </xdr:to>
    <xdr:cxnSp macro="">
      <xdr:nvCxnSpPr>
        <xdr:cNvPr id="624" name="直線コネクタ 623"/>
        <xdr:cNvCxnSpPr/>
      </xdr:nvCxnSpPr>
      <xdr:spPr>
        <a:xfrm flipV="1">
          <a:off x="13703300" y="13481758"/>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91156</xdr:rowOff>
    </xdr:from>
    <xdr:to>
      <xdr:col>19</xdr:col>
      <xdr:colOff>644525</xdr:colOff>
      <xdr:row>78</xdr:row>
      <xdr:rowOff>110787</xdr:rowOff>
    </xdr:to>
    <xdr:cxnSp macro="">
      <xdr:nvCxnSpPr>
        <xdr:cNvPr id="627" name="直線コネクタ 626"/>
        <xdr:cNvCxnSpPr/>
      </xdr:nvCxnSpPr>
      <xdr:spPr>
        <a:xfrm>
          <a:off x="12814300" y="13464256"/>
          <a:ext cx="889000" cy="1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161317</xdr:rowOff>
    </xdr:from>
    <xdr:to>
      <xdr:col>23</xdr:col>
      <xdr:colOff>568325</xdr:colOff>
      <xdr:row>78</xdr:row>
      <xdr:rowOff>91467</xdr:rowOff>
    </xdr:to>
    <xdr:sp macro="" textlink="">
      <xdr:nvSpPr>
        <xdr:cNvPr id="637" name="円/楕円 636"/>
        <xdr:cNvSpPr/>
      </xdr:nvSpPr>
      <xdr:spPr>
        <a:xfrm>
          <a:off x="16268700" y="133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139744</xdr:rowOff>
    </xdr:from>
    <xdr:ext cx="599010" cy="259045"/>
    <xdr:sp macro="" textlink="">
      <xdr:nvSpPr>
        <xdr:cNvPr id="638" name="公債費該当値テキスト"/>
        <xdr:cNvSpPr txBox="1"/>
      </xdr:nvSpPr>
      <xdr:spPr>
        <a:xfrm>
          <a:off x="16370300" y="1334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137,978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57708</xdr:rowOff>
    </xdr:from>
    <xdr:to>
      <xdr:col>22</xdr:col>
      <xdr:colOff>415925</xdr:colOff>
      <xdr:row>78</xdr:row>
      <xdr:rowOff>159308</xdr:rowOff>
    </xdr:to>
    <xdr:sp macro="" textlink="">
      <xdr:nvSpPr>
        <xdr:cNvPr id="639" name="円/楕円 638"/>
        <xdr:cNvSpPr/>
      </xdr:nvSpPr>
      <xdr:spPr>
        <a:xfrm>
          <a:off x="15430500" y="134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150435</xdr:rowOff>
    </xdr:from>
    <xdr:ext cx="534377" cy="259045"/>
    <xdr:sp macro="" textlink="">
      <xdr:nvSpPr>
        <xdr:cNvPr id="640" name="テキスト ボックス 639"/>
        <xdr:cNvSpPr txBox="1"/>
      </xdr:nvSpPr>
      <xdr:spPr>
        <a:xfrm>
          <a:off x="15214111" y="13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84,561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57858</xdr:rowOff>
    </xdr:from>
    <xdr:to>
      <xdr:col>21</xdr:col>
      <xdr:colOff>212725</xdr:colOff>
      <xdr:row>78</xdr:row>
      <xdr:rowOff>159458</xdr:rowOff>
    </xdr:to>
    <xdr:sp macro="" textlink="">
      <xdr:nvSpPr>
        <xdr:cNvPr id="641" name="円/楕円 640"/>
        <xdr:cNvSpPr/>
      </xdr:nvSpPr>
      <xdr:spPr>
        <a:xfrm>
          <a:off x="14541500" y="134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150585</xdr:rowOff>
    </xdr:from>
    <xdr:ext cx="534377" cy="259045"/>
    <xdr:sp macro="" textlink="">
      <xdr:nvSpPr>
        <xdr:cNvPr id="642" name="テキスト ボックス 641"/>
        <xdr:cNvSpPr txBox="1"/>
      </xdr:nvSpPr>
      <xdr:spPr>
        <a:xfrm>
          <a:off x="14325111" y="135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59987</xdr:rowOff>
    </xdr:from>
    <xdr:to>
      <xdr:col>20</xdr:col>
      <xdr:colOff>9525</xdr:colOff>
      <xdr:row>78</xdr:row>
      <xdr:rowOff>161587</xdr:rowOff>
    </xdr:to>
    <xdr:sp macro="" textlink="">
      <xdr:nvSpPr>
        <xdr:cNvPr id="643" name="円/楕円 642"/>
        <xdr:cNvSpPr/>
      </xdr:nvSpPr>
      <xdr:spPr>
        <a:xfrm>
          <a:off x="13652500" y="134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152714</xdr:rowOff>
    </xdr:from>
    <xdr:ext cx="534377" cy="259045"/>
    <xdr:sp macro="" textlink="">
      <xdr:nvSpPr>
        <xdr:cNvPr id="644" name="テキスト ボックス 643"/>
        <xdr:cNvSpPr txBox="1"/>
      </xdr:nvSpPr>
      <xdr:spPr>
        <a:xfrm>
          <a:off x="13436111" y="135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82,766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40356</xdr:rowOff>
    </xdr:from>
    <xdr:to>
      <xdr:col>18</xdr:col>
      <xdr:colOff>492125</xdr:colOff>
      <xdr:row>78</xdr:row>
      <xdr:rowOff>141956</xdr:rowOff>
    </xdr:to>
    <xdr:sp macro="" textlink="">
      <xdr:nvSpPr>
        <xdr:cNvPr id="645" name="円/楕円 644"/>
        <xdr:cNvSpPr/>
      </xdr:nvSpPr>
      <xdr:spPr>
        <a:xfrm>
          <a:off x="12763500" y="134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133083</xdr:rowOff>
    </xdr:from>
    <xdr:ext cx="534377" cy="259045"/>
    <xdr:sp macro="" textlink="">
      <xdr:nvSpPr>
        <xdr:cNvPr id="646" name="テキスト ボックス 645"/>
        <xdr:cNvSpPr txBox="1"/>
      </xdr:nvSpPr>
      <xdr:spPr>
        <a:xfrm>
          <a:off x="12547111" y="1350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113123</xdr:rowOff>
    </xdr:from>
    <xdr:to>
      <xdr:col>23</xdr:col>
      <xdr:colOff>517525</xdr:colOff>
      <xdr:row>98</xdr:row>
      <xdr:rowOff>113971</xdr:rowOff>
    </xdr:to>
    <xdr:cxnSp macro="">
      <xdr:nvCxnSpPr>
        <xdr:cNvPr id="673" name="直線コネクタ 672"/>
        <xdr:cNvCxnSpPr/>
      </xdr:nvCxnSpPr>
      <xdr:spPr>
        <a:xfrm flipV="1">
          <a:off x="15481300" y="16915223"/>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113971</xdr:rowOff>
    </xdr:from>
    <xdr:to>
      <xdr:col>22</xdr:col>
      <xdr:colOff>365125</xdr:colOff>
      <xdr:row>98</xdr:row>
      <xdr:rowOff>124789</xdr:rowOff>
    </xdr:to>
    <xdr:cxnSp macro="">
      <xdr:nvCxnSpPr>
        <xdr:cNvPr id="676" name="直線コネクタ 675"/>
        <xdr:cNvCxnSpPr/>
      </xdr:nvCxnSpPr>
      <xdr:spPr>
        <a:xfrm flipV="1">
          <a:off x="14592300" y="16916071"/>
          <a:ext cx="8890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106528</xdr:rowOff>
    </xdr:from>
    <xdr:to>
      <xdr:col>21</xdr:col>
      <xdr:colOff>161925</xdr:colOff>
      <xdr:row>98</xdr:row>
      <xdr:rowOff>124789</xdr:rowOff>
    </xdr:to>
    <xdr:cxnSp macro="">
      <xdr:nvCxnSpPr>
        <xdr:cNvPr id="679" name="直線コネクタ 678"/>
        <xdr:cNvCxnSpPr/>
      </xdr:nvCxnSpPr>
      <xdr:spPr>
        <a:xfrm>
          <a:off x="13703300" y="16908628"/>
          <a:ext cx="8890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96434</xdr:rowOff>
    </xdr:from>
    <xdr:to>
      <xdr:col>19</xdr:col>
      <xdr:colOff>644525</xdr:colOff>
      <xdr:row>98</xdr:row>
      <xdr:rowOff>106528</xdr:rowOff>
    </xdr:to>
    <xdr:cxnSp macro="">
      <xdr:nvCxnSpPr>
        <xdr:cNvPr id="682" name="直線コネクタ 681"/>
        <xdr:cNvCxnSpPr/>
      </xdr:nvCxnSpPr>
      <xdr:spPr>
        <a:xfrm>
          <a:off x="12814300" y="16898534"/>
          <a:ext cx="8890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62323</xdr:rowOff>
    </xdr:from>
    <xdr:to>
      <xdr:col>23</xdr:col>
      <xdr:colOff>568325</xdr:colOff>
      <xdr:row>98</xdr:row>
      <xdr:rowOff>163923</xdr:rowOff>
    </xdr:to>
    <xdr:sp macro="" textlink="">
      <xdr:nvSpPr>
        <xdr:cNvPr id="692" name="円/楕円 691"/>
        <xdr:cNvSpPr/>
      </xdr:nvSpPr>
      <xdr:spPr>
        <a:xfrm>
          <a:off x="16268700" y="1686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2107</xdr:rowOff>
    </xdr:from>
    <xdr:ext cx="534377" cy="259045"/>
    <xdr:sp macro="" textlink="">
      <xdr:nvSpPr>
        <xdr:cNvPr id="693" name="積立金該当値テキスト"/>
        <xdr:cNvSpPr txBox="1"/>
      </xdr:nvSpPr>
      <xdr:spPr>
        <a:xfrm>
          <a:off x="16370300" y="1680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63171</xdr:rowOff>
    </xdr:from>
    <xdr:to>
      <xdr:col>22</xdr:col>
      <xdr:colOff>415925</xdr:colOff>
      <xdr:row>98</xdr:row>
      <xdr:rowOff>164771</xdr:rowOff>
    </xdr:to>
    <xdr:sp macro="" textlink="">
      <xdr:nvSpPr>
        <xdr:cNvPr id="694" name="円/楕円 693"/>
        <xdr:cNvSpPr/>
      </xdr:nvSpPr>
      <xdr:spPr>
        <a:xfrm>
          <a:off x="15430500" y="168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155898</xdr:rowOff>
    </xdr:from>
    <xdr:ext cx="534377" cy="259045"/>
    <xdr:sp macro="" textlink="">
      <xdr:nvSpPr>
        <xdr:cNvPr id="695" name="テキスト ボックス 694"/>
        <xdr:cNvSpPr txBox="1"/>
      </xdr:nvSpPr>
      <xdr:spPr>
        <a:xfrm>
          <a:off x="15214111" y="169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73989</xdr:rowOff>
    </xdr:from>
    <xdr:to>
      <xdr:col>21</xdr:col>
      <xdr:colOff>212725</xdr:colOff>
      <xdr:row>99</xdr:row>
      <xdr:rowOff>4139</xdr:rowOff>
    </xdr:to>
    <xdr:sp macro="" textlink="">
      <xdr:nvSpPr>
        <xdr:cNvPr id="696" name="円/楕円 695"/>
        <xdr:cNvSpPr/>
      </xdr:nvSpPr>
      <xdr:spPr>
        <a:xfrm>
          <a:off x="14541500" y="168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166716</xdr:rowOff>
    </xdr:from>
    <xdr:ext cx="534377" cy="259045"/>
    <xdr:sp macro="" textlink="">
      <xdr:nvSpPr>
        <xdr:cNvPr id="697" name="テキスト ボックス 696"/>
        <xdr:cNvSpPr txBox="1"/>
      </xdr:nvSpPr>
      <xdr:spPr>
        <a:xfrm>
          <a:off x="14325111" y="16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55728</xdr:rowOff>
    </xdr:from>
    <xdr:to>
      <xdr:col>20</xdr:col>
      <xdr:colOff>9525</xdr:colOff>
      <xdr:row>98</xdr:row>
      <xdr:rowOff>157328</xdr:rowOff>
    </xdr:to>
    <xdr:sp macro="" textlink="">
      <xdr:nvSpPr>
        <xdr:cNvPr id="698" name="円/楕円 697"/>
        <xdr:cNvSpPr/>
      </xdr:nvSpPr>
      <xdr:spPr>
        <a:xfrm>
          <a:off x="13652500" y="168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148455</xdr:rowOff>
    </xdr:from>
    <xdr:ext cx="534377" cy="259045"/>
    <xdr:sp macro="" textlink="">
      <xdr:nvSpPr>
        <xdr:cNvPr id="699" name="テキスト ボックス 698"/>
        <xdr:cNvSpPr txBox="1"/>
      </xdr:nvSpPr>
      <xdr:spPr>
        <a:xfrm>
          <a:off x="13436111" y="169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45634</xdr:rowOff>
    </xdr:from>
    <xdr:to>
      <xdr:col>18</xdr:col>
      <xdr:colOff>492125</xdr:colOff>
      <xdr:row>98</xdr:row>
      <xdr:rowOff>147234</xdr:rowOff>
    </xdr:to>
    <xdr:sp macro="" textlink="">
      <xdr:nvSpPr>
        <xdr:cNvPr id="700" name="円/楕円 699"/>
        <xdr:cNvSpPr/>
      </xdr:nvSpPr>
      <xdr:spPr>
        <a:xfrm>
          <a:off x="12763500" y="1684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138361</xdr:rowOff>
    </xdr:from>
    <xdr:ext cx="534377" cy="259045"/>
    <xdr:sp macro="" textlink="">
      <xdr:nvSpPr>
        <xdr:cNvPr id="701" name="テキスト ボックス 700"/>
        <xdr:cNvSpPr txBox="1"/>
      </xdr:nvSpPr>
      <xdr:spPr>
        <a:xfrm>
          <a:off x="12547111" y="1694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43726</xdr:rowOff>
    </xdr:from>
    <xdr:to>
      <xdr:col>32</xdr:col>
      <xdr:colOff>187325</xdr:colOff>
      <xdr:row>39</xdr:row>
      <xdr:rowOff>43764</xdr:rowOff>
    </xdr:to>
    <xdr:cxnSp macro="">
      <xdr:nvCxnSpPr>
        <xdr:cNvPr id="730" name="直線コネクタ 729"/>
        <xdr:cNvCxnSpPr/>
      </xdr:nvCxnSpPr>
      <xdr:spPr>
        <a:xfrm flipV="1">
          <a:off x="21323300" y="6730276"/>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43497</xdr:rowOff>
    </xdr:from>
    <xdr:to>
      <xdr:col>31</xdr:col>
      <xdr:colOff>34925</xdr:colOff>
      <xdr:row>39</xdr:row>
      <xdr:rowOff>43764</xdr:rowOff>
    </xdr:to>
    <xdr:cxnSp macro="">
      <xdr:nvCxnSpPr>
        <xdr:cNvPr id="733" name="直線コネクタ 732"/>
        <xdr:cNvCxnSpPr/>
      </xdr:nvCxnSpPr>
      <xdr:spPr>
        <a:xfrm>
          <a:off x="20434300" y="673004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43383</xdr:rowOff>
    </xdr:from>
    <xdr:to>
      <xdr:col>29</xdr:col>
      <xdr:colOff>517525</xdr:colOff>
      <xdr:row>39</xdr:row>
      <xdr:rowOff>43497</xdr:rowOff>
    </xdr:to>
    <xdr:cxnSp macro="">
      <xdr:nvCxnSpPr>
        <xdr:cNvPr id="736" name="直線コネクタ 735"/>
        <xdr:cNvCxnSpPr/>
      </xdr:nvCxnSpPr>
      <xdr:spPr>
        <a:xfrm>
          <a:off x="19545300" y="672993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43383</xdr:rowOff>
    </xdr:from>
    <xdr:to>
      <xdr:col>28</xdr:col>
      <xdr:colOff>314325</xdr:colOff>
      <xdr:row>39</xdr:row>
      <xdr:rowOff>43802</xdr:rowOff>
    </xdr:to>
    <xdr:cxnSp macro="">
      <xdr:nvCxnSpPr>
        <xdr:cNvPr id="739" name="直線コネクタ 738"/>
        <xdr:cNvCxnSpPr/>
      </xdr:nvCxnSpPr>
      <xdr:spPr>
        <a:xfrm flipV="1">
          <a:off x="18656300" y="672993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164376</xdr:rowOff>
    </xdr:from>
    <xdr:to>
      <xdr:col>32</xdr:col>
      <xdr:colOff>238125</xdr:colOff>
      <xdr:row>39</xdr:row>
      <xdr:rowOff>94526</xdr:rowOff>
    </xdr:to>
    <xdr:sp macro="" textlink="">
      <xdr:nvSpPr>
        <xdr:cNvPr id="749" name="円/楕円 748"/>
        <xdr:cNvSpPr/>
      </xdr:nvSpPr>
      <xdr:spPr>
        <a:xfrm>
          <a:off x="221107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79303</xdr:rowOff>
    </xdr:from>
    <xdr:ext cx="313932" cy="259045"/>
    <xdr:sp macro="" textlink="">
      <xdr:nvSpPr>
        <xdr:cNvPr id="750" name="投資及び出資金該当値テキスト"/>
        <xdr:cNvSpPr txBox="1"/>
      </xdr:nvSpPr>
      <xdr:spPr>
        <a:xfrm>
          <a:off x="22212300" y="6594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164414</xdr:rowOff>
    </xdr:from>
    <xdr:to>
      <xdr:col>31</xdr:col>
      <xdr:colOff>85725</xdr:colOff>
      <xdr:row>39</xdr:row>
      <xdr:rowOff>94564</xdr:rowOff>
    </xdr:to>
    <xdr:sp macro="" textlink="">
      <xdr:nvSpPr>
        <xdr:cNvPr id="751" name="円/楕円 750"/>
        <xdr:cNvSpPr/>
      </xdr:nvSpPr>
      <xdr:spPr>
        <a:xfrm>
          <a:off x="21272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85691</xdr:rowOff>
    </xdr:from>
    <xdr:ext cx="313932" cy="259045"/>
    <xdr:sp macro="" textlink="">
      <xdr:nvSpPr>
        <xdr:cNvPr id="752" name="テキスト ボックス 751"/>
        <xdr:cNvSpPr txBox="1"/>
      </xdr:nvSpPr>
      <xdr:spPr>
        <a:xfrm>
          <a:off x="21166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164147</xdr:rowOff>
    </xdr:from>
    <xdr:to>
      <xdr:col>29</xdr:col>
      <xdr:colOff>568325</xdr:colOff>
      <xdr:row>39</xdr:row>
      <xdr:rowOff>94297</xdr:rowOff>
    </xdr:to>
    <xdr:sp macro="" textlink="">
      <xdr:nvSpPr>
        <xdr:cNvPr id="753" name="円/楕円 752"/>
        <xdr:cNvSpPr/>
      </xdr:nvSpPr>
      <xdr:spPr>
        <a:xfrm>
          <a:off x="20383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85424</xdr:rowOff>
    </xdr:from>
    <xdr:ext cx="313932" cy="259045"/>
    <xdr:sp macro="" textlink="">
      <xdr:nvSpPr>
        <xdr:cNvPr id="754" name="テキスト ボックス 753"/>
        <xdr:cNvSpPr txBox="1"/>
      </xdr:nvSpPr>
      <xdr:spPr>
        <a:xfrm>
          <a:off x="20277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164033</xdr:rowOff>
    </xdr:from>
    <xdr:to>
      <xdr:col>28</xdr:col>
      <xdr:colOff>365125</xdr:colOff>
      <xdr:row>39</xdr:row>
      <xdr:rowOff>94183</xdr:rowOff>
    </xdr:to>
    <xdr:sp macro="" textlink="">
      <xdr:nvSpPr>
        <xdr:cNvPr id="755" name="円/楕円 754"/>
        <xdr:cNvSpPr/>
      </xdr:nvSpPr>
      <xdr:spPr>
        <a:xfrm>
          <a:off x="19494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85310</xdr:rowOff>
    </xdr:from>
    <xdr:ext cx="313932" cy="259045"/>
    <xdr:sp macro="" textlink="">
      <xdr:nvSpPr>
        <xdr:cNvPr id="756" name="テキスト ボックス 755"/>
        <xdr:cNvSpPr txBox="1"/>
      </xdr:nvSpPr>
      <xdr:spPr>
        <a:xfrm>
          <a:off x="19388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164452</xdr:rowOff>
    </xdr:from>
    <xdr:to>
      <xdr:col>27</xdr:col>
      <xdr:colOff>161925</xdr:colOff>
      <xdr:row>39</xdr:row>
      <xdr:rowOff>94602</xdr:rowOff>
    </xdr:to>
    <xdr:sp macro="" textlink="">
      <xdr:nvSpPr>
        <xdr:cNvPr id="757" name="円/楕円 756"/>
        <xdr:cNvSpPr/>
      </xdr:nvSpPr>
      <xdr:spPr>
        <a:xfrm>
          <a:off x="18605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85729</xdr:rowOff>
    </xdr:from>
    <xdr:ext cx="313932" cy="259045"/>
    <xdr:sp macro="" textlink="">
      <xdr:nvSpPr>
        <xdr:cNvPr id="758" name="テキスト ボックス 757"/>
        <xdr:cNvSpPr txBox="1"/>
      </xdr:nvSpPr>
      <xdr:spPr>
        <a:xfrm>
          <a:off x="18499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118806</xdr:rowOff>
    </xdr:from>
    <xdr:to>
      <xdr:col>32</xdr:col>
      <xdr:colOff>187325</xdr:colOff>
      <xdr:row>58</xdr:row>
      <xdr:rowOff>119629</xdr:rowOff>
    </xdr:to>
    <xdr:cxnSp macro="">
      <xdr:nvCxnSpPr>
        <xdr:cNvPr id="785" name="直線コネクタ 784"/>
        <xdr:cNvCxnSpPr/>
      </xdr:nvCxnSpPr>
      <xdr:spPr>
        <a:xfrm flipV="1">
          <a:off x="21323300" y="10062906"/>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87511</xdr:rowOff>
    </xdr:from>
    <xdr:to>
      <xdr:col>31</xdr:col>
      <xdr:colOff>34925</xdr:colOff>
      <xdr:row>58</xdr:row>
      <xdr:rowOff>119629</xdr:rowOff>
    </xdr:to>
    <xdr:cxnSp macro="">
      <xdr:nvCxnSpPr>
        <xdr:cNvPr id="788" name="直線コネクタ 787"/>
        <xdr:cNvCxnSpPr/>
      </xdr:nvCxnSpPr>
      <xdr:spPr>
        <a:xfrm>
          <a:off x="20434300" y="10031611"/>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87511</xdr:rowOff>
    </xdr:from>
    <xdr:to>
      <xdr:col>29</xdr:col>
      <xdr:colOff>517525</xdr:colOff>
      <xdr:row>58</xdr:row>
      <xdr:rowOff>114326</xdr:rowOff>
    </xdr:to>
    <xdr:cxnSp macro="">
      <xdr:nvCxnSpPr>
        <xdr:cNvPr id="791" name="直線コネクタ 790"/>
        <xdr:cNvCxnSpPr/>
      </xdr:nvCxnSpPr>
      <xdr:spPr>
        <a:xfrm flipV="1">
          <a:off x="19545300" y="10031611"/>
          <a:ext cx="889000" cy="2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114326</xdr:rowOff>
    </xdr:from>
    <xdr:to>
      <xdr:col>28</xdr:col>
      <xdr:colOff>314325</xdr:colOff>
      <xdr:row>58</xdr:row>
      <xdr:rowOff>127264</xdr:rowOff>
    </xdr:to>
    <xdr:cxnSp macro="">
      <xdr:nvCxnSpPr>
        <xdr:cNvPr id="794" name="直線コネクタ 793"/>
        <xdr:cNvCxnSpPr/>
      </xdr:nvCxnSpPr>
      <xdr:spPr>
        <a:xfrm flipV="1">
          <a:off x="18656300" y="10058426"/>
          <a:ext cx="8890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68006</xdr:rowOff>
    </xdr:from>
    <xdr:to>
      <xdr:col>32</xdr:col>
      <xdr:colOff>238125</xdr:colOff>
      <xdr:row>58</xdr:row>
      <xdr:rowOff>169606</xdr:rowOff>
    </xdr:to>
    <xdr:sp macro="" textlink="">
      <xdr:nvSpPr>
        <xdr:cNvPr id="804" name="円/楕円 803"/>
        <xdr:cNvSpPr/>
      </xdr:nvSpPr>
      <xdr:spPr>
        <a:xfrm>
          <a:off x="22110700" y="100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154383</xdr:rowOff>
    </xdr:from>
    <xdr:ext cx="378565" cy="259045"/>
    <xdr:sp macro="" textlink="">
      <xdr:nvSpPr>
        <xdr:cNvPr id="805" name="貸付金該当値テキスト"/>
        <xdr:cNvSpPr txBox="1"/>
      </xdr:nvSpPr>
      <xdr:spPr>
        <a:xfrm>
          <a:off x="22212300" y="9927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68829</xdr:rowOff>
    </xdr:from>
    <xdr:to>
      <xdr:col>31</xdr:col>
      <xdr:colOff>85725</xdr:colOff>
      <xdr:row>58</xdr:row>
      <xdr:rowOff>170429</xdr:rowOff>
    </xdr:to>
    <xdr:sp macro="" textlink="">
      <xdr:nvSpPr>
        <xdr:cNvPr id="806" name="円/楕円 805"/>
        <xdr:cNvSpPr/>
      </xdr:nvSpPr>
      <xdr:spPr>
        <a:xfrm>
          <a:off x="21272500" y="100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161556</xdr:rowOff>
    </xdr:from>
    <xdr:ext cx="378565" cy="259045"/>
    <xdr:sp macro="" textlink="">
      <xdr:nvSpPr>
        <xdr:cNvPr id="807" name="テキスト ボックス 806"/>
        <xdr:cNvSpPr txBox="1"/>
      </xdr:nvSpPr>
      <xdr:spPr>
        <a:xfrm>
          <a:off x="21134017" y="1010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36711</xdr:rowOff>
    </xdr:from>
    <xdr:to>
      <xdr:col>29</xdr:col>
      <xdr:colOff>568325</xdr:colOff>
      <xdr:row>58</xdr:row>
      <xdr:rowOff>138311</xdr:rowOff>
    </xdr:to>
    <xdr:sp macro="" textlink="">
      <xdr:nvSpPr>
        <xdr:cNvPr id="808" name="円/楕円 807"/>
        <xdr:cNvSpPr/>
      </xdr:nvSpPr>
      <xdr:spPr>
        <a:xfrm>
          <a:off x="20383500" y="99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129438</xdr:rowOff>
    </xdr:from>
    <xdr:ext cx="469744" cy="259045"/>
    <xdr:sp macro="" textlink="">
      <xdr:nvSpPr>
        <xdr:cNvPr id="809" name="テキスト ボックス 808"/>
        <xdr:cNvSpPr txBox="1"/>
      </xdr:nvSpPr>
      <xdr:spPr>
        <a:xfrm>
          <a:off x="20199427" y="1007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63526</xdr:rowOff>
    </xdr:from>
    <xdr:to>
      <xdr:col>28</xdr:col>
      <xdr:colOff>365125</xdr:colOff>
      <xdr:row>58</xdr:row>
      <xdr:rowOff>165126</xdr:rowOff>
    </xdr:to>
    <xdr:sp macro="" textlink="">
      <xdr:nvSpPr>
        <xdr:cNvPr id="810" name="円/楕円 809"/>
        <xdr:cNvSpPr/>
      </xdr:nvSpPr>
      <xdr:spPr>
        <a:xfrm>
          <a:off x="19494500" y="100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156253</xdr:rowOff>
    </xdr:from>
    <xdr:ext cx="469744" cy="259045"/>
    <xdr:sp macro="" textlink="">
      <xdr:nvSpPr>
        <xdr:cNvPr id="811" name="テキスト ボックス 810"/>
        <xdr:cNvSpPr txBox="1"/>
      </xdr:nvSpPr>
      <xdr:spPr>
        <a:xfrm>
          <a:off x="19310427" y="1010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76464</xdr:rowOff>
    </xdr:from>
    <xdr:to>
      <xdr:col>27</xdr:col>
      <xdr:colOff>161925</xdr:colOff>
      <xdr:row>59</xdr:row>
      <xdr:rowOff>6614</xdr:rowOff>
    </xdr:to>
    <xdr:sp macro="" textlink="">
      <xdr:nvSpPr>
        <xdr:cNvPr id="812" name="円/楕円 811"/>
        <xdr:cNvSpPr/>
      </xdr:nvSpPr>
      <xdr:spPr>
        <a:xfrm>
          <a:off x="18605500" y="100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169191</xdr:rowOff>
    </xdr:from>
    <xdr:ext cx="378565" cy="259045"/>
    <xdr:sp macro="" textlink="">
      <xdr:nvSpPr>
        <xdr:cNvPr id="813" name="テキスト ボックス 812"/>
        <xdr:cNvSpPr txBox="1"/>
      </xdr:nvSpPr>
      <xdr:spPr>
        <a:xfrm>
          <a:off x="18467017" y="10113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40963</xdr:rowOff>
    </xdr:from>
    <xdr:to>
      <xdr:col>32</xdr:col>
      <xdr:colOff>187325</xdr:colOff>
      <xdr:row>75</xdr:row>
      <xdr:rowOff>51268</xdr:rowOff>
    </xdr:to>
    <xdr:cxnSp macro="">
      <xdr:nvCxnSpPr>
        <xdr:cNvPr id="840" name="直線コネクタ 839"/>
        <xdr:cNvCxnSpPr/>
      </xdr:nvCxnSpPr>
      <xdr:spPr>
        <a:xfrm>
          <a:off x="21323300" y="12899713"/>
          <a:ext cx="8382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40963</xdr:rowOff>
    </xdr:from>
    <xdr:to>
      <xdr:col>31</xdr:col>
      <xdr:colOff>34925</xdr:colOff>
      <xdr:row>76</xdr:row>
      <xdr:rowOff>23352</xdr:rowOff>
    </xdr:to>
    <xdr:cxnSp macro="">
      <xdr:nvCxnSpPr>
        <xdr:cNvPr id="843" name="直線コネクタ 842"/>
        <xdr:cNvCxnSpPr/>
      </xdr:nvCxnSpPr>
      <xdr:spPr>
        <a:xfrm flipV="1">
          <a:off x="20434300" y="12899713"/>
          <a:ext cx="889000" cy="15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148506</xdr:rowOff>
    </xdr:from>
    <xdr:to>
      <xdr:col>29</xdr:col>
      <xdr:colOff>517525</xdr:colOff>
      <xdr:row>76</xdr:row>
      <xdr:rowOff>23352</xdr:rowOff>
    </xdr:to>
    <xdr:cxnSp macro="">
      <xdr:nvCxnSpPr>
        <xdr:cNvPr id="846" name="直線コネクタ 845"/>
        <xdr:cNvCxnSpPr/>
      </xdr:nvCxnSpPr>
      <xdr:spPr>
        <a:xfrm>
          <a:off x="19545300" y="13007256"/>
          <a:ext cx="889000" cy="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148506</xdr:rowOff>
    </xdr:from>
    <xdr:to>
      <xdr:col>28</xdr:col>
      <xdr:colOff>314325</xdr:colOff>
      <xdr:row>76</xdr:row>
      <xdr:rowOff>67179</xdr:rowOff>
    </xdr:to>
    <xdr:cxnSp macro="">
      <xdr:nvCxnSpPr>
        <xdr:cNvPr id="849" name="直線コネクタ 848"/>
        <xdr:cNvCxnSpPr/>
      </xdr:nvCxnSpPr>
      <xdr:spPr>
        <a:xfrm flipV="1">
          <a:off x="18656300" y="13007256"/>
          <a:ext cx="889000" cy="9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468</xdr:rowOff>
    </xdr:from>
    <xdr:to>
      <xdr:col>32</xdr:col>
      <xdr:colOff>238125</xdr:colOff>
      <xdr:row>75</xdr:row>
      <xdr:rowOff>102068</xdr:rowOff>
    </xdr:to>
    <xdr:sp macro="" textlink="">
      <xdr:nvSpPr>
        <xdr:cNvPr id="859" name="円/楕円 858"/>
        <xdr:cNvSpPr/>
      </xdr:nvSpPr>
      <xdr:spPr>
        <a:xfrm>
          <a:off x="22110700" y="1285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23345</xdr:rowOff>
    </xdr:from>
    <xdr:ext cx="599010" cy="259045"/>
    <xdr:sp macro="" textlink="">
      <xdr:nvSpPr>
        <xdr:cNvPr id="860" name="繰出金該当値テキスト"/>
        <xdr:cNvSpPr txBox="1"/>
      </xdr:nvSpPr>
      <xdr:spPr>
        <a:xfrm>
          <a:off x="22212300" y="1271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131,842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161613</xdr:rowOff>
    </xdr:from>
    <xdr:to>
      <xdr:col>31</xdr:col>
      <xdr:colOff>85725</xdr:colOff>
      <xdr:row>75</xdr:row>
      <xdr:rowOff>91763</xdr:rowOff>
    </xdr:to>
    <xdr:sp macro="" textlink="">
      <xdr:nvSpPr>
        <xdr:cNvPr id="861" name="円/楕円 860"/>
        <xdr:cNvSpPr/>
      </xdr:nvSpPr>
      <xdr:spPr>
        <a:xfrm>
          <a:off x="21272500" y="128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108290</xdr:rowOff>
    </xdr:from>
    <xdr:ext cx="599010" cy="259045"/>
    <xdr:sp macro="" textlink="">
      <xdr:nvSpPr>
        <xdr:cNvPr id="862" name="テキスト ボックス 861"/>
        <xdr:cNvSpPr txBox="1"/>
      </xdr:nvSpPr>
      <xdr:spPr>
        <a:xfrm>
          <a:off x="21023794" y="1262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134,096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144002</xdr:rowOff>
    </xdr:from>
    <xdr:to>
      <xdr:col>29</xdr:col>
      <xdr:colOff>568325</xdr:colOff>
      <xdr:row>76</xdr:row>
      <xdr:rowOff>74152</xdr:rowOff>
    </xdr:to>
    <xdr:sp macro="" textlink="">
      <xdr:nvSpPr>
        <xdr:cNvPr id="863" name="円/楕円 862"/>
        <xdr:cNvSpPr/>
      </xdr:nvSpPr>
      <xdr:spPr>
        <a:xfrm>
          <a:off x="20383500" y="1300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65279</xdr:rowOff>
    </xdr:from>
    <xdr:ext cx="599010" cy="259045"/>
    <xdr:sp macro="" textlink="">
      <xdr:nvSpPr>
        <xdr:cNvPr id="864" name="テキスト ボックス 863"/>
        <xdr:cNvSpPr txBox="1"/>
      </xdr:nvSpPr>
      <xdr:spPr>
        <a:xfrm>
          <a:off x="20134794" y="1309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100,448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97706</xdr:rowOff>
    </xdr:from>
    <xdr:to>
      <xdr:col>28</xdr:col>
      <xdr:colOff>365125</xdr:colOff>
      <xdr:row>76</xdr:row>
      <xdr:rowOff>27856</xdr:rowOff>
    </xdr:to>
    <xdr:sp macro="" textlink="">
      <xdr:nvSpPr>
        <xdr:cNvPr id="865" name="円/楕円 864"/>
        <xdr:cNvSpPr/>
      </xdr:nvSpPr>
      <xdr:spPr>
        <a:xfrm>
          <a:off x="19494500" y="129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44383</xdr:rowOff>
    </xdr:from>
    <xdr:ext cx="599010" cy="259045"/>
    <xdr:sp macro="" textlink="">
      <xdr:nvSpPr>
        <xdr:cNvPr id="866" name="テキスト ボックス 865"/>
        <xdr:cNvSpPr txBox="1"/>
      </xdr:nvSpPr>
      <xdr:spPr>
        <a:xfrm>
          <a:off x="19245794" y="1273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110,574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16379</xdr:rowOff>
    </xdr:from>
    <xdr:to>
      <xdr:col>27</xdr:col>
      <xdr:colOff>161925</xdr:colOff>
      <xdr:row>76</xdr:row>
      <xdr:rowOff>117979</xdr:rowOff>
    </xdr:to>
    <xdr:sp macro="" textlink="">
      <xdr:nvSpPr>
        <xdr:cNvPr id="867" name="円/楕円 866"/>
        <xdr:cNvSpPr/>
      </xdr:nvSpPr>
      <xdr:spPr>
        <a:xfrm>
          <a:off x="18605500" y="1304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109106</xdr:rowOff>
    </xdr:from>
    <xdr:ext cx="534377" cy="259045"/>
    <xdr:sp macro="" textlink="">
      <xdr:nvSpPr>
        <xdr:cNvPr id="868" name="テキスト ボックス 867"/>
        <xdr:cNvSpPr txBox="1"/>
      </xdr:nvSpPr>
      <xdr:spPr>
        <a:xfrm>
          <a:off x="18389111" y="1313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類似団体平均値を下回っている。住民サービスの低下を招かないよう一定の水準は確保していかなければならない。物件費、補助費、公債費が主に年々財政を圧迫している傾向にある。物件費では、各種システム関連の導入や更新などにより、上昇傾向にあるが、今後もシステム関係に係る経常的な経費は増えることが想定されるため、事務の見直しなどにより経費節減を図る。普通建設事業費では、南海地震対策による防災施設の建設のほか、インフラ設備においても耐震化、長寿命化における事業が多くを占めている。今後も特定財源の確保を優先しながら事業を行っていく予定である。公債費では情報通信基盤整備事業や南海トラフ巨大地震対策に要した地方債の償還が</a:t>
          </a:r>
          <a:r>
            <a:rPr kumimoji="1" lang="en-US" altLang="ja-JP" sz="1300">
              <a:latin typeface="ＭＳ Ｐゴシック"/>
            </a:rPr>
            <a:t>28</a:t>
          </a:r>
          <a:r>
            <a:rPr kumimoji="1" lang="ja-JP" altLang="en-US" sz="1300">
              <a:latin typeface="ＭＳ Ｐゴシック"/>
            </a:rPr>
            <a:t>年度から始まり、前年度より大幅な増額となっている。将来への負担を軽減するために、特定財源の歳入確保を最優先し地方債の発行抑制に努める必要がある。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高知県東洋町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2,627
2,614
74.06
2,839,831
2,795,472
27,751
1,682,296
3,837,789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46088</xdr:rowOff>
    </xdr:from>
    <xdr:to>
      <xdr:col>6</xdr:col>
      <xdr:colOff>511175</xdr:colOff>
      <xdr:row>37</xdr:row>
      <xdr:rowOff>59271</xdr:rowOff>
    </xdr:to>
    <xdr:cxnSp macro="">
      <xdr:nvCxnSpPr>
        <xdr:cNvPr id="60" name="直線コネクタ 59"/>
        <xdr:cNvCxnSpPr/>
      </xdr:nvCxnSpPr>
      <xdr:spPr>
        <a:xfrm flipV="1">
          <a:off x="3797300" y="6389738"/>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59271</xdr:rowOff>
    </xdr:from>
    <xdr:to>
      <xdr:col>5</xdr:col>
      <xdr:colOff>358775</xdr:colOff>
      <xdr:row>37</xdr:row>
      <xdr:rowOff>78892</xdr:rowOff>
    </xdr:to>
    <xdr:cxnSp macro="">
      <xdr:nvCxnSpPr>
        <xdr:cNvPr id="63" name="直線コネクタ 62"/>
        <xdr:cNvCxnSpPr/>
      </xdr:nvCxnSpPr>
      <xdr:spPr>
        <a:xfrm flipV="1">
          <a:off x="2908300" y="6402921"/>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59404</xdr:rowOff>
    </xdr:from>
    <xdr:to>
      <xdr:col>4</xdr:col>
      <xdr:colOff>155575</xdr:colOff>
      <xdr:row>37</xdr:row>
      <xdr:rowOff>78892</xdr:rowOff>
    </xdr:to>
    <xdr:cxnSp macro="">
      <xdr:nvCxnSpPr>
        <xdr:cNvPr id="66" name="直線コネクタ 65"/>
        <xdr:cNvCxnSpPr/>
      </xdr:nvCxnSpPr>
      <xdr:spPr>
        <a:xfrm>
          <a:off x="2019300" y="6403054"/>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57499</xdr:rowOff>
    </xdr:from>
    <xdr:to>
      <xdr:col>2</xdr:col>
      <xdr:colOff>638175</xdr:colOff>
      <xdr:row>37</xdr:row>
      <xdr:rowOff>59404</xdr:rowOff>
    </xdr:to>
    <xdr:cxnSp macro="">
      <xdr:nvCxnSpPr>
        <xdr:cNvPr id="69" name="直線コネクタ 68"/>
        <xdr:cNvCxnSpPr/>
      </xdr:nvCxnSpPr>
      <xdr:spPr>
        <a:xfrm>
          <a:off x="1130300" y="640114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166738</xdr:rowOff>
    </xdr:from>
    <xdr:to>
      <xdr:col>6</xdr:col>
      <xdr:colOff>561975</xdr:colOff>
      <xdr:row>37</xdr:row>
      <xdr:rowOff>96888</xdr:rowOff>
    </xdr:to>
    <xdr:sp macro="" textlink="">
      <xdr:nvSpPr>
        <xdr:cNvPr id="79" name="円/楕円 78"/>
        <xdr:cNvSpPr/>
      </xdr:nvSpPr>
      <xdr:spPr>
        <a:xfrm>
          <a:off x="4584700" y="6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18165</xdr:rowOff>
    </xdr:from>
    <xdr:ext cx="534377" cy="259045"/>
    <xdr:sp macro="" textlink="">
      <xdr:nvSpPr>
        <xdr:cNvPr id="80" name="議会費該当値テキスト"/>
        <xdr:cNvSpPr txBox="1"/>
      </xdr:nvSpPr>
      <xdr:spPr>
        <a:xfrm>
          <a:off x="4686300" y="61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17,914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8471</xdr:rowOff>
    </xdr:from>
    <xdr:to>
      <xdr:col>5</xdr:col>
      <xdr:colOff>409575</xdr:colOff>
      <xdr:row>37</xdr:row>
      <xdr:rowOff>110071</xdr:rowOff>
    </xdr:to>
    <xdr:sp macro="" textlink="">
      <xdr:nvSpPr>
        <xdr:cNvPr id="81" name="円/楕円 80"/>
        <xdr:cNvSpPr/>
      </xdr:nvSpPr>
      <xdr:spPr>
        <a:xfrm>
          <a:off x="3746500" y="635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101198</xdr:rowOff>
    </xdr:from>
    <xdr:ext cx="534377" cy="259045"/>
    <xdr:sp macro="" textlink="">
      <xdr:nvSpPr>
        <xdr:cNvPr id="82" name="テキスト ボックス 81"/>
        <xdr:cNvSpPr txBox="1"/>
      </xdr:nvSpPr>
      <xdr:spPr>
        <a:xfrm>
          <a:off x="3530111" y="644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28092</xdr:rowOff>
    </xdr:from>
    <xdr:to>
      <xdr:col>4</xdr:col>
      <xdr:colOff>206375</xdr:colOff>
      <xdr:row>37</xdr:row>
      <xdr:rowOff>129692</xdr:rowOff>
    </xdr:to>
    <xdr:sp macro="" textlink="">
      <xdr:nvSpPr>
        <xdr:cNvPr id="83" name="円/楕円 82"/>
        <xdr:cNvSpPr/>
      </xdr:nvSpPr>
      <xdr:spPr>
        <a:xfrm>
          <a:off x="2857500" y="63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120819</xdr:rowOff>
    </xdr:from>
    <xdr:ext cx="534377" cy="259045"/>
    <xdr:sp macro="" textlink="">
      <xdr:nvSpPr>
        <xdr:cNvPr id="84" name="テキスト ボックス 83"/>
        <xdr:cNvSpPr txBox="1"/>
      </xdr:nvSpPr>
      <xdr:spPr>
        <a:xfrm>
          <a:off x="2641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8604</xdr:rowOff>
    </xdr:from>
    <xdr:to>
      <xdr:col>3</xdr:col>
      <xdr:colOff>3175</xdr:colOff>
      <xdr:row>37</xdr:row>
      <xdr:rowOff>110204</xdr:rowOff>
    </xdr:to>
    <xdr:sp macro="" textlink="">
      <xdr:nvSpPr>
        <xdr:cNvPr id="85" name="円/楕円 84"/>
        <xdr:cNvSpPr/>
      </xdr:nvSpPr>
      <xdr:spPr>
        <a:xfrm>
          <a:off x="1968500" y="63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101331</xdr:rowOff>
    </xdr:from>
    <xdr:ext cx="534377" cy="259045"/>
    <xdr:sp macro="" textlink="">
      <xdr:nvSpPr>
        <xdr:cNvPr id="86" name="テキスト ボックス 85"/>
        <xdr:cNvSpPr txBox="1"/>
      </xdr:nvSpPr>
      <xdr:spPr>
        <a:xfrm>
          <a:off x="1752111" y="64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6699</xdr:rowOff>
    </xdr:from>
    <xdr:to>
      <xdr:col>1</xdr:col>
      <xdr:colOff>485775</xdr:colOff>
      <xdr:row>37</xdr:row>
      <xdr:rowOff>108299</xdr:rowOff>
    </xdr:to>
    <xdr:sp macro="" textlink="">
      <xdr:nvSpPr>
        <xdr:cNvPr id="87" name="円/楕円 86"/>
        <xdr:cNvSpPr/>
      </xdr:nvSpPr>
      <xdr:spPr>
        <a:xfrm>
          <a:off x="1079500" y="63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99426</xdr:rowOff>
    </xdr:from>
    <xdr:ext cx="534377" cy="259045"/>
    <xdr:sp macro="" textlink="">
      <xdr:nvSpPr>
        <xdr:cNvPr id="88" name="テキスト ボックス 87"/>
        <xdr:cNvSpPr txBox="1"/>
      </xdr:nvSpPr>
      <xdr:spPr>
        <a:xfrm>
          <a:off x="863111" y="6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26372</xdr:rowOff>
    </xdr:from>
    <xdr:to>
      <xdr:col>6</xdr:col>
      <xdr:colOff>511175</xdr:colOff>
      <xdr:row>58</xdr:row>
      <xdr:rowOff>68780</xdr:rowOff>
    </xdr:to>
    <xdr:cxnSp macro="">
      <xdr:nvCxnSpPr>
        <xdr:cNvPr id="117" name="直線コネクタ 116"/>
        <xdr:cNvCxnSpPr/>
      </xdr:nvCxnSpPr>
      <xdr:spPr>
        <a:xfrm flipV="1">
          <a:off x="3797300" y="9970472"/>
          <a:ext cx="838200" cy="4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68780</xdr:rowOff>
    </xdr:from>
    <xdr:to>
      <xdr:col>5</xdr:col>
      <xdr:colOff>358775</xdr:colOff>
      <xdr:row>58</xdr:row>
      <xdr:rowOff>93038</xdr:rowOff>
    </xdr:to>
    <xdr:cxnSp macro="">
      <xdr:nvCxnSpPr>
        <xdr:cNvPr id="120" name="直線コネクタ 119"/>
        <xdr:cNvCxnSpPr/>
      </xdr:nvCxnSpPr>
      <xdr:spPr>
        <a:xfrm flipV="1">
          <a:off x="2908300" y="10012880"/>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77222</xdr:rowOff>
    </xdr:from>
    <xdr:to>
      <xdr:col>4</xdr:col>
      <xdr:colOff>155575</xdr:colOff>
      <xdr:row>58</xdr:row>
      <xdr:rowOff>93038</xdr:rowOff>
    </xdr:to>
    <xdr:cxnSp macro="">
      <xdr:nvCxnSpPr>
        <xdr:cNvPr id="123" name="直線コネクタ 122"/>
        <xdr:cNvCxnSpPr/>
      </xdr:nvCxnSpPr>
      <xdr:spPr>
        <a:xfrm>
          <a:off x="2019300" y="10021322"/>
          <a:ext cx="889000" cy="1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124951</xdr:rowOff>
    </xdr:from>
    <xdr:to>
      <xdr:col>2</xdr:col>
      <xdr:colOff>638175</xdr:colOff>
      <xdr:row>58</xdr:row>
      <xdr:rowOff>77222</xdr:rowOff>
    </xdr:to>
    <xdr:cxnSp macro="">
      <xdr:nvCxnSpPr>
        <xdr:cNvPr id="126" name="直線コネクタ 125"/>
        <xdr:cNvCxnSpPr/>
      </xdr:nvCxnSpPr>
      <xdr:spPr>
        <a:xfrm>
          <a:off x="1130300" y="9726151"/>
          <a:ext cx="889000" cy="29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147022</xdr:rowOff>
    </xdr:from>
    <xdr:to>
      <xdr:col>6</xdr:col>
      <xdr:colOff>561975</xdr:colOff>
      <xdr:row>58</xdr:row>
      <xdr:rowOff>77172</xdr:rowOff>
    </xdr:to>
    <xdr:sp macro="" textlink="">
      <xdr:nvSpPr>
        <xdr:cNvPr id="136" name="円/楕円 135"/>
        <xdr:cNvSpPr/>
      </xdr:nvSpPr>
      <xdr:spPr>
        <a:xfrm>
          <a:off x="4584700" y="99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248,724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17980</xdr:rowOff>
    </xdr:from>
    <xdr:to>
      <xdr:col>5</xdr:col>
      <xdr:colOff>409575</xdr:colOff>
      <xdr:row>58</xdr:row>
      <xdr:rowOff>119580</xdr:rowOff>
    </xdr:to>
    <xdr:sp macro="" textlink="">
      <xdr:nvSpPr>
        <xdr:cNvPr id="138" name="円/楕円 137"/>
        <xdr:cNvSpPr/>
      </xdr:nvSpPr>
      <xdr:spPr>
        <a:xfrm>
          <a:off x="3746500" y="996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110707</xdr:rowOff>
    </xdr:from>
    <xdr:ext cx="599010" cy="259045"/>
    <xdr:sp macro="" textlink="">
      <xdr:nvSpPr>
        <xdr:cNvPr id="139" name="テキスト ボックス 138"/>
        <xdr:cNvSpPr txBox="1"/>
      </xdr:nvSpPr>
      <xdr:spPr>
        <a:xfrm>
          <a:off x="3497794" y="1005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42238</xdr:rowOff>
    </xdr:from>
    <xdr:to>
      <xdr:col>4</xdr:col>
      <xdr:colOff>206375</xdr:colOff>
      <xdr:row>58</xdr:row>
      <xdr:rowOff>143838</xdr:rowOff>
    </xdr:to>
    <xdr:sp macro="" textlink="">
      <xdr:nvSpPr>
        <xdr:cNvPr id="140" name="円/楕円 139"/>
        <xdr:cNvSpPr/>
      </xdr:nvSpPr>
      <xdr:spPr>
        <a:xfrm>
          <a:off x="2857500" y="99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134965</xdr:rowOff>
    </xdr:from>
    <xdr:ext cx="599010" cy="259045"/>
    <xdr:sp macro="" textlink="">
      <xdr:nvSpPr>
        <xdr:cNvPr id="141" name="テキスト ボックス 140"/>
        <xdr:cNvSpPr txBox="1"/>
      </xdr:nvSpPr>
      <xdr:spPr>
        <a:xfrm>
          <a:off x="2608794" y="1007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26422</xdr:rowOff>
    </xdr:from>
    <xdr:to>
      <xdr:col>3</xdr:col>
      <xdr:colOff>3175</xdr:colOff>
      <xdr:row>58</xdr:row>
      <xdr:rowOff>128022</xdr:rowOff>
    </xdr:to>
    <xdr:sp macro="" textlink="">
      <xdr:nvSpPr>
        <xdr:cNvPr id="142" name="円/楕円 141"/>
        <xdr:cNvSpPr/>
      </xdr:nvSpPr>
      <xdr:spPr>
        <a:xfrm>
          <a:off x="1968500" y="99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119149</xdr:rowOff>
    </xdr:from>
    <xdr:ext cx="599010" cy="259045"/>
    <xdr:sp macro="" textlink="">
      <xdr:nvSpPr>
        <xdr:cNvPr id="143" name="テキスト ボックス 142"/>
        <xdr:cNvSpPr txBox="1"/>
      </xdr:nvSpPr>
      <xdr:spPr>
        <a:xfrm>
          <a:off x="1719794" y="1006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181,992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74151</xdr:rowOff>
    </xdr:from>
    <xdr:to>
      <xdr:col>1</xdr:col>
      <xdr:colOff>485775</xdr:colOff>
      <xdr:row>57</xdr:row>
      <xdr:rowOff>4301</xdr:rowOff>
    </xdr:to>
    <xdr:sp macro="" textlink="">
      <xdr:nvSpPr>
        <xdr:cNvPr id="144" name="円/楕円 143"/>
        <xdr:cNvSpPr/>
      </xdr:nvSpPr>
      <xdr:spPr>
        <a:xfrm>
          <a:off x="1079500" y="96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20828</xdr:rowOff>
    </xdr:from>
    <xdr:ext cx="599010" cy="259045"/>
    <xdr:sp macro="" textlink="">
      <xdr:nvSpPr>
        <xdr:cNvPr id="145" name="テキスト ボックス 144"/>
        <xdr:cNvSpPr txBox="1"/>
      </xdr:nvSpPr>
      <xdr:spPr>
        <a:xfrm>
          <a:off x="830794" y="945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106245</xdr:rowOff>
    </xdr:from>
    <xdr:to>
      <xdr:col>6</xdr:col>
      <xdr:colOff>511175</xdr:colOff>
      <xdr:row>75</xdr:row>
      <xdr:rowOff>117354</xdr:rowOff>
    </xdr:to>
    <xdr:cxnSp macro="">
      <xdr:nvCxnSpPr>
        <xdr:cNvPr id="172" name="直線コネクタ 171"/>
        <xdr:cNvCxnSpPr/>
      </xdr:nvCxnSpPr>
      <xdr:spPr>
        <a:xfrm flipV="1">
          <a:off x="3797300" y="12964995"/>
          <a:ext cx="8382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117354</xdr:rowOff>
    </xdr:from>
    <xdr:to>
      <xdr:col>5</xdr:col>
      <xdr:colOff>358775</xdr:colOff>
      <xdr:row>76</xdr:row>
      <xdr:rowOff>10283</xdr:rowOff>
    </xdr:to>
    <xdr:cxnSp macro="">
      <xdr:nvCxnSpPr>
        <xdr:cNvPr id="175" name="直線コネクタ 174"/>
        <xdr:cNvCxnSpPr/>
      </xdr:nvCxnSpPr>
      <xdr:spPr>
        <a:xfrm flipV="1">
          <a:off x="2908300" y="12976104"/>
          <a:ext cx="889000" cy="6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10283</xdr:rowOff>
    </xdr:from>
    <xdr:to>
      <xdr:col>4</xdr:col>
      <xdr:colOff>155575</xdr:colOff>
      <xdr:row>76</xdr:row>
      <xdr:rowOff>21899</xdr:rowOff>
    </xdr:to>
    <xdr:cxnSp macro="">
      <xdr:nvCxnSpPr>
        <xdr:cNvPr id="178" name="直線コネクタ 177"/>
        <xdr:cNvCxnSpPr/>
      </xdr:nvCxnSpPr>
      <xdr:spPr>
        <a:xfrm flipV="1">
          <a:off x="2019300" y="13040483"/>
          <a:ext cx="889000" cy="1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12368</xdr:rowOff>
    </xdr:from>
    <xdr:to>
      <xdr:col>2</xdr:col>
      <xdr:colOff>638175</xdr:colOff>
      <xdr:row>76</xdr:row>
      <xdr:rowOff>21899</xdr:rowOff>
    </xdr:to>
    <xdr:cxnSp macro="">
      <xdr:nvCxnSpPr>
        <xdr:cNvPr id="181" name="直線コネクタ 180"/>
        <xdr:cNvCxnSpPr/>
      </xdr:nvCxnSpPr>
      <xdr:spPr>
        <a:xfrm>
          <a:off x="1130300" y="13042568"/>
          <a:ext cx="889000" cy="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55445</xdr:rowOff>
    </xdr:from>
    <xdr:to>
      <xdr:col>6</xdr:col>
      <xdr:colOff>561975</xdr:colOff>
      <xdr:row>75</xdr:row>
      <xdr:rowOff>157045</xdr:rowOff>
    </xdr:to>
    <xdr:sp macro="" textlink="">
      <xdr:nvSpPr>
        <xdr:cNvPr id="191" name="円/楕円 190"/>
        <xdr:cNvSpPr/>
      </xdr:nvSpPr>
      <xdr:spPr>
        <a:xfrm>
          <a:off x="4584700" y="129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78322</xdr:rowOff>
    </xdr:from>
    <xdr:ext cx="599010" cy="259045"/>
    <xdr:sp macro="" textlink="">
      <xdr:nvSpPr>
        <xdr:cNvPr id="192" name="民生費該当値テキスト"/>
        <xdr:cNvSpPr txBox="1"/>
      </xdr:nvSpPr>
      <xdr:spPr>
        <a:xfrm>
          <a:off x="4686300" y="1276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239,635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66554</xdr:rowOff>
    </xdr:from>
    <xdr:to>
      <xdr:col>5</xdr:col>
      <xdr:colOff>409575</xdr:colOff>
      <xdr:row>75</xdr:row>
      <xdr:rowOff>168154</xdr:rowOff>
    </xdr:to>
    <xdr:sp macro="" textlink="">
      <xdr:nvSpPr>
        <xdr:cNvPr id="193" name="円/楕円 192"/>
        <xdr:cNvSpPr/>
      </xdr:nvSpPr>
      <xdr:spPr>
        <a:xfrm>
          <a:off x="3746500" y="12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13231</xdr:rowOff>
    </xdr:from>
    <xdr:ext cx="599010" cy="259045"/>
    <xdr:sp macro="" textlink="">
      <xdr:nvSpPr>
        <xdr:cNvPr id="194" name="テキスト ボックス 193"/>
        <xdr:cNvSpPr txBox="1"/>
      </xdr:nvSpPr>
      <xdr:spPr>
        <a:xfrm>
          <a:off x="3497794" y="1270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234,775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130932</xdr:rowOff>
    </xdr:from>
    <xdr:to>
      <xdr:col>4</xdr:col>
      <xdr:colOff>206375</xdr:colOff>
      <xdr:row>76</xdr:row>
      <xdr:rowOff>61082</xdr:rowOff>
    </xdr:to>
    <xdr:sp macro="" textlink="">
      <xdr:nvSpPr>
        <xdr:cNvPr id="195" name="円/楕円 194"/>
        <xdr:cNvSpPr/>
      </xdr:nvSpPr>
      <xdr:spPr>
        <a:xfrm>
          <a:off x="2857500" y="1298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77609</xdr:rowOff>
    </xdr:from>
    <xdr:ext cx="599010" cy="259045"/>
    <xdr:sp macro="" textlink="">
      <xdr:nvSpPr>
        <xdr:cNvPr id="196" name="テキスト ボックス 195"/>
        <xdr:cNvSpPr txBox="1"/>
      </xdr:nvSpPr>
      <xdr:spPr>
        <a:xfrm>
          <a:off x="2608794" y="1276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206,613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142550</xdr:rowOff>
    </xdr:from>
    <xdr:to>
      <xdr:col>3</xdr:col>
      <xdr:colOff>3175</xdr:colOff>
      <xdr:row>76</xdr:row>
      <xdr:rowOff>72699</xdr:rowOff>
    </xdr:to>
    <xdr:sp macro="" textlink="">
      <xdr:nvSpPr>
        <xdr:cNvPr id="197" name="円/楕円 196"/>
        <xdr:cNvSpPr/>
      </xdr:nvSpPr>
      <xdr:spPr>
        <a:xfrm>
          <a:off x="1968500" y="13001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89227</xdr:rowOff>
    </xdr:from>
    <xdr:ext cx="599010" cy="259045"/>
    <xdr:sp macro="" textlink="">
      <xdr:nvSpPr>
        <xdr:cNvPr id="198" name="テキスト ボックス 197"/>
        <xdr:cNvSpPr txBox="1"/>
      </xdr:nvSpPr>
      <xdr:spPr>
        <a:xfrm>
          <a:off x="1719794" y="1277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201,531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133017</xdr:rowOff>
    </xdr:from>
    <xdr:to>
      <xdr:col>1</xdr:col>
      <xdr:colOff>485775</xdr:colOff>
      <xdr:row>76</xdr:row>
      <xdr:rowOff>63168</xdr:rowOff>
    </xdr:to>
    <xdr:sp macro="" textlink="">
      <xdr:nvSpPr>
        <xdr:cNvPr id="199" name="円/楕円 198"/>
        <xdr:cNvSpPr/>
      </xdr:nvSpPr>
      <xdr:spPr>
        <a:xfrm>
          <a:off x="1079500" y="129917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79694</xdr:rowOff>
    </xdr:from>
    <xdr:ext cx="599010" cy="259045"/>
    <xdr:sp macro="" textlink="">
      <xdr:nvSpPr>
        <xdr:cNvPr id="200" name="テキスト ボックス 199"/>
        <xdr:cNvSpPr txBox="1"/>
      </xdr:nvSpPr>
      <xdr:spPr>
        <a:xfrm>
          <a:off x="830794" y="1276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50481</xdr:rowOff>
    </xdr:from>
    <xdr:to>
      <xdr:col>6</xdr:col>
      <xdr:colOff>511175</xdr:colOff>
      <xdr:row>97</xdr:row>
      <xdr:rowOff>128970</xdr:rowOff>
    </xdr:to>
    <xdr:cxnSp macro="">
      <xdr:nvCxnSpPr>
        <xdr:cNvPr id="229" name="直線コネクタ 228"/>
        <xdr:cNvCxnSpPr/>
      </xdr:nvCxnSpPr>
      <xdr:spPr>
        <a:xfrm>
          <a:off x="3797300" y="16681131"/>
          <a:ext cx="838200" cy="7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50481</xdr:rowOff>
    </xdr:from>
    <xdr:to>
      <xdr:col>5</xdr:col>
      <xdr:colOff>358775</xdr:colOff>
      <xdr:row>97</xdr:row>
      <xdr:rowOff>85145</xdr:rowOff>
    </xdr:to>
    <xdr:cxnSp macro="">
      <xdr:nvCxnSpPr>
        <xdr:cNvPr id="232" name="直線コネクタ 231"/>
        <xdr:cNvCxnSpPr/>
      </xdr:nvCxnSpPr>
      <xdr:spPr>
        <a:xfrm flipV="1">
          <a:off x="2908300" y="16681131"/>
          <a:ext cx="889000" cy="3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85145</xdr:rowOff>
    </xdr:from>
    <xdr:to>
      <xdr:col>4</xdr:col>
      <xdr:colOff>155575</xdr:colOff>
      <xdr:row>97</xdr:row>
      <xdr:rowOff>129020</xdr:rowOff>
    </xdr:to>
    <xdr:cxnSp macro="">
      <xdr:nvCxnSpPr>
        <xdr:cNvPr id="235" name="直線コネクタ 234"/>
        <xdr:cNvCxnSpPr/>
      </xdr:nvCxnSpPr>
      <xdr:spPr>
        <a:xfrm flipV="1">
          <a:off x="2019300" y="16715795"/>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108321</xdr:rowOff>
    </xdr:from>
    <xdr:to>
      <xdr:col>2</xdr:col>
      <xdr:colOff>638175</xdr:colOff>
      <xdr:row>97</xdr:row>
      <xdr:rowOff>129020</xdr:rowOff>
    </xdr:to>
    <xdr:cxnSp macro="">
      <xdr:nvCxnSpPr>
        <xdr:cNvPr id="238" name="直線コネクタ 237"/>
        <xdr:cNvCxnSpPr/>
      </xdr:nvCxnSpPr>
      <xdr:spPr>
        <a:xfrm>
          <a:off x="1130300" y="16738971"/>
          <a:ext cx="889000" cy="2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78170</xdr:rowOff>
    </xdr:from>
    <xdr:to>
      <xdr:col>6</xdr:col>
      <xdr:colOff>561975</xdr:colOff>
      <xdr:row>98</xdr:row>
      <xdr:rowOff>8320</xdr:rowOff>
    </xdr:to>
    <xdr:sp macro="" textlink="">
      <xdr:nvSpPr>
        <xdr:cNvPr id="248" name="円/楕円 247"/>
        <xdr:cNvSpPr/>
      </xdr:nvSpPr>
      <xdr:spPr>
        <a:xfrm>
          <a:off x="4584700" y="167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56597</xdr:rowOff>
    </xdr:from>
    <xdr:ext cx="534377" cy="259045"/>
    <xdr:sp macro="" textlink="">
      <xdr:nvSpPr>
        <xdr:cNvPr id="249" name="衛生費該当値テキスト"/>
        <xdr:cNvSpPr txBox="1"/>
      </xdr:nvSpPr>
      <xdr:spPr>
        <a:xfrm>
          <a:off x="4686300" y="166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67,816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171131</xdr:rowOff>
    </xdr:from>
    <xdr:to>
      <xdr:col>5</xdr:col>
      <xdr:colOff>409575</xdr:colOff>
      <xdr:row>97</xdr:row>
      <xdr:rowOff>101281</xdr:rowOff>
    </xdr:to>
    <xdr:sp macro="" textlink="">
      <xdr:nvSpPr>
        <xdr:cNvPr id="250" name="円/楕円 249"/>
        <xdr:cNvSpPr/>
      </xdr:nvSpPr>
      <xdr:spPr>
        <a:xfrm>
          <a:off x="3746500" y="1663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92408</xdr:rowOff>
    </xdr:from>
    <xdr:ext cx="534377" cy="259045"/>
    <xdr:sp macro="" textlink="">
      <xdr:nvSpPr>
        <xdr:cNvPr id="251" name="テキスト ボックス 250"/>
        <xdr:cNvSpPr txBox="1"/>
      </xdr:nvSpPr>
      <xdr:spPr>
        <a:xfrm>
          <a:off x="3530111" y="1672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34345</xdr:rowOff>
    </xdr:from>
    <xdr:to>
      <xdr:col>4</xdr:col>
      <xdr:colOff>206375</xdr:colOff>
      <xdr:row>97</xdr:row>
      <xdr:rowOff>135945</xdr:rowOff>
    </xdr:to>
    <xdr:sp macro="" textlink="">
      <xdr:nvSpPr>
        <xdr:cNvPr id="252" name="円/楕円 251"/>
        <xdr:cNvSpPr/>
      </xdr:nvSpPr>
      <xdr:spPr>
        <a:xfrm>
          <a:off x="2857500" y="166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127072</xdr:rowOff>
    </xdr:from>
    <xdr:ext cx="534377" cy="259045"/>
    <xdr:sp macro="" textlink="">
      <xdr:nvSpPr>
        <xdr:cNvPr id="253" name="テキスト ボックス 252"/>
        <xdr:cNvSpPr txBox="1"/>
      </xdr:nvSpPr>
      <xdr:spPr>
        <a:xfrm>
          <a:off x="2641111" y="167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79,319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78220</xdr:rowOff>
    </xdr:from>
    <xdr:to>
      <xdr:col>3</xdr:col>
      <xdr:colOff>3175</xdr:colOff>
      <xdr:row>98</xdr:row>
      <xdr:rowOff>8370</xdr:rowOff>
    </xdr:to>
    <xdr:sp macro="" textlink="">
      <xdr:nvSpPr>
        <xdr:cNvPr id="254" name="円/楕円 253"/>
        <xdr:cNvSpPr/>
      </xdr:nvSpPr>
      <xdr:spPr>
        <a:xfrm>
          <a:off x="1968500" y="167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170947</xdr:rowOff>
    </xdr:from>
    <xdr:ext cx="534377" cy="259045"/>
    <xdr:sp macro="" textlink="">
      <xdr:nvSpPr>
        <xdr:cNvPr id="255" name="テキスト ボックス 254"/>
        <xdr:cNvSpPr txBox="1"/>
      </xdr:nvSpPr>
      <xdr:spPr>
        <a:xfrm>
          <a:off x="1752111" y="1680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67,803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57521</xdr:rowOff>
    </xdr:from>
    <xdr:to>
      <xdr:col>1</xdr:col>
      <xdr:colOff>485775</xdr:colOff>
      <xdr:row>97</xdr:row>
      <xdr:rowOff>159121</xdr:rowOff>
    </xdr:to>
    <xdr:sp macro="" textlink="">
      <xdr:nvSpPr>
        <xdr:cNvPr id="256" name="円/楕円 255"/>
        <xdr:cNvSpPr/>
      </xdr:nvSpPr>
      <xdr:spPr>
        <a:xfrm>
          <a:off x="1079500" y="1668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150248</xdr:rowOff>
    </xdr:from>
    <xdr:ext cx="534377" cy="259045"/>
    <xdr:sp macro="" textlink="">
      <xdr:nvSpPr>
        <xdr:cNvPr id="257" name="テキスト ボックス 256"/>
        <xdr:cNvSpPr txBox="1"/>
      </xdr:nvSpPr>
      <xdr:spPr>
        <a:xfrm>
          <a:off x="863111" y="1678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129108</xdr:rowOff>
    </xdr:from>
    <xdr:to>
      <xdr:col>14</xdr:col>
      <xdr:colOff>28575</xdr:colOff>
      <xdr:row>39</xdr:row>
      <xdr:rowOff>44450</xdr:rowOff>
    </xdr:to>
    <xdr:cxnSp macro="">
      <xdr:nvCxnSpPr>
        <xdr:cNvPr id="289" name="直線コネクタ 288"/>
        <xdr:cNvCxnSpPr/>
      </xdr:nvCxnSpPr>
      <xdr:spPr>
        <a:xfrm>
          <a:off x="8750300" y="6644208"/>
          <a:ext cx="889000" cy="8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50647</xdr:rowOff>
    </xdr:from>
    <xdr:to>
      <xdr:col>12</xdr:col>
      <xdr:colOff>511175</xdr:colOff>
      <xdr:row>38</xdr:row>
      <xdr:rowOff>129108</xdr:rowOff>
    </xdr:to>
    <xdr:cxnSp macro="">
      <xdr:nvCxnSpPr>
        <xdr:cNvPr id="292" name="直線コネクタ 291"/>
        <xdr:cNvCxnSpPr/>
      </xdr:nvCxnSpPr>
      <xdr:spPr>
        <a:xfrm>
          <a:off x="7861300" y="6565747"/>
          <a:ext cx="889000" cy="7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53353</xdr:rowOff>
    </xdr:from>
    <xdr:to>
      <xdr:col>11</xdr:col>
      <xdr:colOff>307975</xdr:colOff>
      <xdr:row>38</xdr:row>
      <xdr:rowOff>50647</xdr:rowOff>
    </xdr:to>
    <xdr:cxnSp macro="">
      <xdr:nvCxnSpPr>
        <xdr:cNvPr id="295" name="直線コネクタ 294"/>
        <xdr:cNvCxnSpPr/>
      </xdr:nvCxnSpPr>
      <xdr:spPr>
        <a:xfrm>
          <a:off x="6972300" y="6397003"/>
          <a:ext cx="889000" cy="1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78308</xdr:rowOff>
    </xdr:from>
    <xdr:to>
      <xdr:col>12</xdr:col>
      <xdr:colOff>561975</xdr:colOff>
      <xdr:row>39</xdr:row>
      <xdr:rowOff>8458</xdr:rowOff>
    </xdr:to>
    <xdr:sp macro="" textlink="">
      <xdr:nvSpPr>
        <xdr:cNvPr id="309" name="円/楕円 308"/>
        <xdr:cNvSpPr/>
      </xdr:nvSpPr>
      <xdr:spPr>
        <a:xfrm>
          <a:off x="8699500" y="659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24985</xdr:rowOff>
    </xdr:from>
    <xdr:ext cx="469744" cy="259045"/>
    <xdr:sp macro="" textlink="">
      <xdr:nvSpPr>
        <xdr:cNvPr id="310" name="テキスト ボックス 309"/>
        <xdr:cNvSpPr txBox="1"/>
      </xdr:nvSpPr>
      <xdr:spPr>
        <a:xfrm>
          <a:off x="8515427" y="636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171297</xdr:rowOff>
    </xdr:from>
    <xdr:to>
      <xdr:col>11</xdr:col>
      <xdr:colOff>358775</xdr:colOff>
      <xdr:row>38</xdr:row>
      <xdr:rowOff>101447</xdr:rowOff>
    </xdr:to>
    <xdr:sp macro="" textlink="">
      <xdr:nvSpPr>
        <xdr:cNvPr id="311" name="円/楕円 310"/>
        <xdr:cNvSpPr/>
      </xdr:nvSpPr>
      <xdr:spPr>
        <a:xfrm>
          <a:off x="7810500" y="651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117975</xdr:rowOff>
    </xdr:from>
    <xdr:ext cx="534377" cy="259045"/>
    <xdr:sp macro="" textlink="">
      <xdr:nvSpPr>
        <xdr:cNvPr id="312" name="テキスト ボックス 311"/>
        <xdr:cNvSpPr txBox="1"/>
      </xdr:nvSpPr>
      <xdr:spPr>
        <a:xfrm>
          <a:off x="7594111" y="62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2553</xdr:rowOff>
    </xdr:from>
    <xdr:to>
      <xdr:col>10</xdr:col>
      <xdr:colOff>155575</xdr:colOff>
      <xdr:row>37</xdr:row>
      <xdr:rowOff>104153</xdr:rowOff>
    </xdr:to>
    <xdr:sp macro="" textlink="">
      <xdr:nvSpPr>
        <xdr:cNvPr id="313" name="円/楕円 312"/>
        <xdr:cNvSpPr/>
      </xdr:nvSpPr>
      <xdr:spPr>
        <a:xfrm>
          <a:off x="6921500" y="63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120680</xdr:rowOff>
    </xdr:from>
    <xdr:ext cx="534377" cy="259045"/>
    <xdr:sp macro="" textlink="">
      <xdr:nvSpPr>
        <xdr:cNvPr id="314" name="テキスト ボックス 313"/>
        <xdr:cNvSpPr txBox="1"/>
      </xdr:nvSpPr>
      <xdr:spPr>
        <a:xfrm>
          <a:off x="6705111" y="61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14348</xdr:rowOff>
    </xdr:from>
    <xdr:to>
      <xdr:col>15</xdr:col>
      <xdr:colOff>180975</xdr:colOff>
      <xdr:row>59</xdr:row>
      <xdr:rowOff>28692</xdr:rowOff>
    </xdr:to>
    <xdr:cxnSp macro="">
      <xdr:nvCxnSpPr>
        <xdr:cNvPr id="343" name="直線コネクタ 342"/>
        <xdr:cNvCxnSpPr/>
      </xdr:nvCxnSpPr>
      <xdr:spPr>
        <a:xfrm flipV="1">
          <a:off x="9639300" y="10129898"/>
          <a:ext cx="8382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17946</xdr:rowOff>
    </xdr:from>
    <xdr:to>
      <xdr:col>14</xdr:col>
      <xdr:colOff>28575</xdr:colOff>
      <xdr:row>59</xdr:row>
      <xdr:rowOff>28692</xdr:rowOff>
    </xdr:to>
    <xdr:cxnSp macro="">
      <xdr:nvCxnSpPr>
        <xdr:cNvPr id="346" name="直線コネクタ 345"/>
        <xdr:cNvCxnSpPr/>
      </xdr:nvCxnSpPr>
      <xdr:spPr>
        <a:xfrm>
          <a:off x="8750300" y="10133496"/>
          <a:ext cx="8890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17946</xdr:rowOff>
    </xdr:from>
    <xdr:to>
      <xdr:col>12</xdr:col>
      <xdr:colOff>511175</xdr:colOff>
      <xdr:row>59</xdr:row>
      <xdr:rowOff>22345</xdr:rowOff>
    </xdr:to>
    <xdr:cxnSp macro="">
      <xdr:nvCxnSpPr>
        <xdr:cNvPr id="349" name="直線コネクタ 348"/>
        <xdr:cNvCxnSpPr/>
      </xdr:nvCxnSpPr>
      <xdr:spPr>
        <a:xfrm flipV="1">
          <a:off x="7861300" y="10133496"/>
          <a:ext cx="8890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22345</xdr:rowOff>
    </xdr:from>
    <xdr:to>
      <xdr:col>11</xdr:col>
      <xdr:colOff>307975</xdr:colOff>
      <xdr:row>59</xdr:row>
      <xdr:rowOff>26655</xdr:rowOff>
    </xdr:to>
    <xdr:cxnSp macro="">
      <xdr:nvCxnSpPr>
        <xdr:cNvPr id="352" name="直線コネクタ 351"/>
        <xdr:cNvCxnSpPr/>
      </xdr:nvCxnSpPr>
      <xdr:spPr>
        <a:xfrm flipV="1">
          <a:off x="6972300" y="10137895"/>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134998</xdr:rowOff>
    </xdr:from>
    <xdr:to>
      <xdr:col>15</xdr:col>
      <xdr:colOff>231775</xdr:colOff>
      <xdr:row>59</xdr:row>
      <xdr:rowOff>65148</xdr:rowOff>
    </xdr:to>
    <xdr:sp macro="" textlink="">
      <xdr:nvSpPr>
        <xdr:cNvPr id="362" name="円/楕円 361"/>
        <xdr:cNvSpPr/>
      </xdr:nvSpPr>
      <xdr:spPr>
        <a:xfrm>
          <a:off x="10426700" y="100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149342</xdr:rowOff>
    </xdr:from>
    <xdr:to>
      <xdr:col>14</xdr:col>
      <xdr:colOff>79375</xdr:colOff>
      <xdr:row>59</xdr:row>
      <xdr:rowOff>79492</xdr:rowOff>
    </xdr:to>
    <xdr:sp macro="" textlink="">
      <xdr:nvSpPr>
        <xdr:cNvPr id="364" name="円/楕円 363"/>
        <xdr:cNvSpPr/>
      </xdr:nvSpPr>
      <xdr:spPr>
        <a:xfrm>
          <a:off x="9588500" y="100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70619</xdr:rowOff>
    </xdr:from>
    <xdr:ext cx="534377" cy="259045"/>
    <xdr:sp macro="" textlink="">
      <xdr:nvSpPr>
        <xdr:cNvPr id="365" name="テキスト ボックス 364"/>
        <xdr:cNvSpPr txBox="1"/>
      </xdr:nvSpPr>
      <xdr:spPr>
        <a:xfrm>
          <a:off x="9372111" y="1018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138596</xdr:rowOff>
    </xdr:from>
    <xdr:to>
      <xdr:col>12</xdr:col>
      <xdr:colOff>561975</xdr:colOff>
      <xdr:row>59</xdr:row>
      <xdr:rowOff>68746</xdr:rowOff>
    </xdr:to>
    <xdr:sp macro="" textlink="">
      <xdr:nvSpPr>
        <xdr:cNvPr id="366" name="円/楕円 365"/>
        <xdr:cNvSpPr/>
      </xdr:nvSpPr>
      <xdr:spPr>
        <a:xfrm>
          <a:off x="8699500" y="100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59873</xdr:rowOff>
    </xdr:from>
    <xdr:ext cx="534377" cy="259045"/>
    <xdr:sp macro="" textlink="">
      <xdr:nvSpPr>
        <xdr:cNvPr id="367" name="テキスト ボックス 366"/>
        <xdr:cNvSpPr txBox="1"/>
      </xdr:nvSpPr>
      <xdr:spPr>
        <a:xfrm>
          <a:off x="8483111" y="101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142995</xdr:rowOff>
    </xdr:from>
    <xdr:to>
      <xdr:col>11</xdr:col>
      <xdr:colOff>358775</xdr:colOff>
      <xdr:row>59</xdr:row>
      <xdr:rowOff>73145</xdr:rowOff>
    </xdr:to>
    <xdr:sp macro="" textlink="">
      <xdr:nvSpPr>
        <xdr:cNvPr id="368" name="円/楕円 367"/>
        <xdr:cNvSpPr/>
      </xdr:nvSpPr>
      <xdr:spPr>
        <a:xfrm>
          <a:off x="7810500" y="100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64272</xdr:rowOff>
    </xdr:from>
    <xdr:ext cx="534377" cy="259045"/>
    <xdr:sp macro="" textlink="">
      <xdr:nvSpPr>
        <xdr:cNvPr id="369" name="テキスト ボックス 368"/>
        <xdr:cNvSpPr txBox="1"/>
      </xdr:nvSpPr>
      <xdr:spPr>
        <a:xfrm>
          <a:off x="7594111" y="1017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147305</xdr:rowOff>
    </xdr:from>
    <xdr:to>
      <xdr:col>10</xdr:col>
      <xdr:colOff>155575</xdr:colOff>
      <xdr:row>59</xdr:row>
      <xdr:rowOff>77455</xdr:rowOff>
    </xdr:to>
    <xdr:sp macro="" textlink="">
      <xdr:nvSpPr>
        <xdr:cNvPr id="370" name="円/楕円 369"/>
        <xdr:cNvSpPr/>
      </xdr:nvSpPr>
      <xdr:spPr>
        <a:xfrm>
          <a:off x="6921500" y="100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68582</xdr:rowOff>
    </xdr:from>
    <xdr:ext cx="534377" cy="259045"/>
    <xdr:sp macro="" textlink="">
      <xdr:nvSpPr>
        <xdr:cNvPr id="371" name="テキスト ボックス 370"/>
        <xdr:cNvSpPr txBox="1"/>
      </xdr:nvSpPr>
      <xdr:spPr>
        <a:xfrm>
          <a:off x="6705111" y="1018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131173</xdr:rowOff>
    </xdr:from>
    <xdr:to>
      <xdr:col>15</xdr:col>
      <xdr:colOff>180975</xdr:colOff>
      <xdr:row>78</xdr:row>
      <xdr:rowOff>143174</xdr:rowOff>
    </xdr:to>
    <xdr:cxnSp macro="">
      <xdr:nvCxnSpPr>
        <xdr:cNvPr id="400" name="直線コネクタ 399"/>
        <xdr:cNvCxnSpPr/>
      </xdr:nvCxnSpPr>
      <xdr:spPr>
        <a:xfrm>
          <a:off x="9639300" y="13504273"/>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112252</xdr:rowOff>
    </xdr:from>
    <xdr:to>
      <xdr:col>14</xdr:col>
      <xdr:colOff>28575</xdr:colOff>
      <xdr:row>78</xdr:row>
      <xdr:rowOff>131173</xdr:rowOff>
    </xdr:to>
    <xdr:cxnSp macro="">
      <xdr:nvCxnSpPr>
        <xdr:cNvPr id="403" name="直線コネクタ 402"/>
        <xdr:cNvCxnSpPr/>
      </xdr:nvCxnSpPr>
      <xdr:spPr>
        <a:xfrm>
          <a:off x="8750300" y="13485352"/>
          <a:ext cx="889000" cy="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26764</xdr:rowOff>
    </xdr:from>
    <xdr:to>
      <xdr:col>12</xdr:col>
      <xdr:colOff>511175</xdr:colOff>
      <xdr:row>78</xdr:row>
      <xdr:rowOff>112252</xdr:rowOff>
    </xdr:to>
    <xdr:cxnSp macro="">
      <xdr:nvCxnSpPr>
        <xdr:cNvPr id="406" name="直線コネクタ 405"/>
        <xdr:cNvCxnSpPr/>
      </xdr:nvCxnSpPr>
      <xdr:spPr>
        <a:xfrm>
          <a:off x="7861300" y="13399864"/>
          <a:ext cx="889000" cy="8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26764</xdr:rowOff>
    </xdr:from>
    <xdr:to>
      <xdr:col>11</xdr:col>
      <xdr:colOff>307975</xdr:colOff>
      <xdr:row>79</xdr:row>
      <xdr:rowOff>12240</xdr:rowOff>
    </xdr:to>
    <xdr:cxnSp macro="">
      <xdr:nvCxnSpPr>
        <xdr:cNvPr id="409" name="直線コネクタ 408"/>
        <xdr:cNvCxnSpPr/>
      </xdr:nvCxnSpPr>
      <xdr:spPr>
        <a:xfrm flipV="1">
          <a:off x="6972300" y="13399864"/>
          <a:ext cx="889000" cy="15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92374</xdr:rowOff>
    </xdr:from>
    <xdr:to>
      <xdr:col>15</xdr:col>
      <xdr:colOff>231775</xdr:colOff>
      <xdr:row>79</xdr:row>
      <xdr:rowOff>22524</xdr:rowOff>
    </xdr:to>
    <xdr:sp macro="" textlink="">
      <xdr:nvSpPr>
        <xdr:cNvPr id="419" name="円/楕円 418"/>
        <xdr:cNvSpPr/>
      </xdr:nvSpPr>
      <xdr:spPr>
        <a:xfrm>
          <a:off x="10426700" y="134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7301</xdr:rowOff>
    </xdr:from>
    <xdr:ext cx="534377" cy="259045"/>
    <xdr:sp macro="" textlink="">
      <xdr:nvSpPr>
        <xdr:cNvPr id="420" name="商工費該当値テキスト"/>
        <xdr:cNvSpPr txBox="1"/>
      </xdr:nvSpPr>
      <xdr:spPr>
        <a:xfrm>
          <a:off x="10528300" y="133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80373</xdr:rowOff>
    </xdr:from>
    <xdr:to>
      <xdr:col>14</xdr:col>
      <xdr:colOff>79375</xdr:colOff>
      <xdr:row>79</xdr:row>
      <xdr:rowOff>10523</xdr:rowOff>
    </xdr:to>
    <xdr:sp macro="" textlink="">
      <xdr:nvSpPr>
        <xdr:cNvPr id="421" name="円/楕円 420"/>
        <xdr:cNvSpPr/>
      </xdr:nvSpPr>
      <xdr:spPr>
        <a:xfrm>
          <a:off x="9588500" y="13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1650</xdr:rowOff>
    </xdr:from>
    <xdr:ext cx="534377" cy="259045"/>
    <xdr:sp macro="" textlink="">
      <xdr:nvSpPr>
        <xdr:cNvPr id="422" name="テキスト ボックス 421"/>
        <xdr:cNvSpPr txBox="1"/>
      </xdr:nvSpPr>
      <xdr:spPr>
        <a:xfrm>
          <a:off x="9372111" y="135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61452</xdr:rowOff>
    </xdr:from>
    <xdr:to>
      <xdr:col>12</xdr:col>
      <xdr:colOff>561975</xdr:colOff>
      <xdr:row>78</xdr:row>
      <xdr:rowOff>163052</xdr:rowOff>
    </xdr:to>
    <xdr:sp macro="" textlink="">
      <xdr:nvSpPr>
        <xdr:cNvPr id="423" name="円/楕円 422"/>
        <xdr:cNvSpPr/>
      </xdr:nvSpPr>
      <xdr:spPr>
        <a:xfrm>
          <a:off x="8699500" y="134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154179</xdr:rowOff>
    </xdr:from>
    <xdr:ext cx="534377" cy="259045"/>
    <xdr:sp macro="" textlink="">
      <xdr:nvSpPr>
        <xdr:cNvPr id="424" name="テキスト ボックス 423"/>
        <xdr:cNvSpPr txBox="1"/>
      </xdr:nvSpPr>
      <xdr:spPr>
        <a:xfrm>
          <a:off x="8483111" y="1352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147414</xdr:rowOff>
    </xdr:from>
    <xdr:to>
      <xdr:col>11</xdr:col>
      <xdr:colOff>358775</xdr:colOff>
      <xdr:row>78</xdr:row>
      <xdr:rowOff>77564</xdr:rowOff>
    </xdr:to>
    <xdr:sp macro="" textlink="">
      <xdr:nvSpPr>
        <xdr:cNvPr id="425" name="円/楕円 424"/>
        <xdr:cNvSpPr/>
      </xdr:nvSpPr>
      <xdr:spPr>
        <a:xfrm>
          <a:off x="7810500" y="133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94091</xdr:rowOff>
    </xdr:from>
    <xdr:ext cx="534377" cy="259045"/>
    <xdr:sp macro="" textlink="">
      <xdr:nvSpPr>
        <xdr:cNvPr id="426" name="テキスト ボックス 425"/>
        <xdr:cNvSpPr txBox="1"/>
      </xdr:nvSpPr>
      <xdr:spPr>
        <a:xfrm>
          <a:off x="7594111" y="1312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132890</xdr:rowOff>
    </xdr:from>
    <xdr:to>
      <xdr:col>10</xdr:col>
      <xdr:colOff>155575</xdr:colOff>
      <xdr:row>79</xdr:row>
      <xdr:rowOff>63040</xdr:rowOff>
    </xdr:to>
    <xdr:sp macro="" textlink="">
      <xdr:nvSpPr>
        <xdr:cNvPr id="427" name="円/楕円 426"/>
        <xdr:cNvSpPr/>
      </xdr:nvSpPr>
      <xdr:spPr>
        <a:xfrm>
          <a:off x="6921500" y="1350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54167</xdr:rowOff>
    </xdr:from>
    <xdr:ext cx="469744" cy="259045"/>
    <xdr:sp macro="" textlink="">
      <xdr:nvSpPr>
        <xdr:cNvPr id="428" name="テキスト ボックス 427"/>
        <xdr:cNvSpPr txBox="1"/>
      </xdr:nvSpPr>
      <xdr:spPr>
        <a:xfrm>
          <a:off x="6737427" y="1359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94177</xdr:rowOff>
    </xdr:from>
    <xdr:to>
      <xdr:col>15</xdr:col>
      <xdr:colOff>180975</xdr:colOff>
      <xdr:row>98</xdr:row>
      <xdr:rowOff>97926</xdr:rowOff>
    </xdr:to>
    <xdr:cxnSp macro="">
      <xdr:nvCxnSpPr>
        <xdr:cNvPr id="455" name="直線コネクタ 454"/>
        <xdr:cNvCxnSpPr/>
      </xdr:nvCxnSpPr>
      <xdr:spPr>
        <a:xfrm>
          <a:off x="9639300" y="16896277"/>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94177</xdr:rowOff>
    </xdr:from>
    <xdr:to>
      <xdr:col>14</xdr:col>
      <xdr:colOff>28575</xdr:colOff>
      <xdr:row>98</xdr:row>
      <xdr:rowOff>105271</xdr:rowOff>
    </xdr:to>
    <xdr:cxnSp macro="">
      <xdr:nvCxnSpPr>
        <xdr:cNvPr id="458" name="直線コネクタ 457"/>
        <xdr:cNvCxnSpPr/>
      </xdr:nvCxnSpPr>
      <xdr:spPr>
        <a:xfrm flipV="1">
          <a:off x="8750300" y="16896277"/>
          <a:ext cx="889000" cy="1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105271</xdr:rowOff>
    </xdr:from>
    <xdr:to>
      <xdr:col>12</xdr:col>
      <xdr:colOff>511175</xdr:colOff>
      <xdr:row>98</xdr:row>
      <xdr:rowOff>113709</xdr:rowOff>
    </xdr:to>
    <xdr:cxnSp macro="">
      <xdr:nvCxnSpPr>
        <xdr:cNvPr id="461" name="直線コネクタ 460"/>
        <xdr:cNvCxnSpPr/>
      </xdr:nvCxnSpPr>
      <xdr:spPr>
        <a:xfrm flipV="1">
          <a:off x="7861300" y="16907371"/>
          <a:ext cx="8890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113709</xdr:rowOff>
    </xdr:from>
    <xdr:to>
      <xdr:col>11</xdr:col>
      <xdr:colOff>307975</xdr:colOff>
      <xdr:row>98</xdr:row>
      <xdr:rowOff>119569</xdr:rowOff>
    </xdr:to>
    <xdr:cxnSp macro="">
      <xdr:nvCxnSpPr>
        <xdr:cNvPr id="464" name="直線コネクタ 463"/>
        <xdr:cNvCxnSpPr/>
      </xdr:nvCxnSpPr>
      <xdr:spPr>
        <a:xfrm flipV="1">
          <a:off x="6972300" y="16915809"/>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47126</xdr:rowOff>
    </xdr:from>
    <xdr:to>
      <xdr:col>15</xdr:col>
      <xdr:colOff>231775</xdr:colOff>
      <xdr:row>98</xdr:row>
      <xdr:rowOff>148726</xdr:rowOff>
    </xdr:to>
    <xdr:sp macro="" textlink="">
      <xdr:nvSpPr>
        <xdr:cNvPr id="474" name="円/楕円 473"/>
        <xdr:cNvSpPr/>
      </xdr:nvSpPr>
      <xdr:spPr>
        <a:xfrm>
          <a:off x="10426700" y="1684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43377</xdr:rowOff>
    </xdr:from>
    <xdr:to>
      <xdr:col>14</xdr:col>
      <xdr:colOff>79375</xdr:colOff>
      <xdr:row>98</xdr:row>
      <xdr:rowOff>144977</xdr:rowOff>
    </xdr:to>
    <xdr:sp macro="" textlink="">
      <xdr:nvSpPr>
        <xdr:cNvPr id="476" name="円/楕円 475"/>
        <xdr:cNvSpPr/>
      </xdr:nvSpPr>
      <xdr:spPr>
        <a:xfrm>
          <a:off x="9588500" y="168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136104</xdr:rowOff>
    </xdr:from>
    <xdr:ext cx="534377" cy="259045"/>
    <xdr:sp macro="" textlink="">
      <xdr:nvSpPr>
        <xdr:cNvPr id="477" name="テキスト ボックス 476"/>
        <xdr:cNvSpPr txBox="1"/>
      </xdr:nvSpPr>
      <xdr:spPr>
        <a:xfrm>
          <a:off x="9372111" y="169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99,569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54471</xdr:rowOff>
    </xdr:from>
    <xdr:to>
      <xdr:col>12</xdr:col>
      <xdr:colOff>561975</xdr:colOff>
      <xdr:row>98</xdr:row>
      <xdr:rowOff>156071</xdr:rowOff>
    </xdr:to>
    <xdr:sp macro="" textlink="">
      <xdr:nvSpPr>
        <xdr:cNvPr id="478" name="円/楕円 477"/>
        <xdr:cNvSpPr/>
      </xdr:nvSpPr>
      <xdr:spPr>
        <a:xfrm>
          <a:off x="8699500" y="168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147198</xdr:rowOff>
    </xdr:from>
    <xdr:ext cx="534377" cy="259045"/>
    <xdr:sp macro="" textlink="">
      <xdr:nvSpPr>
        <xdr:cNvPr id="479" name="テキスト ボックス 478"/>
        <xdr:cNvSpPr txBox="1"/>
      </xdr:nvSpPr>
      <xdr:spPr>
        <a:xfrm>
          <a:off x="8483111" y="1694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62909</xdr:rowOff>
    </xdr:from>
    <xdr:to>
      <xdr:col>11</xdr:col>
      <xdr:colOff>358775</xdr:colOff>
      <xdr:row>98</xdr:row>
      <xdr:rowOff>164509</xdr:rowOff>
    </xdr:to>
    <xdr:sp macro="" textlink="">
      <xdr:nvSpPr>
        <xdr:cNvPr id="480" name="円/楕円 479"/>
        <xdr:cNvSpPr/>
      </xdr:nvSpPr>
      <xdr:spPr>
        <a:xfrm>
          <a:off x="7810500" y="168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155636</xdr:rowOff>
    </xdr:from>
    <xdr:ext cx="534377" cy="259045"/>
    <xdr:sp macro="" textlink="">
      <xdr:nvSpPr>
        <xdr:cNvPr id="481" name="テキスト ボックス 480"/>
        <xdr:cNvSpPr txBox="1"/>
      </xdr:nvSpPr>
      <xdr:spPr>
        <a:xfrm>
          <a:off x="7594111" y="169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68769</xdr:rowOff>
    </xdr:from>
    <xdr:to>
      <xdr:col>10</xdr:col>
      <xdr:colOff>155575</xdr:colOff>
      <xdr:row>98</xdr:row>
      <xdr:rowOff>170369</xdr:rowOff>
    </xdr:to>
    <xdr:sp macro="" textlink="">
      <xdr:nvSpPr>
        <xdr:cNvPr id="482" name="円/楕円 481"/>
        <xdr:cNvSpPr/>
      </xdr:nvSpPr>
      <xdr:spPr>
        <a:xfrm>
          <a:off x="6921500" y="168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161496</xdr:rowOff>
    </xdr:from>
    <xdr:ext cx="534377" cy="259045"/>
    <xdr:sp macro="" textlink="">
      <xdr:nvSpPr>
        <xdr:cNvPr id="483" name="テキスト ボックス 482"/>
        <xdr:cNvSpPr txBox="1"/>
      </xdr:nvSpPr>
      <xdr:spPr>
        <a:xfrm>
          <a:off x="6705111" y="169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17300</xdr:rowOff>
    </xdr:from>
    <xdr:to>
      <xdr:col>23</xdr:col>
      <xdr:colOff>517525</xdr:colOff>
      <xdr:row>35</xdr:row>
      <xdr:rowOff>1999</xdr:rowOff>
    </xdr:to>
    <xdr:cxnSp macro="">
      <xdr:nvCxnSpPr>
        <xdr:cNvPr id="512" name="直線コネクタ 511"/>
        <xdr:cNvCxnSpPr/>
      </xdr:nvCxnSpPr>
      <xdr:spPr>
        <a:xfrm>
          <a:off x="15481300" y="5675150"/>
          <a:ext cx="838200" cy="32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107574</xdr:rowOff>
    </xdr:from>
    <xdr:to>
      <xdr:col>22</xdr:col>
      <xdr:colOff>365125</xdr:colOff>
      <xdr:row>33</xdr:row>
      <xdr:rowOff>17300</xdr:rowOff>
    </xdr:to>
    <xdr:cxnSp macro="">
      <xdr:nvCxnSpPr>
        <xdr:cNvPr id="515" name="直線コネクタ 514"/>
        <xdr:cNvCxnSpPr/>
      </xdr:nvCxnSpPr>
      <xdr:spPr>
        <a:xfrm>
          <a:off x="14592300" y="5593974"/>
          <a:ext cx="889000" cy="8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106119</xdr:rowOff>
    </xdr:from>
    <xdr:to>
      <xdr:col>21</xdr:col>
      <xdr:colOff>161925</xdr:colOff>
      <xdr:row>32</xdr:row>
      <xdr:rowOff>107574</xdr:rowOff>
    </xdr:to>
    <xdr:cxnSp macro="">
      <xdr:nvCxnSpPr>
        <xdr:cNvPr id="518" name="直線コネクタ 517"/>
        <xdr:cNvCxnSpPr/>
      </xdr:nvCxnSpPr>
      <xdr:spPr>
        <a:xfrm>
          <a:off x="13703300" y="5592519"/>
          <a:ext cx="8890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106119</xdr:rowOff>
    </xdr:from>
    <xdr:to>
      <xdr:col>19</xdr:col>
      <xdr:colOff>644525</xdr:colOff>
      <xdr:row>36</xdr:row>
      <xdr:rowOff>38514</xdr:rowOff>
    </xdr:to>
    <xdr:cxnSp macro="">
      <xdr:nvCxnSpPr>
        <xdr:cNvPr id="521" name="直線コネクタ 520"/>
        <xdr:cNvCxnSpPr/>
      </xdr:nvCxnSpPr>
      <xdr:spPr>
        <a:xfrm flipV="1">
          <a:off x="12814300" y="5592519"/>
          <a:ext cx="889000" cy="61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122649</xdr:rowOff>
    </xdr:from>
    <xdr:to>
      <xdr:col>23</xdr:col>
      <xdr:colOff>568325</xdr:colOff>
      <xdr:row>35</xdr:row>
      <xdr:rowOff>52799</xdr:rowOff>
    </xdr:to>
    <xdr:sp macro="" textlink="">
      <xdr:nvSpPr>
        <xdr:cNvPr id="531" name="円/楕円 530"/>
        <xdr:cNvSpPr/>
      </xdr:nvSpPr>
      <xdr:spPr>
        <a:xfrm>
          <a:off x="16268700" y="59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145526</xdr:rowOff>
    </xdr:from>
    <xdr:ext cx="534377" cy="259045"/>
    <xdr:sp macro="" textlink="">
      <xdr:nvSpPr>
        <xdr:cNvPr id="532" name="消防費該当値テキスト"/>
        <xdr:cNvSpPr txBox="1"/>
      </xdr:nvSpPr>
      <xdr:spPr>
        <a:xfrm>
          <a:off x="16370300" y="580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95,571</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137950</xdr:rowOff>
    </xdr:from>
    <xdr:to>
      <xdr:col>22</xdr:col>
      <xdr:colOff>415925</xdr:colOff>
      <xdr:row>33</xdr:row>
      <xdr:rowOff>68100</xdr:rowOff>
    </xdr:to>
    <xdr:sp macro="" textlink="">
      <xdr:nvSpPr>
        <xdr:cNvPr id="533" name="円/楕円 532"/>
        <xdr:cNvSpPr/>
      </xdr:nvSpPr>
      <xdr:spPr>
        <a:xfrm>
          <a:off x="15430500" y="56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31</xdr:row>
      <xdr:rowOff>84627</xdr:rowOff>
    </xdr:from>
    <xdr:ext cx="599010" cy="259045"/>
    <xdr:sp macro="" textlink="">
      <xdr:nvSpPr>
        <xdr:cNvPr id="534" name="テキスト ボックス 533"/>
        <xdr:cNvSpPr txBox="1"/>
      </xdr:nvSpPr>
      <xdr:spPr>
        <a:xfrm>
          <a:off x="15181794" y="539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138,563</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56774</xdr:rowOff>
    </xdr:from>
    <xdr:to>
      <xdr:col>21</xdr:col>
      <xdr:colOff>212725</xdr:colOff>
      <xdr:row>32</xdr:row>
      <xdr:rowOff>158374</xdr:rowOff>
    </xdr:to>
    <xdr:sp macro="" textlink="">
      <xdr:nvSpPr>
        <xdr:cNvPr id="535" name="円/楕円 534"/>
        <xdr:cNvSpPr/>
      </xdr:nvSpPr>
      <xdr:spPr>
        <a:xfrm>
          <a:off x="14541500" y="554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31</xdr:row>
      <xdr:rowOff>3451</xdr:rowOff>
    </xdr:from>
    <xdr:ext cx="599010" cy="259045"/>
    <xdr:sp macro="" textlink="">
      <xdr:nvSpPr>
        <xdr:cNvPr id="536" name="テキスト ボックス 535"/>
        <xdr:cNvSpPr txBox="1"/>
      </xdr:nvSpPr>
      <xdr:spPr>
        <a:xfrm>
          <a:off x="14292794" y="531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149,216</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55319</xdr:rowOff>
    </xdr:from>
    <xdr:to>
      <xdr:col>20</xdr:col>
      <xdr:colOff>9525</xdr:colOff>
      <xdr:row>32</xdr:row>
      <xdr:rowOff>156919</xdr:rowOff>
    </xdr:to>
    <xdr:sp macro="" textlink="">
      <xdr:nvSpPr>
        <xdr:cNvPr id="537" name="円/楕円 536"/>
        <xdr:cNvSpPr/>
      </xdr:nvSpPr>
      <xdr:spPr>
        <a:xfrm>
          <a:off x="13652500" y="55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31</xdr:row>
      <xdr:rowOff>1996</xdr:rowOff>
    </xdr:from>
    <xdr:ext cx="599010" cy="259045"/>
    <xdr:sp macro="" textlink="">
      <xdr:nvSpPr>
        <xdr:cNvPr id="538" name="テキスト ボックス 537"/>
        <xdr:cNvSpPr txBox="1"/>
      </xdr:nvSpPr>
      <xdr:spPr>
        <a:xfrm>
          <a:off x="13403794" y="531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149,407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159164</xdr:rowOff>
    </xdr:from>
    <xdr:to>
      <xdr:col>18</xdr:col>
      <xdr:colOff>492125</xdr:colOff>
      <xdr:row>36</xdr:row>
      <xdr:rowOff>89314</xdr:rowOff>
    </xdr:to>
    <xdr:sp macro="" textlink="">
      <xdr:nvSpPr>
        <xdr:cNvPr id="539" name="円/楕円 538"/>
        <xdr:cNvSpPr/>
      </xdr:nvSpPr>
      <xdr:spPr>
        <a:xfrm>
          <a:off x="12763500" y="615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105841</xdr:rowOff>
    </xdr:from>
    <xdr:ext cx="534377" cy="259045"/>
    <xdr:sp macro="" textlink="">
      <xdr:nvSpPr>
        <xdr:cNvPr id="540" name="テキスト ボックス 539"/>
        <xdr:cNvSpPr txBox="1"/>
      </xdr:nvSpPr>
      <xdr:spPr>
        <a:xfrm>
          <a:off x="12547111" y="593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58250</xdr:rowOff>
    </xdr:from>
    <xdr:to>
      <xdr:col>23</xdr:col>
      <xdr:colOff>517525</xdr:colOff>
      <xdr:row>58</xdr:row>
      <xdr:rowOff>90294</xdr:rowOff>
    </xdr:to>
    <xdr:cxnSp macro="">
      <xdr:nvCxnSpPr>
        <xdr:cNvPr id="569" name="直線コネクタ 568"/>
        <xdr:cNvCxnSpPr/>
      </xdr:nvCxnSpPr>
      <xdr:spPr>
        <a:xfrm>
          <a:off x="15481300" y="10002350"/>
          <a:ext cx="838200" cy="3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58250</xdr:rowOff>
    </xdr:from>
    <xdr:to>
      <xdr:col>22</xdr:col>
      <xdr:colOff>365125</xdr:colOff>
      <xdr:row>58</xdr:row>
      <xdr:rowOff>95622</xdr:rowOff>
    </xdr:to>
    <xdr:cxnSp macro="">
      <xdr:nvCxnSpPr>
        <xdr:cNvPr id="572" name="直線コネクタ 571"/>
        <xdr:cNvCxnSpPr/>
      </xdr:nvCxnSpPr>
      <xdr:spPr>
        <a:xfrm flipV="1">
          <a:off x="14592300" y="10002350"/>
          <a:ext cx="889000" cy="3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95622</xdr:rowOff>
    </xdr:from>
    <xdr:to>
      <xdr:col>21</xdr:col>
      <xdr:colOff>161925</xdr:colOff>
      <xdr:row>58</xdr:row>
      <xdr:rowOff>122170</xdr:rowOff>
    </xdr:to>
    <xdr:cxnSp macro="">
      <xdr:nvCxnSpPr>
        <xdr:cNvPr id="575" name="直線コネクタ 574"/>
        <xdr:cNvCxnSpPr/>
      </xdr:nvCxnSpPr>
      <xdr:spPr>
        <a:xfrm flipV="1">
          <a:off x="13703300" y="10039722"/>
          <a:ext cx="889000" cy="2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120206</xdr:rowOff>
    </xdr:from>
    <xdr:to>
      <xdr:col>19</xdr:col>
      <xdr:colOff>644525</xdr:colOff>
      <xdr:row>58</xdr:row>
      <xdr:rowOff>122170</xdr:rowOff>
    </xdr:to>
    <xdr:cxnSp macro="">
      <xdr:nvCxnSpPr>
        <xdr:cNvPr id="578" name="直線コネクタ 577"/>
        <xdr:cNvCxnSpPr/>
      </xdr:nvCxnSpPr>
      <xdr:spPr>
        <a:xfrm>
          <a:off x="12814300" y="10064306"/>
          <a:ext cx="8890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39494</xdr:rowOff>
    </xdr:from>
    <xdr:to>
      <xdr:col>23</xdr:col>
      <xdr:colOff>568325</xdr:colOff>
      <xdr:row>58</xdr:row>
      <xdr:rowOff>141094</xdr:rowOff>
    </xdr:to>
    <xdr:sp macro="" textlink="">
      <xdr:nvSpPr>
        <xdr:cNvPr id="588" name="円/楕円 587"/>
        <xdr:cNvSpPr/>
      </xdr:nvSpPr>
      <xdr:spPr>
        <a:xfrm>
          <a:off x="16268700" y="99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125871</xdr:rowOff>
    </xdr:from>
    <xdr:ext cx="534377" cy="259045"/>
    <xdr:sp macro="" textlink="">
      <xdr:nvSpPr>
        <xdr:cNvPr id="589" name="教育費該当値テキスト"/>
        <xdr:cNvSpPr txBox="1"/>
      </xdr:nvSpPr>
      <xdr:spPr>
        <a:xfrm>
          <a:off x="16370300" y="98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65,935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7450</xdr:rowOff>
    </xdr:from>
    <xdr:to>
      <xdr:col>22</xdr:col>
      <xdr:colOff>415925</xdr:colOff>
      <xdr:row>58</xdr:row>
      <xdr:rowOff>109050</xdr:rowOff>
    </xdr:to>
    <xdr:sp macro="" textlink="">
      <xdr:nvSpPr>
        <xdr:cNvPr id="590" name="円/楕円 589"/>
        <xdr:cNvSpPr/>
      </xdr:nvSpPr>
      <xdr:spPr>
        <a:xfrm>
          <a:off x="15430500" y="99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100177</xdr:rowOff>
    </xdr:from>
    <xdr:ext cx="534377" cy="259045"/>
    <xdr:sp macro="" textlink="">
      <xdr:nvSpPr>
        <xdr:cNvPr id="591" name="テキスト ボックス 590"/>
        <xdr:cNvSpPr txBox="1"/>
      </xdr:nvSpPr>
      <xdr:spPr>
        <a:xfrm>
          <a:off x="15214111" y="100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82,756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44822</xdr:rowOff>
    </xdr:from>
    <xdr:to>
      <xdr:col>21</xdr:col>
      <xdr:colOff>212725</xdr:colOff>
      <xdr:row>58</xdr:row>
      <xdr:rowOff>146422</xdr:rowOff>
    </xdr:to>
    <xdr:sp macro="" textlink="">
      <xdr:nvSpPr>
        <xdr:cNvPr id="592" name="円/楕円 591"/>
        <xdr:cNvSpPr/>
      </xdr:nvSpPr>
      <xdr:spPr>
        <a:xfrm>
          <a:off x="14541500" y="99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137549</xdr:rowOff>
    </xdr:from>
    <xdr:ext cx="534377" cy="259045"/>
    <xdr:sp macro="" textlink="">
      <xdr:nvSpPr>
        <xdr:cNvPr id="593" name="テキスト ボックス 592"/>
        <xdr:cNvSpPr txBox="1"/>
      </xdr:nvSpPr>
      <xdr:spPr>
        <a:xfrm>
          <a:off x="14325111" y="1008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71370</xdr:rowOff>
    </xdr:from>
    <xdr:to>
      <xdr:col>20</xdr:col>
      <xdr:colOff>9525</xdr:colOff>
      <xdr:row>59</xdr:row>
      <xdr:rowOff>1520</xdr:rowOff>
    </xdr:to>
    <xdr:sp macro="" textlink="">
      <xdr:nvSpPr>
        <xdr:cNvPr id="594" name="円/楕円 593"/>
        <xdr:cNvSpPr/>
      </xdr:nvSpPr>
      <xdr:spPr>
        <a:xfrm>
          <a:off x="13652500" y="1001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164097</xdr:rowOff>
    </xdr:from>
    <xdr:ext cx="534377" cy="259045"/>
    <xdr:sp macro="" textlink="">
      <xdr:nvSpPr>
        <xdr:cNvPr id="595" name="テキスト ボックス 594"/>
        <xdr:cNvSpPr txBox="1"/>
      </xdr:nvSpPr>
      <xdr:spPr>
        <a:xfrm>
          <a:off x="13436111" y="1010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69406</xdr:rowOff>
    </xdr:from>
    <xdr:to>
      <xdr:col>18</xdr:col>
      <xdr:colOff>492125</xdr:colOff>
      <xdr:row>58</xdr:row>
      <xdr:rowOff>171006</xdr:rowOff>
    </xdr:to>
    <xdr:sp macro="" textlink="">
      <xdr:nvSpPr>
        <xdr:cNvPr id="596" name="円/楕円 595"/>
        <xdr:cNvSpPr/>
      </xdr:nvSpPr>
      <xdr:spPr>
        <a:xfrm>
          <a:off x="12763500" y="100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162133</xdr:rowOff>
    </xdr:from>
    <xdr:ext cx="534377" cy="259045"/>
    <xdr:sp macro="" textlink="">
      <xdr:nvSpPr>
        <xdr:cNvPr id="597" name="テキスト ボックス 596"/>
        <xdr:cNvSpPr txBox="1"/>
      </xdr:nvSpPr>
      <xdr:spPr>
        <a:xfrm>
          <a:off x="12547111" y="101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18214</xdr:rowOff>
    </xdr:from>
    <xdr:to>
      <xdr:col>23</xdr:col>
      <xdr:colOff>517525</xdr:colOff>
      <xdr:row>79</xdr:row>
      <xdr:rowOff>40286</xdr:rowOff>
    </xdr:to>
    <xdr:cxnSp macro="">
      <xdr:nvCxnSpPr>
        <xdr:cNvPr id="626" name="直線コネクタ 625"/>
        <xdr:cNvCxnSpPr/>
      </xdr:nvCxnSpPr>
      <xdr:spPr>
        <a:xfrm>
          <a:off x="15481300" y="13562764"/>
          <a:ext cx="838200" cy="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18214</xdr:rowOff>
    </xdr:from>
    <xdr:to>
      <xdr:col>22</xdr:col>
      <xdr:colOff>365125</xdr:colOff>
      <xdr:row>79</xdr:row>
      <xdr:rowOff>32021</xdr:rowOff>
    </xdr:to>
    <xdr:cxnSp macro="">
      <xdr:nvCxnSpPr>
        <xdr:cNvPr id="629" name="直線コネクタ 628"/>
        <xdr:cNvCxnSpPr/>
      </xdr:nvCxnSpPr>
      <xdr:spPr>
        <a:xfrm flipV="1">
          <a:off x="14592300" y="13562764"/>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6308</xdr:rowOff>
    </xdr:from>
    <xdr:to>
      <xdr:col>21</xdr:col>
      <xdr:colOff>161925</xdr:colOff>
      <xdr:row>79</xdr:row>
      <xdr:rowOff>32021</xdr:rowOff>
    </xdr:to>
    <xdr:cxnSp macro="">
      <xdr:nvCxnSpPr>
        <xdr:cNvPr id="632" name="直線コネクタ 631"/>
        <xdr:cNvCxnSpPr/>
      </xdr:nvCxnSpPr>
      <xdr:spPr>
        <a:xfrm>
          <a:off x="13703300" y="13550858"/>
          <a:ext cx="889000" cy="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6308</xdr:rowOff>
    </xdr:from>
    <xdr:to>
      <xdr:col>19</xdr:col>
      <xdr:colOff>644525</xdr:colOff>
      <xdr:row>79</xdr:row>
      <xdr:rowOff>42845</xdr:rowOff>
    </xdr:to>
    <xdr:cxnSp macro="">
      <xdr:nvCxnSpPr>
        <xdr:cNvPr id="635" name="直線コネクタ 634"/>
        <xdr:cNvCxnSpPr/>
      </xdr:nvCxnSpPr>
      <xdr:spPr>
        <a:xfrm flipV="1">
          <a:off x="12814300" y="13550858"/>
          <a:ext cx="889000" cy="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160936</xdr:rowOff>
    </xdr:from>
    <xdr:to>
      <xdr:col>23</xdr:col>
      <xdr:colOff>568325</xdr:colOff>
      <xdr:row>79</xdr:row>
      <xdr:rowOff>91086</xdr:rowOff>
    </xdr:to>
    <xdr:sp macro="" textlink="">
      <xdr:nvSpPr>
        <xdr:cNvPr id="645" name="円/楕円 644"/>
        <xdr:cNvSpPr/>
      </xdr:nvSpPr>
      <xdr:spPr>
        <a:xfrm>
          <a:off x="16268700" y="135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75863</xdr:rowOff>
    </xdr:from>
    <xdr:ext cx="469744" cy="259045"/>
    <xdr:sp macro="" textlink="">
      <xdr:nvSpPr>
        <xdr:cNvPr id="646" name="災害復旧費該当値テキスト"/>
        <xdr:cNvSpPr txBox="1"/>
      </xdr:nvSpPr>
      <xdr:spPr>
        <a:xfrm>
          <a:off x="16370300" y="1344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138864</xdr:rowOff>
    </xdr:from>
    <xdr:to>
      <xdr:col>22</xdr:col>
      <xdr:colOff>415925</xdr:colOff>
      <xdr:row>79</xdr:row>
      <xdr:rowOff>69014</xdr:rowOff>
    </xdr:to>
    <xdr:sp macro="" textlink="">
      <xdr:nvSpPr>
        <xdr:cNvPr id="647" name="円/楕円 646"/>
        <xdr:cNvSpPr/>
      </xdr:nvSpPr>
      <xdr:spPr>
        <a:xfrm>
          <a:off x="15430500" y="135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60141</xdr:rowOff>
    </xdr:from>
    <xdr:ext cx="469744" cy="259045"/>
    <xdr:sp macro="" textlink="">
      <xdr:nvSpPr>
        <xdr:cNvPr id="648" name="テキスト ボックス 647"/>
        <xdr:cNvSpPr txBox="1"/>
      </xdr:nvSpPr>
      <xdr:spPr>
        <a:xfrm>
          <a:off x="15246427" y="1360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152671</xdr:rowOff>
    </xdr:from>
    <xdr:to>
      <xdr:col>21</xdr:col>
      <xdr:colOff>212725</xdr:colOff>
      <xdr:row>79</xdr:row>
      <xdr:rowOff>82821</xdr:rowOff>
    </xdr:to>
    <xdr:sp macro="" textlink="">
      <xdr:nvSpPr>
        <xdr:cNvPr id="649" name="円/楕円 648"/>
        <xdr:cNvSpPr/>
      </xdr:nvSpPr>
      <xdr:spPr>
        <a:xfrm>
          <a:off x="14541500" y="135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73948</xdr:rowOff>
    </xdr:from>
    <xdr:ext cx="469744" cy="259045"/>
    <xdr:sp macro="" textlink="">
      <xdr:nvSpPr>
        <xdr:cNvPr id="650" name="テキスト ボックス 649"/>
        <xdr:cNvSpPr txBox="1"/>
      </xdr:nvSpPr>
      <xdr:spPr>
        <a:xfrm>
          <a:off x="14357427" y="136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126958</xdr:rowOff>
    </xdr:from>
    <xdr:to>
      <xdr:col>20</xdr:col>
      <xdr:colOff>9525</xdr:colOff>
      <xdr:row>79</xdr:row>
      <xdr:rowOff>57108</xdr:rowOff>
    </xdr:to>
    <xdr:sp macro="" textlink="">
      <xdr:nvSpPr>
        <xdr:cNvPr id="651" name="円/楕円 650"/>
        <xdr:cNvSpPr/>
      </xdr:nvSpPr>
      <xdr:spPr>
        <a:xfrm>
          <a:off x="13652500" y="1350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48235</xdr:rowOff>
    </xdr:from>
    <xdr:ext cx="534377" cy="259045"/>
    <xdr:sp macro="" textlink="">
      <xdr:nvSpPr>
        <xdr:cNvPr id="652" name="テキスト ボックス 651"/>
        <xdr:cNvSpPr txBox="1"/>
      </xdr:nvSpPr>
      <xdr:spPr>
        <a:xfrm>
          <a:off x="13436111" y="1359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163495</xdr:rowOff>
    </xdr:from>
    <xdr:to>
      <xdr:col>18</xdr:col>
      <xdr:colOff>492125</xdr:colOff>
      <xdr:row>79</xdr:row>
      <xdr:rowOff>93645</xdr:rowOff>
    </xdr:to>
    <xdr:sp macro="" textlink="">
      <xdr:nvSpPr>
        <xdr:cNvPr id="653" name="円/楕円 652"/>
        <xdr:cNvSpPr/>
      </xdr:nvSpPr>
      <xdr:spPr>
        <a:xfrm>
          <a:off x="12763500" y="135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84772</xdr:rowOff>
    </xdr:from>
    <xdr:ext cx="378565" cy="259045"/>
    <xdr:sp macro="" textlink="">
      <xdr:nvSpPr>
        <xdr:cNvPr id="654" name="テキスト ボックス 653"/>
        <xdr:cNvSpPr txBox="1"/>
      </xdr:nvSpPr>
      <xdr:spPr>
        <a:xfrm>
          <a:off x="12625017" y="1362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40667</xdr:rowOff>
    </xdr:from>
    <xdr:to>
      <xdr:col>23</xdr:col>
      <xdr:colOff>517525</xdr:colOff>
      <xdr:row>98</xdr:row>
      <xdr:rowOff>108508</xdr:rowOff>
    </xdr:to>
    <xdr:cxnSp macro="">
      <xdr:nvCxnSpPr>
        <xdr:cNvPr id="683" name="直線コネクタ 682"/>
        <xdr:cNvCxnSpPr/>
      </xdr:nvCxnSpPr>
      <xdr:spPr>
        <a:xfrm flipV="1">
          <a:off x="15481300" y="16842767"/>
          <a:ext cx="838200" cy="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108508</xdr:rowOff>
    </xdr:from>
    <xdr:to>
      <xdr:col>22</xdr:col>
      <xdr:colOff>365125</xdr:colOff>
      <xdr:row>98</xdr:row>
      <xdr:rowOff>108658</xdr:rowOff>
    </xdr:to>
    <xdr:cxnSp macro="">
      <xdr:nvCxnSpPr>
        <xdr:cNvPr id="686" name="直線コネクタ 685"/>
        <xdr:cNvCxnSpPr/>
      </xdr:nvCxnSpPr>
      <xdr:spPr>
        <a:xfrm flipV="1">
          <a:off x="14592300" y="16910608"/>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108658</xdr:rowOff>
    </xdr:from>
    <xdr:to>
      <xdr:col>21</xdr:col>
      <xdr:colOff>161925</xdr:colOff>
      <xdr:row>98</xdr:row>
      <xdr:rowOff>110787</xdr:rowOff>
    </xdr:to>
    <xdr:cxnSp macro="">
      <xdr:nvCxnSpPr>
        <xdr:cNvPr id="689" name="直線コネクタ 688"/>
        <xdr:cNvCxnSpPr/>
      </xdr:nvCxnSpPr>
      <xdr:spPr>
        <a:xfrm flipV="1">
          <a:off x="13703300" y="16910758"/>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91156</xdr:rowOff>
    </xdr:from>
    <xdr:to>
      <xdr:col>19</xdr:col>
      <xdr:colOff>644525</xdr:colOff>
      <xdr:row>98</xdr:row>
      <xdr:rowOff>110787</xdr:rowOff>
    </xdr:to>
    <xdr:cxnSp macro="">
      <xdr:nvCxnSpPr>
        <xdr:cNvPr id="692" name="直線コネクタ 691"/>
        <xdr:cNvCxnSpPr/>
      </xdr:nvCxnSpPr>
      <xdr:spPr>
        <a:xfrm>
          <a:off x="12814300" y="16893256"/>
          <a:ext cx="889000" cy="1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161317</xdr:rowOff>
    </xdr:from>
    <xdr:to>
      <xdr:col>23</xdr:col>
      <xdr:colOff>568325</xdr:colOff>
      <xdr:row>98</xdr:row>
      <xdr:rowOff>91467</xdr:rowOff>
    </xdr:to>
    <xdr:sp macro="" textlink="">
      <xdr:nvSpPr>
        <xdr:cNvPr id="702" name="円/楕円 701"/>
        <xdr:cNvSpPr/>
      </xdr:nvSpPr>
      <xdr:spPr>
        <a:xfrm>
          <a:off x="16268700" y="167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139744</xdr:rowOff>
    </xdr:from>
    <xdr:ext cx="599010" cy="259045"/>
    <xdr:sp macro="" textlink="">
      <xdr:nvSpPr>
        <xdr:cNvPr id="703" name="公債費該当値テキスト"/>
        <xdr:cNvSpPr txBox="1"/>
      </xdr:nvSpPr>
      <xdr:spPr>
        <a:xfrm>
          <a:off x="16370300" y="1677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57708</xdr:rowOff>
    </xdr:from>
    <xdr:to>
      <xdr:col>22</xdr:col>
      <xdr:colOff>415925</xdr:colOff>
      <xdr:row>98</xdr:row>
      <xdr:rowOff>159308</xdr:rowOff>
    </xdr:to>
    <xdr:sp macro="" textlink="">
      <xdr:nvSpPr>
        <xdr:cNvPr id="704" name="円/楕円 703"/>
        <xdr:cNvSpPr/>
      </xdr:nvSpPr>
      <xdr:spPr>
        <a:xfrm>
          <a:off x="15430500" y="168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150435</xdr:rowOff>
    </xdr:from>
    <xdr:ext cx="534377" cy="259045"/>
    <xdr:sp macro="" textlink="">
      <xdr:nvSpPr>
        <xdr:cNvPr id="705" name="テキスト ボックス 704"/>
        <xdr:cNvSpPr txBox="1"/>
      </xdr:nvSpPr>
      <xdr:spPr>
        <a:xfrm>
          <a:off x="15214111" y="169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57858</xdr:rowOff>
    </xdr:from>
    <xdr:to>
      <xdr:col>21</xdr:col>
      <xdr:colOff>212725</xdr:colOff>
      <xdr:row>98</xdr:row>
      <xdr:rowOff>159458</xdr:rowOff>
    </xdr:to>
    <xdr:sp macro="" textlink="">
      <xdr:nvSpPr>
        <xdr:cNvPr id="706" name="円/楕円 705"/>
        <xdr:cNvSpPr/>
      </xdr:nvSpPr>
      <xdr:spPr>
        <a:xfrm>
          <a:off x="14541500" y="168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150585</xdr:rowOff>
    </xdr:from>
    <xdr:ext cx="534377" cy="259045"/>
    <xdr:sp macro="" textlink="">
      <xdr:nvSpPr>
        <xdr:cNvPr id="707" name="テキスト ボックス 706"/>
        <xdr:cNvSpPr txBox="1"/>
      </xdr:nvSpPr>
      <xdr:spPr>
        <a:xfrm>
          <a:off x="14325111" y="169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59987</xdr:rowOff>
    </xdr:from>
    <xdr:to>
      <xdr:col>20</xdr:col>
      <xdr:colOff>9525</xdr:colOff>
      <xdr:row>98</xdr:row>
      <xdr:rowOff>161587</xdr:rowOff>
    </xdr:to>
    <xdr:sp macro="" textlink="">
      <xdr:nvSpPr>
        <xdr:cNvPr id="708" name="円/楕円 707"/>
        <xdr:cNvSpPr/>
      </xdr:nvSpPr>
      <xdr:spPr>
        <a:xfrm>
          <a:off x="13652500" y="1686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152714</xdr:rowOff>
    </xdr:from>
    <xdr:ext cx="534377" cy="259045"/>
    <xdr:sp macro="" textlink="">
      <xdr:nvSpPr>
        <xdr:cNvPr id="709" name="テキスト ボックス 708"/>
        <xdr:cNvSpPr txBox="1"/>
      </xdr:nvSpPr>
      <xdr:spPr>
        <a:xfrm>
          <a:off x="13436111" y="1695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40356</xdr:rowOff>
    </xdr:from>
    <xdr:to>
      <xdr:col>18</xdr:col>
      <xdr:colOff>492125</xdr:colOff>
      <xdr:row>98</xdr:row>
      <xdr:rowOff>141956</xdr:rowOff>
    </xdr:to>
    <xdr:sp macro="" textlink="">
      <xdr:nvSpPr>
        <xdr:cNvPr id="710" name="円/楕円 709"/>
        <xdr:cNvSpPr/>
      </xdr:nvSpPr>
      <xdr:spPr>
        <a:xfrm>
          <a:off x="12763500" y="168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133083</xdr:rowOff>
    </xdr:from>
    <xdr:ext cx="534377" cy="259045"/>
    <xdr:sp macro="" textlink="">
      <xdr:nvSpPr>
        <xdr:cNvPr id="711" name="テキスト ボックス 710"/>
        <xdr:cNvSpPr txBox="1"/>
      </xdr:nvSpPr>
      <xdr:spPr>
        <a:xfrm>
          <a:off x="12547111" y="169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総務費では、各種システム関連の導入、更新によるもののほか、</a:t>
          </a:r>
          <a:r>
            <a:rPr kumimoji="1" lang="en-US" altLang="ja-JP" sz="1300">
              <a:latin typeface="ＭＳ Ｐゴシック"/>
            </a:rPr>
            <a:t>28</a:t>
          </a:r>
          <a:r>
            <a:rPr kumimoji="1" lang="ja-JP" altLang="en-US" sz="1300">
              <a:latin typeface="ＭＳ Ｐゴシック"/>
            </a:rPr>
            <a:t>年度よりふるさと納税に係る返礼品が加わったため増加している。民生費では、類似団体平均値を上回っているおり、国保会計・介護保険会計への赤字に伴う繰出金が圧迫している。衛生費では、広域で処理を行っているゴミ処理に要する経費のほか、少子化対策では、医療費の拡充（中学生まで）や妊婦への出産支援制度なども設けている。昨年度より減少しているのは、ゴミ処理施設建設の大型事業が完了したことが要因である。本町の基幹産業である農林水産業費では、後継者不足が深刻化しているが、新規就農・漁業者への支援策や鳥獣被害対策にも取り組んでいる。また新規事業として野根川再生計画に取り組み、新たな産業の創出にも努めている。土木費では、幹線道路の老朽化に伴い継続的に改修等を行う必要がある。また南海トラフ巨大地震対策関連事業として橋梁の補強及び耐震化に取り組んでいるため増加傾向にある。地震対策に継続的に取り組んでいるため、消防費も高い水準にあ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財政調整基金については、決算剰余金を中心に積み立てるとともに最低限の取崩に努めているが、依然として財政調整基金を含む全基金の保有額は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億円以下の状況にあり、地方交付税に大きく依存した財政構造であるため、中期財政計画に基づき経費削減に努め、健全な財政運営を行っていく必要がある。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住宅新築資金等貸付事業のみに赤字額が発生している。比率は減少傾向にあるが、赤字額は３億円を超えており、一般会計の財政負担に影響を与えている。滞納者に対して徴収強化を行っていく必要がある。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2839831</v>
      </c>
      <c r="BO4" s="411"/>
      <c r="BP4" s="411"/>
      <c r="BQ4" s="411"/>
      <c r="BR4" s="411"/>
      <c r="BS4" s="411"/>
      <c r="BT4" s="411"/>
      <c r="BU4" s="412"/>
      <c r="BV4" s="410">
        <v>2794784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1.6</v>
      </c>
      <c r="CU4" s="588"/>
      <c r="CV4" s="588"/>
      <c r="CW4" s="588"/>
      <c r="CX4" s="588"/>
      <c r="CY4" s="588"/>
      <c r="CZ4" s="588"/>
      <c r="DA4" s="589"/>
      <c r="DB4" s="587">
        <v>0.9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2795472</v>
      </c>
      <c r="BO5" s="416"/>
      <c r="BP5" s="416"/>
      <c r="BQ5" s="416"/>
      <c r="BR5" s="416"/>
      <c r="BS5" s="416"/>
      <c r="BT5" s="416"/>
      <c r="BU5" s="417"/>
      <c r="BV5" s="415">
        <v>2759750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95.5</v>
      </c>
      <c r="CU5" s="386"/>
      <c r="CV5" s="386"/>
      <c r="CW5" s="386"/>
      <c r="CX5" s="386"/>
      <c r="CY5" s="386"/>
      <c r="CZ5" s="386"/>
      <c r="DA5" s="387"/>
      <c r="DB5" s="385">
        <v>92.9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44359</v>
      </c>
      <c r="BO6" s="416"/>
      <c r="BP6" s="416"/>
      <c r="BQ6" s="416"/>
      <c r="BR6" s="416"/>
      <c r="BS6" s="416"/>
      <c r="BT6" s="416"/>
      <c r="BU6" s="417"/>
      <c r="BV6" s="415">
        <v>35034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99.1</v>
      </c>
      <c r="CU6" s="562"/>
      <c r="CV6" s="562"/>
      <c r="CW6" s="562"/>
      <c r="CX6" s="562"/>
      <c r="CY6" s="562"/>
      <c r="CZ6" s="562"/>
      <c r="DA6" s="563"/>
      <c r="DB6" s="561">
        <v>97.5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16608</v>
      </c>
      <c r="BO7" s="416"/>
      <c r="BP7" s="416"/>
      <c r="BQ7" s="416"/>
      <c r="BR7" s="416"/>
      <c r="BS7" s="416"/>
      <c r="BT7" s="416"/>
      <c r="BU7" s="417"/>
      <c r="BV7" s="415">
        <v>20524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1682296</v>
      </c>
      <c r="CU7" s="416"/>
      <c r="CV7" s="416"/>
      <c r="CW7" s="416"/>
      <c r="CX7" s="416"/>
      <c r="CY7" s="416"/>
      <c r="CZ7" s="416"/>
      <c r="DA7" s="417"/>
      <c r="DB7" s="415">
        <v>1613361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27751</v>
      </c>
      <c r="BO8" s="416"/>
      <c r="BP8" s="416"/>
      <c r="BQ8" s="416"/>
      <c r="BR8" s="416"/>
      <c r="BS8" s="416"/>
      <c r="BT8" s="416"/>
      <c r="BU8" s="417"/>
      <c r="BV8" s="415">
        <v>14510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0.12</v>
      </c>
      <c r="CU8" s="525"/>
      <c r="CV8" s="525"/>
      <c r="CW8" s="525"/>
      <c r="CX8" s="525"/>
      <c r="CY8" s="525"/>
      <c r="CZ8" s="525"/>
      <c r="DA8" s="526"/>
      <c r="DB8" s="524">
        <v>0.12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2584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13241</v>
      </c>
      <c r="BO9" s="416"/>
      <c r="BP9" s="416"/>
      <c r="BQ9" s="416"/>
      <c r="BR9" s="416"/>
      <c r="BS9" s="416"/>
      <c r="BT9" s="416"/>
      <c r="BU9" s="417"/>
      <c r="BV9" s="415">
        <v>2379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18.5</v>
      </c>
      <c r="CU9" s="386"/>
      <c r="CV9" s="386"/>
      <c r="CW9" s="386"/>
      <c r="CX9" s="386"/>
      <c r="CY9" s="386"/>
      <c r="CZ9" s="386"/>
      <c r="DA9" s="387"/>
      <c r="DB9" s="385">
        <v>12.2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2947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10100</v>
      </c>
      <c r="BO10" s="416"/>
      <c r="BP10" s="416"/>
      <c r="BQ10" s="416"/>
      <c r="BR10" s="416"/>
      <c r="BS10" s="416"/>
      <c r="BT10" s="416"/>
      <c r="BU10" s="417"/>
      <c r="BV10" s="415">
        <v>10100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500</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2627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2614</v>
      </c>
      <c r="S13" s="517"/>
      <c r="T13" s="517"/>
      <c r="U13" s="517"/>
      <c r="V13" s="518"/>
      <c r="W13" s="504" t="s">
        <v>124</v>
      </c>
      <c r="X13" s="428"/>
      <c r="Y13" s="428"/>
      <c r="Z13" s="428"/>
      <c r="AA13" s="428"/>
      <c r="AB13" s="429"/>
      <c r="AC13" s="391">
        <v>274</v>
      </c>
      <c r="AD13" s="392"/>
      <c r="AE13" s="392"/>
      <c r="AF13" s="392"/>
      <c r="AG13" s="393"/>
      <c r="AH13" s="391">
        <v>326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3341</v>
      </c>
      <c r="BO13" s="416"/>
      <c r="BP13" s="416"/>
      <c r="BQ13" s="416"/>
      <c r="BR13" s="416"/>
      <c r="BS13" s="416"/>
      <c r="BT13" s="416"/>
      <c r="BU13" s="417"/>
      <c r="BV13" s="415">
        <v>12979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8.6999999999999993</v>
      </c>
      <c r="CU13" s="386"/>
      <c r="CV13" s="386"/>
      <c r="CW13" s="386"/>
      <c r="CX13" s="386"/>
      <c r="CY13" s="386"/>
      <c r="CZ13" s="386"/>
      <c r="DA13" s="387"/>
      <c r="DB13" s="385">
        <v>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2734</v>
      </c>
      <c r="S14" s="517"/>
      <c r="T14" s="517"/>
      <c r="U14" s="517"/>
      <c r="V14" s="518"/>
      <c r="W14" s="519"/>
      <c r="X14" s="431"/>
      <c r="Y14" s="431"/>
      <c r="Z14" s="431"/>
      <c r="AA14" s="431"/>
      <c r="AB14" s="432"/>
      <c r="AC14" s="509">
        <v>26.7</v>
      </c>
      <c r="AD14" s="510"/>
      <c r="AE14" s="510"/>
      <c r="AF14" s="510"/>
      <c r="AG14" s="511"/>
      <c r="AH14" s="509">
        <v>29.2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58.4</v>
      </c>
      <c r="CU14" s="488"/>
      <c r="CV14" s="488"/>
      <c r="CW14" s="488"/>
      <c r="CX14" s="488"/>
      <c r="CY14" s="488"/>
      <c r="CZ14" s="488"/>
      <c r="DA14" s="489"/>
      <c r="DB14" s="520">
        <v>46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2713</v>
      </c>
      <c r="S15" s="517"/>
      <c r="T15" s="517"/>
      <c r="U15" s="517"/>
      <c r="V15" s="518"/>
      <c r="W15" s="504" t="s">
        <v>131</v>
      </c>
      <c r="X15" s="428"/>
      <c r="Y15" s="428"/>
      <c r="Z15" s="428"/>
      <c r="AA15" s="428"/>
      <c r="AB15" s="429"/>
      <c r="AC15" s="391">
        <v>194</v>
      </c>
      <c r="AD15" s="392"/>
      <c r="AE15" s="392"/>
      <c r="AF15" s="392"/>
      <c r="AG15" s="393"/>
      <c r="AH15" s="391">
        <v>222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185676</v>
      </c>
      <c r="BO15" s="411"/>
      <c r="BP15" s="411"/>
      <c r="BQ15" s="411"/>
      <c r="BR15" s="411"/>
      <c r="BS15" s="411"/>
      <c r="BT15" s="411"/>
      <c r="BU15" s="412"/>
      <c r="BV15" s="410">
        <v>186678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18.899999999999999</v>
      </c>
      <c r="AD16" s="510"/>
      <c r="AE16" s="510"/>
      <c r="AF16" s="510"/>
      <c r="AG16" s="511"/>
      <c r="AH16" s="509">
        <v>19.899999999999999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1578251</v>
      </c>
      <c r="BO16" s="416"/>
      <c r="BP16" s="416"/>
      <c r="BQ16" s="416"/>
      <c r="BR16" s="416"/>
      <c r="BS16" s="416"/>
      <c r="BT16" s="416"/>
      <c r="BU16" s="417"/>
      <c r="BV16" s="415">
        <v>1495733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560</v>
      </c>
      <c r="AD17" s="392"/>
      <c r="AE17" s="392"/>
      <c r="AF17" s="392"/>
      <c r="AG17" s="393"/>
      <c r="AH17" s="391">
        <v>570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230194</v>
      </c>
      <c r="BO17" s="416"/>
      <c r="BP17" s="416"/>
      <c r="BQ17" s="416"/>
      <c r="BR17" s="416"/>
      <c r="BS17" s="416"/>
      <c r="BT17" s="416"/>
      <c r="BU17" s="417"/>
      <c r="BV17" s="415">
        <v>230874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74.06</v>
      </c>
      <c r="M18" s="480"/>
      <c r="N18" s="480"/>
      <c r="O18" s="480"/>
      <c r="P18" s="480"/>
      <c r="Q18" s="480"/>
      <c r="R18" s="481"/>
      <c r="S18" s="481"/>
      <c r="T18" s="481"/>
      <c r="U18" s="481"/>
      <c r="V18" s="482"/>
      <c r="W18" s="496"/>
      <c r="X18" s="497"/>
      <c r="Y18" s="497"/>
      <c r="Z18" s="497"/>
      <c r="AA18" s="497"/>
      <c r="AB18" s="505"/>
      <c r="AC18" s="379">
        <v>54.5</v>
      </c>
      <c r="AD18" s="380"/>
      <c r="AE18" s="380"/>
      <c r="AF18" s="380"/>
      <c r="AG18" s="483"/>
      <c r="AH18" s="379">
        <v>51</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1626016</v>
      </c>
      <c r="BO18" s="416"/>
      <c r="BP18" s="416"/>
      <c r="BQ18" s="416"/>
      <c r="BR18" s="416"/>
      <c r="BS18" s="416"/>
      <c r="BT18" s="416"/>
      <c r="BU18" s="417"/>
      <c r="BV18" s="415">
        <v>1509598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1958791</v>
      </c>
      <c r="BO19" s="416"/>
      <c r="BP19" s="416"/>
      <c r="BQ19" s="416"/>
      <c r="BR19" s="416"/>
      <c r="BS19" s="416"/>
      <c r="BT19" s="416"/>
      <c r="BU19" s="417"/>
      <c r="BV19" s="415">
        <v>1888574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1382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3837789</v>
      </c>
      <c r="BO23" s="416"/>
      <c r="BP23" s="416"/>
      <c r="BQ23" s="416"/>
      <c r="BR23" s="416"/>
      <c r="BS23" s="416"/>
      <c r="BT23" s="416"/>
      <c r="BU23" s="417"/>
      <c r="BV23" s="415">
        <v>3882892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6350</v>
      </c>
      <c r="R24" s="392"/>
      <c r="S24" s="392"/>
      <c r="T24" s="392"/>
      <c r="U24" s="392"/>
      <c r="V24" s="393"/>
      <c r="W24" s="457"/>
      <c r="X24" s="448"/>
      <c r="Y24" s="449"/>
      <c r="Z24" s="388" t="s">
        <v>155</v>
      </c>
      <c r="AA24" s="389"/>
      <c r="AB24" s="389"/>
      <c r="AC24" s="389"/>
      <c r="AD24" s="389"/>
      <c r="AE24" s="389"/>
      <c r="AF24" s="389"/>
      <c r="AG24" s="390"/>
      <c r="AH24" s="391">
        <v>49</v>
      </c>
      <c r="AI24" s="392"/>
      <c r="AJ24" s="392"/>
      <c r="AK24" s="392"/>
      <c r="AL24" s="393"/>
      <c r="AM24" s="391">
        <v>144011</v>
      </c>
      <c r="AN24" s="392"/>
      <c r="AO24" s="392"/>
      <c r="AP24" s="392"/>
      <c r="AQ24" s="392"/>
      <c r="AR24" s="393"/>
      <c r="AS24" s="391">
        <v>2939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3476982</v>
      </c>
      <c r="BO24" s="416"/>
      <c r="BP24" s="416"/>
      <c r="BQ24" s="416"/>
      <c r="BR24" s="416"/>
      <c r="BS24" s="416"/>
      <c r="BT24" s="416"/>
      <c r="BU24" s="417"/>
      <c r="BV24" s="415">
        <v>3561980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5530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257095</v>
      </c>
      <c r="BO25" s="411"/>
      <c r="BP25" s="411"/>
      <c r="BQ25" s="411"/>
      <c r="BR25" s="411"/>
      <c r="BS25" s="411"/>
      <c r="BT25" s="411"/>
      <c r="BU25" s="412"/>
      <c r="BV25" s="410">
        <v>247968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5170</v>
      </c>
      <c r="R26" s="392"/>
      <c r="S26" s="392"/>
      <c r="T26" s="392"/>
      <c r="U26" s="392"/>
      <c r="V26" s="393"/>
      <c r="W26" s="457"/>
      <c r="X26" s="448"/>
      <c r="Y26" s="449"/>
      <c r="Z26" s="388" t="s">
        <v>161</v>
      </c>
      <c r="AA26" s="470"/>
      <c r="AB26" s="470"/>
      <c r="AC26" s="470"/>
      <c r="AD26" s="470"/>
      <c r="AE26" s="470"/>
      <c r="AF26" s="470"/>
      <c r="AG26" s="471"/>
      <c r="AH26" s="391">
        <v>4</v>
      </c>
      <c r="AI26" s="392"/>
      <c r="AJ26" s="392"/>
      <c r="AK26" s="392"/>
      <c r="AL26" s="393"/>
      <c r="AM26" s="391">
        <v>11080</v>
      </c>
      <c r="AN26" s="392"/>
      <c r="AO26" s="392"/>
      <c r="AP26" s="392"/>
      <c r="AQ26" s="392"/>
      <c r="AR26" s="393"/>
      <c r="AS26" s="391">
        <v>2770</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2330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81720</v>
      </c>
      <c r="BO27" s="419"/>
      <c r="BP27" s="419"/>
      <c r="BQ27" s="419"/>
      <c r="BR27" s="419"/>
      <c r="BS27" s="419"/>
      <c r="BT27" s="419"/>
      <c r="BU27" s="420"/>
      <c r="BV27" s="418">
        <v>81720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1910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205200</v>
      </c>
      <c r="BO28" s="411"/>
      <c r="BP28" s="411"/>
      <c r="BQ28" s="411"/>
      <c r="BR28" s="411"/>
      <c r="BS28" s="411"/>
      <c r="BT28" s="411"/>
      <c r="BU28" s="412"/>
      <c r="BV28" s="410">
        <v>215100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8</v>
      </c>
      <c r="M29" s="392"/>
      <c r="N29" s="392"/>
      <c r="O29" s="392"/>
      <c r="P29" s="393"/>
      <c r="Q29" s="391">
        <v>1630</v>
      </c>
      <c r="R29" s="392"/>
      <c r="S29" s="392"/>
      <c r="T29" s="392"/>
      <c r="U29" s="392"/>
      <c r="V29" s="393"/>
      <c r="W29" s="458"/>
      <c r="X29" s="459"/>
      <c r="Y29" s="460"/>
      <c r="Z29" s="388" t="s">
        <v>171</v>
      </c>
      <c r="AA29" s="389"/>
      <c r="AB29" s="389"/>
      <c r="AC29" s="389"/>
      <c r="AD29" s="389"/>
      <c r="AE29" s="389"/>
      <c r="AF29" s="389"/>
      <c r="AG29" s="390"/>
      <c r="AH29" s="391">
        <v>49</v>
      </c>
      <c r="AI29" s="392"/>
      <c r="AJ29" s="392"/>
      <c r="AK29" s="392"/>
      <c r="AL29" s="393"/>
      <c r="AM29" s="391">
        <v>144011</v>
      </c>
      <c r="AN29" s="392"/>
      <c r="AO29" s="392"/>
      <c r="AP29" s="392"/>
      <c r="AQ29" s="392"/>
      <c r="AR29" s="393"/>
      <c r="AS29" s="391">
        <v>2939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100100</v>
      </c>
      <c r="BO29" s="416"/>
      <c r="BP29" s="416"/>
      <c r="BQ29" s="416"/>
      <c r="BR29" s="416"/>
      <c r="BS29" s="416"/>
      <c r="BT29" s="416"/>
      <c r="BU29" s="417"/>
      <c r="BV29" s="415">
        <v>100000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622561</v>
      </c>
      <c r="BO30" s="419"/>
      <c r="BP30" s="419"/>
      <c r="BQ30" s="419"/>
      <c r="BR30" s="419"/>
      <c r="BS30" s="419"/>
      <c r="BT30" s="419"/>
      <c r="BU30" s="420"/>
      <c r="BV30" s="418">
        <v>636409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東洋町国民健康保険事業</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東洋町簡易水道事業</v>
      </c>
      <c r="BH34" s="374"/>
      <c r="BI34" s="374"/>
      <c r="BJ34" s="374"/>
      <c r="BK34" s="374"/>
      <c r="BL34" s="374"/>
      <c r="BM34" s="374"/>
      <c r="BN34" s="374"/>
      <c r="BO34" s="374"/>
      <c r="BP34" s="374"/>
      <c r="BQ34" s="374"/>
      <c r="BR34" s="374"/>
      <c r="BS34" s="374"/>
      <c r="BT34" s="374"/>
      <c r="BU34" s="374"/>
      <c r="BV34" s="167"/>
      <c r="BW34" s="375" t="str">
        <f>IF(BY34="","",MAX(C34:D43,U34:V43,AM34:AN43,BE34:BF43)+1)</f>
        <v/>
      </c>
      <c r="BX34" s="375"/>
      <c r="BY34" s="374" t="str">
        <f>IF('各会計、関係団体の財政状況及び健全化判断比率'!B68="","",'各会計、関係団体の財政状況及び健全化判断比率'!B68)</f>
        <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東洋町住宅新築資金等貸付事業</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東洋町介護保険事業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東洋町下水道事業</v>
      </c>
      <c r="BH35" s="374"/>
      <c r="BI35" s="374"/>
      <c r="BJ35" s="374"/>
      <c r="BK35" s="374"/>
      <c r="BL35" s="374"/>
      <c r="BM35" s="374"/>
      <c r="BN35" s="374"/>
      <c r="BO35" s="374"/>
      <c r="BP35" s="374"/>
      <c r="BQ35" s="374"/>
      <c r="BR35" s="374"/>
      <c r="BS35" s="374"/>
      <c r="BT35" s="374"/>
      <c r="BU35" s="374"/>
      <c r="BV35" s="167"/>
      <c r="BW35" s="375" t="str">
        <f t="shared" ref="BW35:BW43" si="2">IF(BY35="","",BW34+1)</f>
        <v/>
      </c>
      <c r="BX35" s="375"/>
      <c r="BY35" s="374" t="str">
        <f>IF('各会計、関係団体の財政状況及び健全化判断比率'!B69="","",'各会計、関係団体の財政状況及び健全化判断比率'!B69)</f>
        <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東洋町介護サービス事業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IF('各会計、関係団体の財政状況及び健全化判断比率'!B34="","",'各会計、関係団体の財政状況及び健全化判断比率'!B34)</f>
        <v>東洋町観光施設事業</v>
      </c>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東洋町後期高齢者医療保険事業</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t="s">
        <v>526</v>
      </c>
      <c r="G34" s="33" t="s">
        <v>526</v>
      </c>
      <c r="H34" s="33" t="s">
        <v>527</v>
      </c>
      <c r="I34" s="33" t="s">
        <v>528</v>
      </c>
      <c r="J34" s="34" t="s">
        <v>529</v>
      </c>
      <c r="K34" s="22"/>
      <c r="L34" s="22"/>
      <c r="M34" s="22"/>
      <c r="N34" s="22"/>
      <c r="O34" s="22"/>
      <c r="P34" s="22"/>
    </row>
    <row r="35" spans="1:16" ht="39" customHeight="1" x14ac:dyDescent="0.15">
      <c r="A35" s="22"/>
      <c r="B35" s="35"/>
      <c r="C35" s="1178" t="s">
        <v>530</v>
      </c>
      <c r="D35" s="1179"/>
      <c r="E35" s="1180"/>
      <c r="F35" s="36">
        <v>22.76</v>
      </c>
      <c r="G35" s="37">
        <v>22.45</v>
      </c>
      <c r="H35" s="37">
        <v>21.74</v>
      </c>
      <c r="I35" s="37">
        <v>20.05</v>
      </c>
      <c r="J35" s="38">
        <v>18.940000000000001</v>
      </c>
      <c r="K35" s="22"/>
      <c r="L35" s="22"/>
      <c r="M35" s="22"/>
      <c r="N35" s="22"/>
      <c r="O35" s="22"/>
      <c r="P35" s="22"/>
    </row>
    <row r="36" spans="1:16" ht="39" customHeight="1" x14ac:dyDescent="0.15">
      <c r="A36" s="22"/>
      <c r="B36" s="35"/>
      <c r="C36" s="1178" t="s">
        <v>531</v>
      </c>
      <c r="D36" s="1179"/>
      <c r="E36" s="1180"/>
      <c r="F36" s="36">
        <v>0</v>
      </c>
      <c r="G36" s="37">
        <v>0.11</v>
      </c>
      <c r="H36" s="37">
        <v>0.41</v>
      </c>
      <c r="I36" s="37">
        <v>0.46</v>
      </c>
      <c r="J36" s="38">
        <v>1.03</v>
      </c>
      <c r="K36" s="22"/>
      <c r="L36" s="22"/>
      <c r="M36" s="22"/>
      <c r="N36" s="22"/>
      <c r="O36" s="22"/>
      <c r="P36" s="22"/>
    </row>
    <row r="37" spans="1:16" ht="39" customHeight="1" x14ac:dyDescent="0.15">
      <c r="A37" s="22"/>
      <c r="B37" s="35"/>
      <c r="C37" s="1178" t="s">
        <v>532</v>
      </c>
      <c r="D37" s="1179"/>
      <c r="E37" s="1180"/>
      <c r="F37" s="36">
        <v>0.51</v>
      </c>
      <c r="G37" s="37">
        <v>0.34</v>
      </c>
      <c r="H37" s="37">
        <v>0.19</v>
      </c>
      <c r="I37" s="37">
        <v>0.2</v>
      </c>
      <c r="J37" s="38">
        <v>0.19</v>
      </c>
      <c r="K37" s="22"/>
      <c r="L37" s="22"/>
      <c r="M37" s="22"/>
      <c r="N37" s="22"/>
      <c r="O37" s="22"/>
      <c r="P37" s="22"/>
    </row>
    <row r="38" spans="1:16" ht="39" customHeight="1" x14ac:dyDescent="0.15">
      <c r="A38" s="22"/>
      <c r="B38" s="35"/>
      <c r="C38" s="1178" t="s">
        <v>533</v>
      </c>
      <c r="D38" s="1179"/>
      <c r="E38" s="1180"/>
      <c r="F38" s="36">
        <v>0.13</v>
      </c>
      <c r="G38" s="37">
        <v>0.06</v>
      </c>
      <c r="H38" s="37">
        <v>0.33</v>
      </c>
      <c r="I38" s="37">
        <v>0.49</v>
      </c>
      <c r="J38" s="38">
        <v>0.18</v>
      </c>
      <c r="K38" s="22"/>
      <c r="L38" s="22"/>
      <c r="M38" s="22"/>
      <c r="N38" s="22"/>
      <c r="O38" s="22"/>
      <c r="P38" s="22"/>
    </row>
    <row r="39" spans="1:16" ht="39" customHeight="1" x14ac:dyDescent="0.15">
      <c r="A39" s="22"/>
      <c r="B39" s="35"/>
      <c r="C39" s="1178" t="s">
        <v>534</v>
      </c>
      <c r="D39" s="1179"/>
      <c r="E39" s="1180"/>
      <c r="F39" s="36">
        <v>0.08</v>
      </c>
      <c r="G39" s="37">
        <v>0.1</v>
      </c>
      <c r="H39" s="37">
        <v>0.08</v>
      </c>
      <c r="I39" s="37">
        <v>0.12</v>
      </c>
      <c r="J39" s="38">
        <v>0.1</v>
      </c>
      <c r="K39" s="22"/>
      <c r="L39" s="22"/>
      <c r="M39" s="22"/>
      <c r="N39" s="22"/>
      <c r="O39" s="22"/>
      <c r="P39" s="22"/>
    </row>
    <row r="40" spans="1:16" ht="39" customHeight="1" x14ac:dyDescent="0.15">
      <c r="A40" s="22"/>
      <c r="B40" s="35"/>
      <c r="C40" s="1178" t="s">
        <v>535</v>
      </c>
      <c r="D40" s="1179"/>
      <c r="E40" s="1180"/>
      <c r="F40" s="36">
        <v>0.08</v>
      </c>
      <c r="G40" s="37">
        <v>0.1</v>
      </c>
      <c r="H40" s="37">
        <v>7.0000000000000007E-2</v>
      </c>
      <c r="I40" s="37">
        <v>0.03</v>
      </c>
      <c r="J40" s="38">
        <v>0.05</v>
      </c>
      <c r="K40" s="22"/>
      <c r="L40" s="22"/>
      <c r="M40" s="22"/>
      <c r="N40" s="22"/>
      <c r="O40" s="22"/>
      <c r="P40" s="22"/>
    </row>
    <row r="41" spans="1:16" ht="39" customHeight="1" x14ac:dyDescent="0.15">
      <c r="A41" s="22"/>
      <c r="B41" s="35"/>
      <c r="C41" s="1178" t="s">
        <v>536</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537</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538</v>
      </c>
      <c r="D43" s="1182"/>
      <c r="E43" s="1183"/>
      <c r="F43" s="41">
        <v>0.12</v>
      </c>
      <c r="G43" s="42">
        <v>0.24</v>
      </c>
      <c r="H43" s="42">
        <v>0.28000000000000003</v>
      </c>
      <c r="I43" s="42">
        <v>0.04</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289</v>
      </c>
      <c r="L45" s="60">
        <v>239</v>
      </c>
      <c r="M45" s="60">
        <v>237</v>
      </c>
      <c r="N45" s="60">
        <v>231</v>
      </c>
      <c r="O45" s="61">
        <v>362</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14</v>
      </c>
      <c r="F48" s="1188"/>
      <c r="G48" s="1188"/>
      <c r="H48" s="1188"/>
      <c r="I48" s="1188"/>
      <c r="J48" s="1189"/>
      <c r="K48" s="63">
        <v>82</v>
      </c>
      <c r="L48" s="64">
        <v>77</v>
      </c>
      <c r="M48" s="64">
        <v>76</v>
      </c>
      <c r="N48" s="64">
        <v>75</v>
      </c>
      <c r="O48" s="65">
        <v>81</v>
      </c>
      <c r="P48" s="48"/>
      <c r="Q48" s="48"/>
      <c r="R48" s="48"/>
      <c r="S48" s="48"/>
      <c r="T48" s="48"/>
      <c r="U48" s="48"/>
    </row>
    <row r="49" spans="1:21" ht="30.75" customHeight="1" x14ac:dyDescent="0.15">
      <c r="A49" s="48"/>
      <c r="B49" s="1196"/>
      <c r="C49" s="1197"/>
      <c r="D49" s="62"/>
      <c r="E49" s="1188" t="s">
        <v>15</v>
      </c>
      <c r="F49" s="1188"/>
      <c r="G49" s="1188"/>
      <c r="H49" s="1188"/>
      <c r="I49" s="1188"/>
      <c r="J49" s="1189"/>
      <c r="K49" s="63">
        <v>34</v>
      </c>
      <c r="L49" s="64">
        <v>33</v>
      </c>
      <c r="M49" s="64">
        <v>34</v>
      </c>
      <c r="N49" s="64">
        <v>35</v>
      </c>
      <c r="O49" s="65">
        <v>26</v>
      </c>
      <c r="P49" s="48"/>
      <c r="Q49" s="48"/>
      <c r="R49" s="48"/>
      <c r="S49" s="48"/>
      <c r="T49" s="48"/>
      <c r="U49" s="48"/>
    </row>
    <row r="50" spans="1:21" ht="30.75" customHeight="1" x14ac:dyDescent="0.15">
      <c r="A50" s="48"/>
      <c r="B50" s="1196"/>
      <c r="C50" s="1197"/>
      <c r="D50" s="62"/>
      <c r="E50" s="1188" t="s">
        <v>16</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17</v>
      </c>
      <c r="F51" s="1188"/>
      <c r="G51" s="1188"/>
      <c r="H51" s="1188"/>
      <c r="I51" s="1188"/>
      <c r="J51" s="1189"/>
      <c r="K51" s="63">
        <v>0</v>
      </c>
      <c r="L51" s="64">
        <v>0</v>
      </c>
      <c r="M51" s="64">
        <v>0</v>
      </c>
      <c r="N51" s="64">
        <v>0</v>
      </c>
      <c r="O51" s="65" t="s">
        <v>479</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272</v>
      </c>
      <c r="L52" s="64">
        <v>239</v>
      </c>
      <c r="M52" s="64">
        <v>239</v>
      </c>
      <c r="N52" s="64">
        <v>243</v>
      </c>
      <c r="O52" s="65">
        <v>326</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133</v>
      </c>
      <c r="L53" s="69">
        <v>110</v>
      </c>
      <c r="M53" s="69">
        <v>108</v>
      </c>
      <c r="N53" s="69">
        <v>98</v>
      </c>
      <c r="O53" s="70">
        <v>143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14" t="s">
        <v>23</v>
      </c>
      <c r="C41" s="1215"/>
      <c r="D41" s="81"/>
      <c r="E41" s="1216" t="s">
        <v>24</v>
      </c>
      <c r="F41" s="1216"/>
      <c r="G41" s="1216"/>
      <c r="H41" s="1217"/>
      <c r="I41" s="82">
        <v>3212</v>
      </c>
      <c r="J41" s="83">
        <v>3447</v>
      </c>
      <c r="K41" s="83">
        <v>3622</v>
      </c>
      <c r="L41" s="83">
        <v>3883</v>
      </c>
      <c r="M41" s="84">
        <v>3838</v>
      </c>
    </row>
    <row r="42" spans="2:13" ht="27.75" customHeight="1" x14ac:dyDescent="0.15">
      <c r="B42" s="1204"/>
      <c r="C42" s="1205"/>
      <c r="D42" s="85"/>
      <c r="E42" s="1208" t="s">
        <v>25</v>
      </c>
      <c r="F42" s="1208"/>
      <c r="G42" s="1208"/>
      <c r="H42" s="1209"/>
      <c r="I42" s="86" t="s">
        <v>479</v>
      </c>
      <c r="J42" s="87" t="s">
        <v>479</v>
      </c>
      <c r="K42" s="87" t="s">
        <v>479</v>
      </c>
      <c r="L42" s="87" t="s">
        <v>479</v>
      </c>
      <c r="M42" s="88" t="s">
        <v>479</v>
      </c>
    </row>
    <row r="43" spans="2:13" ht="27.75" customHeight="1" x14ac:dyDescent="0.15">
      <c r="B43" s="1204"/>
      <c r="C43" s="1205"/>
      <c r="D43" s="85"/>
      <c r="E43" s="1208" t="s">
        <v>26</v>
      </c>
      <c r="F43" s="1208"/>
      <c r="G43" s="1208"/>
      <c r="H43" s="1209"/>
      <c r="I43" s="86">
        <v>893</v>
      </c>
      <c r="J43" s="87">
        <v>843</v>
      </c>
      <c r="K43" s="87">
        <v>868</v>
      </c>
      <c r="L43" s="87">
        <v>877</v>
      </c>
      <c r="M43" s="88">
        <v>968</v>
      </c>
    </row>
    <row r="44" spans="2:13" ht="27.75" customHeight="1" x14ac:dyDescent="0.15">
      <c r="B44" s="1204"/>
      <c r="C44" s="1205"/>
      <c r="D44" s="85"/>
      <c r="E44" s="1208" t="s">
        <v>27</v>
      </c>
      <c r="F44" s="1208"/>
      <c r="G44" s="1208"/>
      <c r="H44" s="1209"/>
      <c r="I44" s="86">
        <v>183</v>
      </c>
      <c r="J44" s="87">
        <v>160</v>
      </c>
      <c r="K44" s="87">
        <v>136</v>
      </c>
      <c r="L44" s="87">
        <v>112</v>
      </c>
      <c r="M44" s="88">
        <v>88</v>
      </c>
    </row>
    <row r="45" spans="2:13" ht="27.75" customHeight="1" x14ac:dyDescent="0.15">
      <c r="B45" s="1204"/>
      <c r="C45" s="1205"/>
      <c r="D45" s="85"/>
      <c r="E45" s="1208" t="s">
        <v>28</v>
      </c>
      <c r="F45" s="1208"/>
      <c r="G45" s="1208"/>
      <c r="H45" s="1209"/>
      <c r="I45" s="86">
        <v>537</v>
      </c>
      <c r="J45" s="87">
        <v>528</v>
      </c>
      <c r="K45" s="87">
        <v>505</v>
      </c>
      <c r="L45" s="87">
        <v>439</v>
      </c>
      <c r="M45" s="88">
        <v>406</v>
      </c>
    </row>
    <row r="46" spans="2:13" ht="27.75" customHeight="1" x14ac:dyDescent="0.15">
      <c r="B46" s="1204"/>
      <c r="C46" s="1205"/>
      <c r="D46" s="89"/>
      <c r="E46" s="1208" t="s">
        <v>29</v>
      </c>
      <c r="F46" s="1208"/>
      <c r="G46" s="1208"/>
      <c r="H46" s="1209"/>
      <c r="I46" s="86" t="s">
        <v>479</v>
      </c>
      <c r="J46" s="87" t="s">
        <v>479</v>
      </c>
      <c r="K46" s="87" t="s">
        <v>479</v>
      </c>
      <c r="L46" s="87" t="s">
        <v>479</v>
      </c>
      <c r="M46" s="88" t="s">
        <v>479</v>
      </c>
    </row>
    <row r="47" spans="2:13" ht="27.75" customHeight="1" x14ac:dyDescent="0.15">
      <c r="B47" s="1204"/>
      <c r="C47" s="1205"/>
      <c r="D47" s="90"/>
      <c r="E47" s="1218" t="s">
        <v>30</v>
      </c>
      <c r="F47" s="1219"/>
      <c r="G47" s="1219"/>
      <c r="H47" s="1220"/>
      <c r="I47" s="86" t="s">
        <v>479</v>
      </c>
      <c r="J47" s="87" t="s">
        <v>479</v>
      </c>
      <c r="K47" s="87" t="s">
        <v>479</v>
      </c>
      <c r="L47" s="87" t="s">
        <v>479</v>
      </c>
      <c r="M47" s="88" t="s">
        <v>479</v>
      </c>
    </row>
    <row r="48" spans="2:13" ht="27.75" customHeight="1" x14ac:dyDescent="0.15">
      <c r="B48" s="1204"/>
      <c r="C48" s="1205"/>
      <c r="D48" s="85"/>
      <c r="E48" s="1208" t="s">
        <v>31</v>
      </c>
      <c r="F48" s="1208"/>
      <c r="G48" s="1208"/>
      <c r="H48" s="1209"/>
      <c r="I48" s="86" t="s">
        <v>479</v>
      </c>
      <c r="J48" s="87" t="s">
        <v>479</v>
      </c>
      <c r="K48" s="87" t="s">
        <v>479</v>
      </c>
      <c r="L48" s="87" t="s">
        <v>479</v>
      </c>
      <c r="M48" s="88" t="s">
        <v>479</v>
      </c>
    </row>
    <row r="49" spans="2:13" ht="27.75" customHeight="1" x14ac:dyDescent="0.15">
      <c r="B49" s="1206"/>
      <c r="C49" s="1207"/>
      <c r="D49" s="85"/>
      <c r="E49" s="1208" t="s">
        <v>32</v>
      </c>
      <c r="F49" s="1208"/>
      <c r="G49" s="1208"/>
      <c r="H49" s="1209"/>
      <c r="I49" s="86" t="s">
        <v>479</v>
      </c>
      <c r="J49" s="87" t="s">
        <v>479</v>
      </c>
      <c r="K49" s="87" t="s">
        <v>479</v>
      </c>
      <c r="L49" s="87" t="s">
        <v>479</v>
      </c>
      <c r="M49" s="88" t="s">
        <v>479</v>
      </c>
    </row>
    <row r="50" spans="2:13" ht="27.75" customHeight="1" x14ac:dyDescent="0.15">
      <c r="B50" s="1202" t="s">
        <v>33</v>
      </c>
      <c r="C50" s="1203"/>
      <c r="D50" s="91"/>
      <c r="E50" s="1208" t="s">
        <v>34</v>
      </c>
      <c r="F50" s="1208"/>
      <c r="G50" s="1208"/>
      <c r="H50" s="1209"/>
      <c r="I50" s="86">
        <v>921</v>
      </c>
      <c r="J50" s="87">
        <v>970</v>
      </c>
      <c r="K50" s="87">
        <v>972</v>
      </c>
      <c r="L50" s="87">
        <v>1047</v>
      </c>
      <c r="M50" s="88">
        <v>1024</v>
      </c>
    </row>
    <row r="51" spans="2:13" ht="27.75" customHeight="1" x14ac:dyDescent="0.15">
      <c r="B51" s="1204"/>
      <c r="C51" s="1205"/>
      <c r="D51" s="85"/>
      <c r="E51" s="1208" t="s">
        <v>35</v>
      </c>
      <c r="F51" s="1208"/>
      <c r="G51" s="1208"/>
      <c r="H51" s="1209"/>
      <c r="I51" s="86" t="s">
        <v>479</v>
      </c>
      <c r="J51" s="87">
        <v>28</v>
      </c>
      <c r="K51" s="87">
        <v>68</v>
      </c>
      <c r="L51" s="87">
        <v>73</v>
      </c>
      <c r="M51" s="88">
        <v>55</v>
      </c>
    </row>
    <row r="52" spans="2:13" ht="27.75" customHeight="1" x14ac:dyDescent="0.15">
      <c r="B52" s="1206"/>
      <c r="C52" s="1207"/>
      <c r="D52" s="85"/>
      <c r="E52" s="1208" t="s">
        <v>36</v>
      </c>
      <c r="F52" s="1208"/>
      <c r="G52" s="1208"/>
      <c r="H52" s="1209"/>
      <c r="I52" s="86">
        <v>3372</v>
      </c>
      <c r="J52" s="87">
        <v>3373</v>
      </c>
      <c r="K52" s="87">
        <v>3337</v>
      </c>
      <c r="L52" s="87">
        <v>3561</v>
      </c>
      <c r="M52" s="88">
        <v>3427</v>
      </c>
    </row>
    <row r="53" spans="2:13" ht="27.75" customHeight="1" thickBot="1" x14ac:dyDescent="0.2">
      <c r="B53" s="1210" t="s">
        <v>37</v>
      </c>
      <c r="C53" s="1211"/>
      <c r="D53" s="92"/>
      <c r="E53" s="1212" t="s">
        <v>38</v>
      </c>
      <c r="F53" s="1212"/>
      <c r="G53" s="1212"/>
      <c r="H53" s="1213"/>
      <c r="I53" s="93">
        <v>532</v>
      </c>
      <c r="J53" s="94">
        <v>607</v>
      </c>
      <c r="K53" s="94">
        <v>755</v>
      </c>
      <c r="L53" s="94">
        <v>630</v>
      </c>
      <c r="M53" s="95">
        <v>793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541</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542</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543</v>
      </c>
      <c r="H51" s="1234"/>
      <c r="I51" s="1239" t="s">
        <v>544</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545</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546</v>
      </c>
      <c r="H55" s="1245"/>
      <c r="I55" s="1243" t="s">
        <v>544</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545</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547</v>
      </c>
      <c r="C63" s="246"/>
      <c r="D63" s="246"/>
      <c r="E63" s="246"/>
      <c r="F63" s="246"/>
      <c r="G63" s="246"/>
      <c r="H63" s="246"/>
      <c r="I63" s="246"/>
      <c r="J63" s="246"/>
      <c r="K63" s="246"/>
      <c r="L63" s="246"/>
      <c r="M63" s="246"/>
      <c r="N63" s="246"/>
      <c r="O63" s="246"/>
    </row>
    <row r="64" spans="1:17" x14ac:dyDescent="0.15">
      <c r="B64" s="250"/>
      <c r="C64" s="246"/>
      <c r="D64" s="246"/>
      <c r="E64" s="246"/>
      <c r="F64" s="246"/>
      <c r="G64" s="353" t="s">
        <v>541</v>
      </c>
      <c r="I64" s="354"/>
      <c r="J64" s="354"/>
      <c r="K64" s="354"/>
      <c r="L64" s="246"/>
      <c r="M64" s="246"/>
      <c r="N64" s="246"/>
      <c r="O64" s="246"/>
    </row>
    <row r="65" spans="2:30" x14ac:dyDescent="0.15">
      <c r="B65" s="250"/>
      <c r="C65" s="246"/>
      <c r="D65" s="246"/>
      <c r="E65" s="246"/>
      <c r="F65" s="246"/>
      <c r="G65" s="1221" t="s">
        <v>550</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548</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543</v>
      </c>
      <c r="H73" s="1234"/>
      <c r="I73" s="1239" t="s">
        <v>544</v>
      </c>
      <c r="J73" s="1239"/>
      <c r="K73" s="1253">
        <v>41.5</v>
      </c>
      <c r="L73" s="1253">
        <v>47.5</v>
      </c>
      <c r="M73" s="1242">
        <v>59.4</v>
      </c>
      <c r="N73" s="1242">
        <v>46</v>
      </c>
      <c r="O73" s="1242">
        <v>58.4</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549</v>
      </c>
      <c r="J75" s="1243"/>
      <c r="K75" s="1254">
        <v>10.1</v>
      </c>
      <c r="L75" s="1254">
        <v>9.5</v>
      </c>
      <c r="M75" s="1254">
        <v>9.1</v>
      </c>
      <c r="N75" s="1254">
        <v>8</v>
      </c>
      <c r="O75" s="1254">
        <v>8.6999999999999993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546</v>
      </c>
      <c r="H77" s="1245"/>
      <c r="I77" s="1243" t="s">
        <v>544</v>
      </c>
      <c r="J77" s="1243"/>
      <c r="K77" s="1253">
        <v>0</v>
      </c>
      <c r="L77" s="1253">
        <v>0</v>
      </c>
      <c r="M77" s="1242">
        <v>0</v>
      </c>
      <c r="N77" s="1242">
        <v>0</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549</v>
      </c>
      <c r="J79" s="1252"/>
      <c r="K79" s="1256">
        <v>10.1</v>
      </c>
      <c r="L79" s="1256">
        <v>9.1999999999999993</v>
      </c>
      <c r="M79" s="1256">
        <v>8.1999999999999993</v>
      </c>
      <c r="N79" s="1256">
        <v>7.8</v>
      </c>
      <c r="O79" s="1256">
        <v>7.4</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493107</v>
      </c>
      <c r="E3" s="118"/>
      <c r="F3" s="119">
        <v>228305</v>
      </c>
      <c r="G3" s="120"/>
      <c r="H3" s="121"/>
    </row>
    <row r="4" spans="1:8" x14ac:dyDescent="0.15">
      <c r="A4" s="122"/>
      <c r="B4" s="123"/>
      <c r="C4" s="124"/>
      <c r="D4" s="125">
        <v>73755</v>
      </c>
      <c r="E4" s="126"/>
      <c r="F4" s="127">
        <v>86611</v>
      </c>
      <c r="G4" s="128"/>
      <c r="H4" s="129"/>
    </row>
    <row r="5" spans="1:8" x14ac:dyDescent="0.15">
      <c r="A5" s="110" t="s">
        <v>513</v>
      </c>
      <c r="B5" s="115"/>
      <c r="C5" s="116"/>
      <c r="D5" s="117">
        <v>231359</v>
      </c>
      <c r="E5" s="118"/>
      <c r="F5" s="119">
        <v>316331</v>
      </c>
      <c r="G5" s="120"/>
      <c r="H5" s="121"/>
    </row>
    <row r="6" spans="1:8" x14ac:dyDescent="0.15">
      <c r="A6" s="122"/>
      <c r="B6" s="123"/>
      <c r="C6" s="124"/>
      <c r="D6" s="125">
        <v>120957</v>
      </c>
      <c r="E6" s="126"/>
      <c r="F6" s="127">
        <v>106387</v>
      </c>
      <c r="G6" s="128"/>
      <c r="H6" s="129"/>
    </row>
    <row r="7" spans="1:8" x14ac:dyDescent="0.15">
      <c r="A7" s="110" t="s">
        <v>514</v>
      </c>
      <c r="B7" s="115"/>
      <c r="C7" s="116"/>
      <c r="D7" s="117">
        <v>214662</v>
      </c>
      <c r="E7" s="118"/>
      <c r="F7" s="119">
        <v>333013</v>
      </c>
      <c r="G7" s="120"/>
      <c r="H7" s="121"/>
    </row>
    <row r="8" spans="1:8" x14ac:dyDescent="0.15">
      <c r="A8" s="122"/>
      <c r="B8" s="123"/>
      <c r="C8" s="124"/>
      <c r="D8" s="125">
        <v>90764</v>
      </c>
      <c r="E8" s="126"/>
      <c r="F8" s="127">
        <v>126732</v>
      </c>
      <c r="G8" s="128"/>
      <c r="H8" s="129"/>
    </row>
    <row r="9" spans="1:8" x14ac:dyDescent="0.15">
      <c r="A9" s="110" t="s">
        <v>515</v>
      </c>
      <c r="B9" s="115"/>
      <c r="C9" s="116"/>
      <c r="D9" s="117">
        <v>209021</v>
      </c>
      <c r="E9" s="118"/>
      <c r="F9" s="119">
        <v>280458</v>
      </c>
      <c r="G9" s="120"/>
      <c r="H9" s="121"/>
    </row>
    <row r="10" spans="1:8" x14ac:dyDescent="0.15">
      <c r="A10" s="122"/>
      <c r="B10" s="123"/>
      <c r="C10" s="124"/>
      <c r="D10" s="125">
        <v>90114</v>
      </c>
      <c r="E10" s="126"/>
      <c r="F10" s="127">
        <v>127286</v>
      </c>
      <c r="G10" s="128"/>
      <c r="H10" s="129"/>
    </row>
    <row r="11" spans="1:8" x14ac:dyDescent="0.15">
      <c r="A11" s="110" t="s">
        <v>516</v>
      </c>
      <c r="B11" s="115"/>
      <c r="C11" s="116"/>
      <c r="D11" s="117">
        <v>168671</v>
      </c>
      <c r="E11" s="118"/>
      <c r="F11" s="119">
        <v>291945</v>
      </c>
      <c r="G11" s="120"/>
      <c r="H11" s="121"/>
    </row>
    <row r="12" spans="1:8" x14ac:dyDescent="0.15">
      <c r="A12" s="122"/>
      <c r="B12" s="123"/>
      <c r="C12" s="130"/>
      <c r="D12" s="125">
        <v>93714</v>
      </c>
      <c r="E12" s="126"/>
      <c r="F12" s="127">
        <v>127651</v>
      </c>
      <c r="G12" s="128"/>
      <c r="H12" s="129"/>
    </row>
    <row r="13" spans="1:8" x14ac:dyDescent="0.15">
      <c r="A13" s="110"/>
      <c r="B13" s="115"/>
      <c r="C13" s="131"/>
      <c r="D13" s="132">
        <v>263364</v>
      </c>
      <c r="E13" s="133"/>
      <c r="F13" s="134">
        <v>290010</v>
      </c>
      <c r="G13" s="135"/>
      <c r="H13" s="121"/>
    </row>
    <row r="14" spans="1:8" x14ac:dyDescent="0.15">
      <c r="A14" s="122"/>
      <c r="B14" s="123"/>
      <c r="C14" s="124"/>
      <c r="D14" s="125">
        <v>93861</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1.72</v>
      </c>
      <c r="C19" s="136">
        <f>ROUND(VALUE(SUBSTITUTE(実質収支比率等に係る経年分析!G$48,"▲","-")),2)</f>
        <v>1.41</v>
      </c>
      <c r="D19" s="136">
        <f>ROUND(VALUE(SUBSTITUTE(実質収支比率等に係る経年分析!H$48,"▲","-")),2)</f>
        <v>0.8</v>
      </c>
      <c r="E19" s="136">
        <f>ROUND(VALUE(SUBSTITUTE(実質収支比率等に係る経年分析!I$48,"▲","-")),2)</f>
        <v>0.9</v>
      </c>
      <c r="F19" s="136">
        <f>ROUND(VALUE(SUBSTITUTE(実質収支比率等に係る経年分析!J$48,"▲","-")),2)</f>
        <v>1.65</v>
      </c>
    </row>
    <row r="20" spans="1:11" x14ac:dyDescent="0.15">
      <c r="A20" s="136" t="s">
        <v>43</v>
      </c>
      <c r="B20" s="136">
        <f>ROUND(VALUE(SUBSTITUTE(実質収支比率等に係る経年分析!F$47,"▲","-")),2)</f>
        <v>13.26</v>
      </c>
      <c r="C20" s="136">
        <f>ROUND(VALUE(SUBSTITUTE(実質収支比率等に係る経年分析!G$47,"▲","-")),2)</f>
        <v>14.44</v>
      </c>
      <c r="D20" s="136">
        <f>ROUND(VALUE(SUBSTITUTE(実質収支比率等に係る経年分析!H$47,"▲","-")),2)</f>
        <v>13.59</v>
      </c>
      <c r="E20" s="136">
        <f>ROUND(VALUE(SUBSTITUTE(実質収支比率等に係る経年分析!I$47,"▲","-")),2)</f>
        <v>13.33</v>
      </c>
      <c r="F20" s="136">
        <f>ROUND(VALUE(SUBSTITUTE(実質収支比率等に係る経年分析!J$47,"▲","-")),2)</f>
        <v>12.2</v>
      </c>
    </row>
    <row r="21" spans="1:11" x14ac:dyDescent="0.15">
      <c r="A21" s="136" t="s">
        <v>44</v>
      </c>
      <c r="B21" s="136">
        <f>IF(ISNUMBER(VALUE(SUBSTITUTE(実質収支比率等に係る経年分析!F$49,"▲","-"))),ROUND(VALUE(SUBSTITUTE(実質収支比率等に係る経年分析!F$49,"▲","-")),2),NA())</f>
        <v>0.09</v>
      </c>
      <c r="C21" s="136">
        <f>IF(ISNUMBER(VALUE(SUBSTITUTE(実質収支比率等に係る経年分析!G$49,"▲","-"))),ROUND(VALUE(SUBSTITUTE(実質収支比率等に係る経年分析!G$49,"▲","-")),2),NA())</f>
        <v>0.54</v>
      </c>
      <c r="D21" s="136">
        <f>IF(ISNUMBER(VALUE(SUBSTITUTE(実質収支比率等に係る経年分析!H$49,"▲","-"))),ROUND(VALUE(SUBSTITUTE(実質収支比率等に係る経年分析!H$49,"▲","-")),2),NA())</f>
        <v>-1.56</v>
      </c>
      <c r="E21" s="136">
        <f>IF(ISNUMBER(VALUE(SUBSTITUTE(実質収支比率等に係る経年分析!I$49,"▲","-"))),ROUND(VALUE(SUBSTITUTE(実質収支比率等に係る経年分析!I$49,"▲","-")),2),NA())</f>
        <v>0.8</v>
      </c>
      <c r="F21" s="136">
        <f>IF(ISNUMBER(VALUE(SUBSTITUTE(実質収支比率等に係る経年分析!J$49,"▲","-"))),ROUND(VALUE(SUBSTITUTE(実質収支比率等に係る経年分析!J$49,"▲","-")),2),NA())</f>
        <v>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0.28000000000000003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東洋町下水道事業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東洋町後期高齢者医療保険事業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東洋町国民健康保険事業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東洋町観光施設事業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0.18</v>
      </c>
    </row>
    <row r="33" spans="1:16" x14ac:dyDescent="0.15">
      <c r="A33" s="137" t="str">
        <f>IF(連結実質赤字比率に係る赤字・黒字の構成分析!C$37="",NA(),連結実質赤字比率に係る赤字・黒字の構成分析!C$37)</f>
        <v>東洋町簡易水道事業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0.19</v>
      </c>
    </row>
    <row r="34" spans="1:16" x14ac:dyDescent="0.15">
      <c r="A34" s="137" t="str">
        <f>IF(連結実質赤字比率に係る赤字・黒字の構成分析!C$36="",NA(),連結実質赤字比率に係る赤字・黒字の構成分析!C$36)</f>
        <v>東洋町介護保険事業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22.45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21.74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20.05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18.940000000000001</v>
      </c>
    </row>
    <row r="36" spans="1:16" x14ac:dyDescent="0.15">
      <c r="A36" s="137" t="str">
        <f>IF(連結実質赤字比率に係る赤字・黒字の構成分析!C$34="",NA(),連結実質赤字比率に係る赤字・黒字の構成分析!C$34)</f>
        <v>東洋町住宅新築資金等貸付事業</v>
      </c>
      <c r="B36" s="137">
        <f>IF(ROUND(VALUE(SUBSTITUTE(連結実質赤字比率に係る赤字・黒字の構成分析!F$34,"▲", "-")), 2) &lt; 0, ABS(ROUND(VALUE(SUBSTITUTE(連結実質赤字比率に係る赤字・黒字の構成分析!F$34,"▲", "-")), 2)), NA())</f>
        <v>21.04</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21.04</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20.93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19.149999999999999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17.29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272</v>
      </c>
      <c r="E42" s="138"/>
      <c r="F42" s="138"/>
      <c r="G42" s="138">
        <f>'実質公債費比率（分子）の構造'!L$52</f>
        <v>239</v>
      </c>
      <c r="H42" s="138"/>
      <c r="I42" s="138"/>
      <c r="J42" s="138">
        <f>'実質公債費比率（分子）の構造'!M$52</f>
        <v>239</v>
      </c>
      <c r="K42" s="138"/>
      <c r="L42" s="138"/>
      <c r="M42" s="138">
        <f>'実質公債費比率（分子）の構造'!N$52</f>
        <v>243</v>
      </c>
      <c r="N42" s="138"/>
      <c r="O42" s="138"/>
      <c r="P42" s="138">
        <f>'実質公債費比率（分子）の構造'!O$52</f>
        <v>326</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34</v>
      </c>
      <c r="C45" s="138"/>
      <c r="D45" s="138"/>
      <c r="E45" s="138">
        <f>'実質公債費比率（分子）の構造'!L$49</f>
        <v>33</v>
      </c>
      <c r="F45" s="138"/>
      <c r="G45" s="138"/>
      <c r="H45" s="138">
        <f>'実質公債費比率（分子）の構造'!M$49</f>
        <v>34</v>
      </c>
      <c r="I45" s="138"/>
      <c r="J45" s="138"/>
      <c r="K45" s="138">
        <f>'実質公債費比率（分子）の構造'!N$49</f>
        <v>35</v>
      </c>
      <c r="L45" s="138"/>
      <c r="M45" s="138"/>
      <c r="N45" s="138">
        <f>'実質公債費比率（分子）の構造'!O$49</f>
        <v>26</v>
      </c>
      <c r="O45" s="138"/>
      <c r="P45" s="138"/>
    </row>
    <row r="46" spans="1:16" x14ac:dyDescent="0.15">
      <c r="A46" s="138" t="s">
        <v>55</v>
      </c>
      <c r="B46" s="138">
        <f>'実質公債費比率（分子）の構造'!K$48</f>
        <v>82</v>
      </c>
      <c r="C46" s="138"/>
      <c r="D46" s="138"/>
      <c r="E46" s="138">
        <f>'実質公債費比率（分子）の構造'!L$48</f>
        <v>77</v>
      </c>
      <c r="F46" s="138"/>
      <c r="G46" s="138"/>
      <c r="H46" s="138">
        <f>'実質公債費比率（分子）の構造'!M$48</f>
        <v>76</v>
      </c>
      <c r="I46" s="138"/>
      <c r="J46" s="138"/>
      <c r="K46" s="138">
        <f>'実質公債費比率（分子）の構造'!N$48</f>
        <v>75</v>
      </c>
      <c r="L46" s="138"/>
      <c r="M46" s="138"/>
      <c r="N46" s="138">
        <f>'実質公債費比率（分子）の構造'!O$48</f>
        <v>81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289</v>
      </c>
      <c r="C49" s="138"/>
      <c r="D49" s="138"/>
      <c r="E49" s="138">
        <f>'実質公債費比率（分子）の構造'!L$45</f>
        <v>239</v>
      </c>
      <c r="F49" s="138"/>
      <c r="G49" s="138"/>
      <c r="H49" s="138">
        <f>'実質公債費比率（分子）の構造'!M$45</f>
        <v>237</v>
      </c>
      <c r="I49" s="138"/>
      <c r="J49" s="138"/>
      <c r="K49" s="138">
        <f>'実質公債費比率（分子）の構造'!N$45</f>
        <v>231</v>
      </c>
      <c r="L49" s="138"/>
      <c r="M49" s="138"/>
      <c r="N49" s="138">
        <f>'実質公債費比率（分子）の構造'!O$45</f>
        <v>362</v>
      </c>
      <c r="O49" s="138"/>
      <c r="P49" s="138"/>
    </row>
    <row r="50" spans="1:16" x14ac:dyDescent="0.15">
      <c r="A50" s="138" t="s">
        <v>59</v>
      </c>
      <c r="B50" s="138" t="e">
        <f>NA()</f>
        <v>#N/A</v>
      </c>
      <c r="C50" s="138">
        <f>IF(ISNUMBER('実質公債費比率（分子）の構造'!K$53),'実質公債費比率（分子）の構造'!K$53,NA())</f>
        <v>133</v>
      </c>
      <c r="D50" s="138" t="e">
        <f>NA()</f>
        <v>#N/A</v>
      </c>
      <c r="E50" s="138" t="e">
        <f>NA()</f>
        <v>#N/A</v>
      </c>
      <c r="F50" s="138">
        <f>IF(ISNUMBER('実質公債費比率（分子）の構造'!L$53),'実質公債費比率（分子）の構造'!L$53,NA())</f>
        <v>110</v>
      </c>
      <c r="G50" s="138" t="e">
        <f>NA()</f>
        <v>#N/A</v>
      </c>
      <c r="H50" s="138" t="e">
        <f>NA()</f>
        <v>#N/A</v>
      </c>
      <c r="I50" s="138">
        <f>IF(ISNUMBER('実質公債費比率（分子）の構造'!M$53),'実質公債費比率（分子）の構造'!M$53,NA())</f>
        <v>108</v>
      </c>
      <c r="J50" s="138" t="e">
        <f>NA()</f>
        <v>#N/A</v>
      </c>
      <c r="K50" s="138" t="e">
        <f>NA()</f>
        <v>#N/A</v>
      </c>
      <c r="L50" s="138">
        <f>IF(ISNUMBER('実質公債費比率（分子）の構造'!N$53),'実質公債費比率（分子）の構造'!N$53,NA())</f>
        <v>98</v>
      </c>
      <c r="M50" s="138" t="e">
        <f>NA()</f>
        <v>#N/A</v>
      </c>
      <c r="N50" s="138" t="e">
        <f>NA()</f>
        <v>#N/A</v>
      </c>
      <c r="O50" s="138">
        <f>IF(ISNUMBER('実質公債費比率（分子）の構造'!O$53),'実質公債費比率（分子）の構造'!O$53,NA())</f>
        <v>143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3372</v>
      </c>
      <c r="E56" s="137"/>
      <c r="F56" s="137"/>
      <c r="G56" s="137">
        <f>'将来負担比率（分子）の構造'!J$52</f>
        <v>3373</v>
      </c>
      <c r="H56" s="137"/>
      <c r="I56" s="137"/>
      <c r="J56" s="137">
        <f>'将来負担比率（分子）の構造'!K$52</f>
        <v>3337</v>
      </c>
      <c r="K56" s="137"/>
      <c r="L56" s="137"/>
      <c r="M56" s="137">
        <f>'将来負担比率（分子）の構造'!L$52</f>
        <v>3561</v>
      </c>
      <c r="N56" s="137"/>
      <c r="O56" s="137"/>
      <c r="P56" s="137">
        <f>'将来負担比率（分子）の構造'!M$52</f>
        <v>3427</v>
      </c>
    </row>
    <row r="57" spans="1:16" x14ac:dyDescent="0.15">
      <c r="A57" s="137" t="s">
        <v>35</v>
      </c>
      <c r="B57" s="137"/>
      <c r="C57" s="137"/>
      <c r="D57" s="137" t="str">
        <f>'将来負担比率（分子）の構造'!I$51</f>
        <v>-</v>
      </c>
      <c r="E57" s="137"/>
      <c r="F57" s="137"/>
      <c r="G57" s="137">
        <f>'将来負担比率（分子）の構造'!J$51</f>
        <v>28</v>
      </c>
      <c r="H57" s="137"/>
      <c r="I57" s="137"/>
      <c r="J57" s="137">
        <f>'将来負担比率（分子）の構造'!K$51</f>
        <v>68</v>
      </c>
      <c r="K57" s="137"/>
      <c r="L57" s="137"/>
      <c r="M57" s="137">
        <f>'将来負担比率（分子）の構造'!L$51</f>
        <v>73</v>
      </c>
      <c r="N57" s="137"/>
      <c r="O57" s="137"/>
      <c r="P57" s="137">
        <f>'将来負担比率（分子）の構造'!M$51</f>
        <v>55</v>
      </c>
    </row>
    <row r="58" spans="1:16" x14ac:dyDescent="0.15">
      <c r="A58" s="137" t="s">
        <v>34</v>
      </c>
      <c r="B58" s="137"/>
      <c r="C58" s="137"/>
      <c r="D58" s="137">
        <f>'将来負担比率（分子）の構造'!I$50</f>
        <v>921</v>
      </c>
      <c r="E58" s="137"/>
      <c r="F58" s="137"/>
      <c r="G58" s="137">
        <f>'将来負担比率（分子）の構造'!J$50</f>
        <v>970</v>
      </c>
      <c r="H58" s="137"/>
      <c r="I58" s="137"/>
      <c r="J58" s="137">
        <f>'将来負担比率（分子）の構造'!K$50</f>
        <v>972</v>
      </c>
      <c r="K58" s="137"/>
      <c r="L58" s="137"/>
      <c r="M58" s="137">
        <f>'将来負担比率（分子）の構造'!L$50</f>
        <v>1047</v>
      </c>
      <c r="N58" s="137"/>
      <c r="O58" s="137"/>
      <c r="P58" s="137">
        <f>'将来負担比率（分子）の構造'!M$50</f>
        <v>1024</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537</v>
      </c>
      <c r="C62" s="137"/>
      <c r="D62" s="137"/>
      <c r="E62" s="137">
        <f>'将来負担比率（分子）の構造'!J$45</f>
        <v>528</v>
      </c>
      <c r="F62" s="137"/>
      <c r="G62" s="137"/>
      <c r="H62" s="137">
        <f>'将来負担比率（分子）の構造'!K$45</f>
        <v>505</v>
      </c>
      <c r="I62" s="137"/>
      <c r="J62" s="137"/>
      <c r="K62" s="137">
        <f>'将来負担比率（分子）の構造'!L$45</f>
        <v>439</v>
      </c>
      <c r="L62" s="137"/>
      <c r="M62" s="137"/>
      <c r="N62" s="137">
        <f>'将来負担比率（分子）の構造'!M$45</f>
        <v>406</v>
      </c>
      <c r="O62" s="137"/>
      <c r="P62" s="137"/>
    </row>
    <row r="63" spans="1:16" x14ac:dyDescent="0.15">
      <c r="A63" s="137" t="s">
        <v>27</v>
      </c>
      <c r="B63" s="137">
        <f>'将来負担比率（分子）の構造'!I$44</f>
        <v>183</v>
      </c>
      <c r="C63" s="137"/>
      <c r="D63" s="137"/>
      <c r="E63" s="137">
        <f>'将来負担比率（分子）の構造'!J$44</f>
        <v>160</v>
      </c>
      <c r="F63" s="137"/>
      <c r="G63" s="137"/>
      <c r="H63" s="137">
        <f>'将来負担比率（分子）の構造'!K$44</f>
        <v>136</v>
      </c>
      <c r="I63" s="137"/>
      <c r="J63" s="137"/>
      <c r="K63" s="137">
        <f>'将来負担比率（分子）の構造'!L$44</f>
        <v>112</v>
      </c>
      <c r="L63" s="137"/>
      <c r="M63" s="137"/>
      <c r="N63" s="137">
        <f>'将来負担比率（分子）の構造'!M$44</f>
        <v>88</v>
      </c>
      <c r="O63" s="137"/>
      <c r="P63" s="137"/>
    </row>
    <row r="64" spans="1:16" x14ac:dyDescent="0.15">
      <c r="A64" s="137" t="s">
        <v>26</v>
      </c>
      <c r="B64" s="137">
        <f>'将来負担比率（分子）の構造'!I$43</f>
        <v>893</v>
      </c>
      <c r="C64" s="137"/>
      <c r="D64" s="137"/>
      <c r="E64" s="137">
        <f>'将来負担比率（分子）の構造'!J$43</f>
        <v>843</v>
      </c>
      <c r="F64" s="137"/>
      <c r="G64" s="137"/>
      <c r="H64" s="137">
        <f>'将来負担比率（分子）の構造'!K$43</f>
        <v>868</v>
      </c>
      <c r="I64" s="137"/>
      <c r="J64" s="137"/>
      <c r="K64" s="137">
        <f>'将来負担比率（分子）の構造'!L$43</f>
        <v>877</v>
      </c>
      <c r="L64" s="137"/>
      <c r="M64" s="137"/>
      <c r="N64" s="137">
        <f>'将来負担比率（分子）の構造'!M$43</f>
        <v>968</v>
      </c>
      <c r="O64" s="137"/>
      <c r="P64" s="137"/>
    </row>
    <row r="65" spans="1:16" x14ac:dyDescent="0.15">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3212</v>
      </c>
      <c r="C66" s="137"/>
      <c r="D66" s="137"/>
      <c r="E66" s="137">
        <f>'将来負担比率（分子）の構造'!J$41</f>
        <v>3447</v>
      </c>
      <c r="F66" s="137"/>
      <c r="G66" s="137"/>
      <c r="H66" s="137">
        <f>'将来負担比率（分子）の構造'!K$41</f>
        <v>3622</v>
      </c>
      <c r="I66" s="137"/>
      <c r="J66" s="137"/>
      <c r="K66" s="137">
        <f>'将来負担比率（分子）の構造'!L$41</f>
        <v>3883</v>
      </c>
      <c r="L66" s="137"/>
      <c r="M66" s="137"/>
      <c r="N66" s="137">
        <f>'将来負担比率（分子）の構造'!M$41</f>
        <v>3838</v>
      </c>
      <c r="O66" s="137"/>
      <c r="P66" s="137"/>
    </row>
    <row r="67" spans="1:16" x14ac:dyDescent="0.15">
      <c r="A67" s="137" t="s">
        <v>63</v>
      </c>
      <c r="B67" s="137" t="e">
        <f>NA()</f>
        <v>#N/A</v>
      </c>
      <c r="C67" s="137">
        <f>IF(ISNUMBER('将来負担比率（分子）の構造'!I$53), IF('将来負担比率（分子）の構造'!I$53 &lt; 0, 0, '将来負担比率（分子）の構造'!I$53), NA())</f>
        <v>532</v>
      </c>
      <c r="D67" s="137" t="e">
        <f>NA()</f>
        <v>#N/A</v>
      </c>
      <c r="E67" s="137" t="e">
        <f>NA()</f>
        <v>#N/A</v>
      </c>
      <c r="F67" s="137">
        <f>IF(ISNUMBER('将来負担比率（分子）の構造'!J$53), IF('将来負担比率（分子）の構造'!J$53 &lt; 0, 0, '将来負担比率（分子）の構造'!J$53), NA())</f>
        <v>607</v>
      </c>
      <c r="G67" s="137" t="e">
        <f>NA()</f>
        <v>#N/A</v>
      </c>
      <c r="H67" s="137" t="e">
        <f>NA()</f>
        <v>#N/A</v>
      </c>
      <c r="I67" s="137">
        <f>IF(ISNUMBER('将来負担比率（分子）の構造'!K$53), IF('将来負担比率（分子）の構造'!K$53 &lt; 0, 0, '将来負担比率（分子）の構造'!K$53), NA())</f>
        <v>755</v>
      </c>
      <c r="J67" s="137" t="e">
        <f>NA()</f>
        <v>#N/A</v>
      </c>
      <c r="K67" s="137" t="e">
        <f>NA()</f>
        <v>#N/A</v>
      </c>
      <c r="L67" s="137">
        <f>IF(ISNUMBER('将来負担比率（分子）の構造'!L$53), IF('将来負担比率（分子）の構造'!L$53 &lt; 0, 0, '将来負担比率（分子）の構造'!L$53), NA())</f>
        <v>630</v>
      </c>
      <c r="M67" s="137" t="e">
        <f>NA()</f>
        <v>#N/A</v>
      </c>
      <c r="N67" s="137" t="e">
        <f>NA()</f>
        <v>#N/A</v>
      </c>
      <c r="O67" s="137">
        <f>IF(ISNUMBER('将来負担比率（分子）の構造'!M$53), IF('将来負担比率（分子）の構造'!M$53 &lt; 0, 0, '将来負担比率（分子）の構造'!M$53), NA())</f>
        <v>793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184820</v>
      </c>
      <c r="S5" s="671"/>
      <c r="T5" s="671"/>
      <c r="U5" s="671"/>
      <c r="V5" s="671"/>
      <c r="W5" s="671"/>
      <c r="X5" s="671"/>
      <c r="Y5" s="718"/>
      <c r="Z5" s="731">
        <v>6.5</v>
      </c>
      <c r="AA5" s="731"/>
      <c r="AB5" s="731"/>
      <c r="AC5" s="731"/>
      <c r="AD5" s="732">
        <v>184820</v>
      </c>
      <c r="AE5" s="732"/>
      <c r="AF5" s="732"/>
      <c r="AG5" s="732"/>
      <c r="AH5" s="732"/>
      <c r="AI5" s="732"/>
      <c r="AJ5" s="732"/>
      <c r="AK5" s="732"/>
      <c r="AL5" s="719">
        <v>11.3</v>
      </c>
      <c r="AM5" s="688"/>
      <c r="AN5" s="688"/>
      <c r="AO5" s="720"/>
      <c r="AP5" s="707" t="s">
        <v>210</v>
      </c>
      <c r="AQ5" s="708"/>
      <c r="AR5" s="708"/>
      <c r="AS5" s="708"/>
      <c r="AT5" s="708"/>
      <c r="AU5" s="708"/>
      <c r="AV5" s="708"/>
      <c r="AW5" s="708"/>
      <c r="AX5" s="708"/>
      <c r="AY5" s="708"/>
      <c r="AZ5" s="708"/>
      <c r="BA5" s="708"/>
      <c r="BB5" s="708"/>
      <c r="BC5" s="708"/>
      <c r="BD5" s="708"/>
      <c r="BE5" s="708"/>
      <c r="BF5" s="709"/>
      <c r="BG5" s="620">
        <v>184820</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15830</v>
      </c>
      <c r="S6" s="621"/>
      <c r="T6" s="621"/>
      <c r="U6" s="621"/>
      <c r="V6" s="621"/>
      <c r="W6" s="621"/>
      <c r="X6" s="621"/>
      <c r="Y6" s="622"/>
      <c r="Z6" s="673">
        <v>0.6</v>
      </c>
      <c r="AA6" s="673"/>
      <c r="AB6" s="673"/>
      <c r="AC6" s="673"/>
      <c r="AD6" s="674">
        <v>15830</v>
      </c>
      <c r="AE6" s="674"/>
      <c r="AF6" s="674"/>
      <c r="AG6" s="674"/>
      <c r="AH6" s="674"/>
      <c r="AI6" s="674"/>
      <c r="AJ6" s="674"/>
      <c r="AK6" s="674"/>
      <c r="AL6" s="643">
        <v>1</v>
      </c>
      <c r="AM6" s="675"/>
      <c r="AN6" s="675"/>
      <c r="AO6" s="676"/>
      <c r="AP6" s="617" t="s">
        <v>216</v>
      </c>
      <c r="AQ6" s="618"/>
      <c r="AR6" s="618"/>
      <c r="AS6" s="618"/>
      <c r="AT6" s="618"/>
      <c r="AU6" s="618"/>
      <c r="AV6" s="618"/>
      <c r="AW6" s="618"/>
      <c r="AX6" s="618"/>
      <c r="AY6" s="618"/>
      <c r="AZ6" s="618"/>
      <c r="BA6" s="618"/>
      <c r="BB6" s="618"/>
      <c r="BC6" s="618"/>
      <c r="BD6" s="618"/>
      <c r="BE6" s="618"/>
      <c r="BF6" s="619"/>
      <c r="BG6" s="620">
        <v>184820</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47060</v>
      </c>
      <c r="CS6" s="621"/>
      <c r="CT6" s="621"/>
      <c r="CU6" s="621"/>
      <c r="CV6" s="621"/>
      <c r="CW6" s="621"/>
      <c r="CX6" s="621"/>
      <c r="CY6" s="622"/>
      <c r="CZ6" s="673">
        <v>1.7</v>
      </c>
      <c r="DA6" s="673"/>
      <c r="DB6" s="673"/>
      <c r="DC6" s="673"/>
      <c r="DD6" s="626" t="s">
        <v>211</v>
      </c>
      <c r="DE6" s="621"/>
      <c r="DF6" s="621"/>
      <c r="DG6" s="621"/>
      <c r="DH6" s="621"/>
      <c r="DI6" s="621"/>
      <c r="DJ6" s="621"/>
      <c r="DK6" s="621"/>
      <c r="DL6" s="621"/>
      <c r="DM6" s="621"/>
      <c r="DN6" s="621"/>
      <c r="DO6" s="621"/>
      <c r="DP6" s="622"/>
      <c r="DQ6" s="626">
        <v>47060</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538</v>
      </c>
      <c r="S7" s="621"/>
      <c r="T7" s="621"/>
      <c r="U7" s="621"/>
      <c r="V7" s="621"/>
      <c r="W7" s="621"/>
      <c r="X7" s="621"/>
      <c r="Y7" s="622"/>
      <c r="Z7" s="673">
        <v>0</v>
      </c>
      <c r="AA7" s="673"/>
      <c r="AB7" s="673"/>
      <c r="AC7" s="673"/>
      <c r="AD7" s="674">
        <v>538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87446</v>
      </c>
      <c r="BH7" s="621"/>
      <c r="BI7" s="621"/>
      <c r="BJ7" s="621"/>
      <c r="BK7" s="621"/>
      <c r="BL7" s="621"/>
      <c r="BM7" s="621"/>
      <c r="BN7" s="622"/>
      <c r="BO7" s="673">
        <v>47.3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653398</v>
      </c>
      <c r="CS7" s="621"/>
      <c r="CT7" s="621"/>
      <c r="CU7" s="621"/>
      <c r="CV7" s="621"/>
      <c r="CW7" s="621"/>
      <c r="CX7" s="621"/>
      <c r="CY7" s="622"/>
      <c r="CZ7" s="673">
        <v>23.4</v>
      </c>
      <c r="DA7" s="673"/>
      <c r="DB7" s="673"/>
      <c r="DC7" s="673"/>
      <c r="DD7" s="626">
        <v>66075</v>
      </c>
      <c r="DE7" s="621"/>
      <c r="DF7" s="621"/>
      <c r="DG7" s="621"/>
      <c r="DH7" s="621"/>
      <c r="DI7" s="621"/>
      <c r="DJ7" s="621"/>
      <c r="DK7" s="621"/>
      <c r="DL7" s="621"/>
      <c r="DM7" s="621"/>
      <c r="DN7" s="621"/>
      <c r="DO7" s="621"/>
      <c r="DP7" s="622"/>
      <c r="DQ7" s="626">
        <v>402400</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549</v>
      </c>
      <c r="S8" s="621"/>
      <c r="T8" s="621"/>
      <c r="U8" s="621"/>
      <c r="V8" s="621"/>
      <c r="W8" s="621"/>
      <c r="X8" s="621"/>
      <c r="Y8" s="622"/>
      <c r="Z8" s="673">
        <v>0</v>
      </c>
      <c r="AA8" s="673"/>
      <c r="AB8" s="673"/>
      <c r="AC8" s="673"/>
      <c r="AD8" s="674">
        <v>549</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3674</v>
      </c>
      <c r="BH8" s="621"/>
      <c r="BI8" s="621"/>
      <c r="BJ8" s="621"/>
      <c r="BK8" s="621"/>
      <c r="BL8" s="621"/>
      <c r="BM8" s="621"/>
      <c r="BN8" s="622"/>
      <c r="BO8" s="673">
        <v>2</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629522</v>
      </c>
      <c r="CS8" s="621"/>
      <c r="CT8" s="621"/>
      <c r="CU8" s="621"/>
      <c r="CV8" s="621"/>
      <c r="CW8" s="621"/>
      <c r="CX8" s="621"/>
      <c r="CY8" s="622"/>
      <c r="CZ8" s="673">
        <v>22.5</v>
      </c>
      <c r="DA8" s="673"/>
      <c r="DB8" s="673"/>
      <c r="DC8" s="673"/>
      <c r="DD8" s="626" t="s">
        <v>211</v>
      </c>
      <c r="DE8" s="621"/>
      <c r="DF8" s="621"/>
      <c r="DG8" s="621"/>
      <c r="DH8" s="621"/>
      <c r="DI8" s="621"/>
      <c r="DJ8" s="621"/>
      <c r="DK8" s="621"/>
      <c r="DL8" s="621"/>
      <c r="DM8" s="621"/>
      <c r="DN8" s="621"/>
      <c r="DO8" s="621"/>
      <c r="DP8" s="622"/>
      <c r="DQ8" s="626">
        <v>431216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326</v>
      </c>
      <c r="S9" s="621"/>
      <c r="T9" s="621"/>
      <c r="U9" s="621"/>
      <c r="V9" s="621"/>
      <c r="W9" s="621"/>
      <c r="X9" s="621"/>
      <c r="Y9" s="622"/>
      <c r="Z9" s="673">
        <v>0</v>
      </c>
      <c r="AA9" s="673"/>
      <c r="AB9" s="673"/>
      <c r="AC9" s="673"/>
      <c r="AD9" s="674">
        <v>326</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78131</v>
      </c>
      <c r="BH9" s="621"/>
      <c r="BI9" s="621"/>
      <c r="BJ9" s="621"/>
      <c r="BK9" s="621"/>
      <c r="BL9" s="621"/>
      <c r="BM9" s="621"/>
      <c r="BN9" s="622"/>
      <c r="BO9" s="673">
        <v>42.3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178153</v>
      </c>
      <c r="CS9" s="621"/>
      <c r="CT9" s="621"/>
      <c r="CU9" s="621"/>
      <c r="CV9" s="621"/>
      <c r="CW9" s="621"/>
      <c r="CX9" s="621"/>
      <c r="CY9" s="622"/>
      <c r="CZ9" s="673">
        <v>6.4</v>
      </c>
      <c r="DA9" s="673"/>
      <c r="DB9" s="673"/>
      <c r="DC9" s="673"/>
      <c r="DD9" s="626">
        <v>5955</v>
      </c>
      <c r="DE9" s="621"/>
      <c r="DF9" s="621"/>
      <c r="DG9" s="621"/>
      <c r="DH9" s="621"/>
      <c r="DI9" s="621"/>
      <c r="DJ9" s="621"/>
      <c r="DK9" s="621"/>
      <c r="DL9" s="621"/>
      <c r="DM9" s="621"/>
      <c r="DN9" s="621"/>
      <c r="DO9" s="621"/>
      <c r="DP9" s="622"/>
      <c r="DQ9" s="626">
        <v>166282</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41863</v>
      </c>
      <c r="S10" s="621"/>
      <c r="T10" s="621"/>
      <c r="U10" s="621"/>
      <c r="V10" s="621"/>
      <c r="W10" s="621"/>
      <c r="X10" s="621"/>
      <c r="Y10" s="622"/>
      <c r="Z10" s="673">
        <v>1.5</v>
      </c>
      <c r="AA10" s="673"/>
      <c r="AB10" s="673"/>
      <c r="AC10" s="673"/>
      <c r="AD10" s="674">
        <v>41863</v>
      </c>
      <c r="AE10" s="674"/>
      <c r="AF10" s="674"/>
      <c r="AG10" s="674"/>
      <c r="AH10" s="674"/>
      <c r="AI10" s="674"/>
      <c r="AJ10" s="674"/>
      <c r="AK10" s="674"/>
      <c r="AL10" s="643">
        <v>2.6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4595</v>
      </c>
      <c r="BH10" s="621"/>
      <c r="BI10" s="621"/>
      <c r="BJ10" s="621"/>
      <c r="BK10" s="621"/>
      <c r="BL10" s="621"/>
      <c r="BM10" s="621"/>
      <c r="BN10" s="622"/>
      <c r="BO10" s="673">
        <v>2.5</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1046</v>
      </c>
      <c r="BH11" s="621"/>
      <c r="BI11" s="621"/>
      <c r="BJ11" s="621"/>
      <c r="BK11" s="621"/>
      <c r="BL11" s="621"/>
      <c r="BM11" s="621"/>
      <c r="BN11" s="622"/>
      <c r="BO11" s="673">
        <v>0.6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207552</v>
      </c>
      <c r="CS11" s="621"/>
      <c r="CT11" s="621"/>
      <c r="CU11" s="621"/>
      <c r="CV11" s="621"/>
      <c r="CW11" s="621"/>
      <c r="CX11" s="621"/>
      <c r="CY11" s="622"/>
      <c r="CZ11" s="673">
        <v>7.4</v>
      </c>
      <c r="DA11" s="673"/>
      <c r="DB11" s="673"/>
      <c r="DC11" s="673"/>
      <c r="DD11" s="626">
        <v>144293</v>
      </c>
      <c r="DE11" s="621"/>
      <c r="DF11" s="621"/>
      <c r="DG11" s="621"/>
      <c r="DH11" s="621"/>
      <c r="DI11" s="621"/>
      <c r="DJ11" s="621"/>
      <c r="DK11" s="621"/>
      <c r="DL11" s="621"/>
      <c r="DM11" s="621"/>
      <c r="DN11" s="621"/>
      <c r="DO11" s="621"/>
      <c r="DP11" s="622"/>
      <c r="DQ11" s="626">
        <v>44193</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80307</v>
      </c>
      <c r="BH12" s="621"/>
      <c r="BI12" s="621"/>
      <c r="BJ12" s="621"/>
      <c r="BK12" s="621"/>
      <c r="BL12" s="621"/>
      <c r="BM12" s="621"/>
      <c r="BN12" s="622"/>
      <c r="BO12" s="673">
        <v>43.5</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50143</v>
      </c>
      <c r="CS12" s="621"/>
      <c r="CT12" s="621"/>
      <c r="CU12" s="621"/>
      <c r="CV12" s="621"/>
      <c r="CW12" s="621"/>
      <c r="CX12" s="621"/>
      <c r="CY12" s="622"/>
      <c r="CZ12" s="673">
        <v>1.8</v>
      </c>
      <c r="DA12" s="673"/>
      <c r="DB12" s="673"/>
      <c r="DC12" s="673"/>
      <c r="DD12" s="626">
        <v>7850</v>
      </c>
      <c r="DE12" s="621"/>
      <c r="DF12" s="621"/>
      <c r="DG12" s="621"/>
      <c r="DH12" s="621"/>
      <c r="DI12" s="621"/>
      <c r="DJ12" s="621"/>
      <c r="DK12" s="621"/>
      <c r="DL12" s="621"/>
      <c r="DM12" s="621"/>
      <c r="DN12" s="621"/>
      <c r="DO12" s="621"/>
      <c r="DP12" s="622"/>
      <c r="DQ12" s="626">
        <v>39885</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2177</v>
      </c>
      <c r="S13" s="621"/>
      <c r="T13" s="621"/>
      <c r="U13" s="621"/>
      <c r="V13" s="621"/>
      <c r="W13" s="621"/>
      <c r="X13" s="621"/>
      <c r="Y13" s="622"/>
      <c r="Z13" s="673">
        <v>0.1</v>
      </c>
      <c r="AA13" s="673"/>
      <c r="AB13" s="673"/>
      <c r="AC13" s="673"/>
      <c r="AD13" s="674">
        <v>2177</v>
      </c>
      <c r="AE13" s="674"/>
      <c r="AF13" s="674"/>
      <c r="AG13" s="674"/>
      <c r="AH13" s="674"/>
      <c r="AI13" s="674"/>
      <c r="AJ13" s="674"/>
      <c r="AK13" s="674"/>
      <c r="AL13" s="643">
        <v>0.1</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78309</v>
      </c>
      <c r="BH13" s="621"/>
      <c r="BI13" s="621"/>
      <c r="BJ13" s="621"/>
      <c r="BK13" s="621"/>
      <c r="BL13" s="621"/>
      <c r="BM13" s="621"/>
      <c r="BN13" s="622"/>
      <c r="BO13" s="673">
        <v>42.4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240029</v>
      </c>
      <c r="CS13" s="621"/>
      <c r="CT13" s="621"/>
      <c r="CU13" s="621"/>
      <c r="CV13" s="621"/>
      <c r="CW13" s="621"/>
      <c r="CX13" s="621"/>
      <c r="CY13" s="622"/>
      <c r="CZ13" s="673">
        <v>8.6</v>
      </c>
      <c r="DA13" s="673"/>
      <c r="DB13" s="673"/>
      <c r="DC13" s="673"/>
      <c r="DD13" s="626">
        <v>113912</v>
      </c>
      <c r="DE13" s="621"/>
      <c r="DF13" s="621"/>
      <c r="DG13" s="621"/>
      <c r="DH13" s="621"/>
      <c r="DI13" s="621"/>
      <c r="DJ13" s="621"/>
      <c r="DK13" s="621"/>
      <c r="DL13" s="621"/>
      <c r="DM13" s="621"/>
      <c r="DN13" s="621"/>
      <c r="DO13" s="621"/>
      <c r="DP13" s="622"/>
      <c r="DQ13" s="626">
        <v>132502</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9479</v>
      </c>
      <c r="BH14" s="621"/>
      <c r="BI14" s="621"/>
      <c r="BJ14" s="621"/>
      <c r="BK14" s="621"/>
      <c r="BL14" s="621"/>
      <c r="BM14" s="621"/>
      <c r="BN14" s="622"/>
      <c r="BO14" s="673">
        <v>5.0999999999999996</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251065</v>
      </c>
      <c r="CS14" s="621"/>
      <c r="CT14" s="621"/>
      <c r="CU14" s="621"/>
      <c r="CV14" s="621"/>
      <c r="CW14" s="621"/>
      <c r="CX14" s="621"/>
      <c r="CY14" s="622"/>
      <c r="CZ14" s="673">
        <v>9</v>
      </c>
      <c r="DA14" s="673"/>
      <c r="DB14" s="673"/>
      <c r="DC14" s="673"/>
      <c r="DD14" s="626">
        <v>100945</v>
      </c>
      <c r="DE14" s="621"/>
      <c r="DF14" s="621"/>
      <c r="DG14" s="621"/>
      <c r="DH14" s="621"/>
      <c r="DI14" s="621"/>
      <c r="DJ14" s="621"/>
      <c r="DK14" s="621"/>
      <c r="DL14" s="621"/>
      <c r="DM14" s="621"/>
      <c r="DN14" s="621"/>
      <c r="DO14" s="621"/>
      <c r="DP14" s="622"/>
      <c r="DQ14" s="626">
        <v>136152</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248</v>
      </c>
      <c r="S15" s="621"/>
      <c r="T15" s="621"/>
      <c r="U15" s="621"/>
      <c r="V15" s="621"/>
      <c r="W15" s="621"/>
      <c r="X15" s="621"/>
      <c r="Y15" s="622"/>
      <c r="Z15" s="673">
        <v>0</v>
      </c>
      <c r="AA15" s="673"/>
      <c r="AB15" s="673"/>
      <c r="AC15" s="673"/>
      <c r="AD15" s="674">
        <v>248</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7588</v>
      </c>
      <c r="BH15" s="621"/>
      <c r="BI15" s="621"/>
      <c r="BJ15" s="621"/>
      <c r="BK15" s="621"/>
      <c r="BL15" s="621"/>
      <c r="BM15" s="621"/>
      <c r="BN15" s="622"/>
      <c r="BO15" s="673">
        <v>4.0999999999999996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173211</v>
      </c>
      <c r="CS15" s="621"/>
      <c r="CT15" s="621"/>
      <c r="CU15" s="621"/>
      <c r="CV15" s="621"/>
      <c r="CW15" s="621"/>
      <c r="CX15" s="621"/>
      <c r="CY15" s="622"/>
      <c r="CZ15" s="673">
        <v>6.2</v>
      </c>
      <c r="DA15" s="673"/>
      <c r="DB15" s="673"/>
      <c r="DC15" s="673"/>
      <c r="DD15" s="626">
        <v>4070</v>
      </c>
      <c r="DE15" s="621"/>
      <c r="DF15" s="621"/>
      <c r="DG15" s="621"/>
      <c r="DH15" s="621"/>
      <c r="DI15" s="621"/>
      <c r="DJ15" s="621"/>
      <c r="DK15" s="621"/>
      <c r="DL15" s="621"/>
      <c r="DM15" s="621"/>
      <c r="DN15" s="621"/>
      <c r="DO15" s="621"/>
      <c r="DP15" s="622"/>
      <c r="DQ15" s="626">
        <v>149403</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1549626</v>
      </c>
      <c r="S16" s="621"/>
      <c r="T16" s="621"/>
      <c r="U16" s="621"/>
      <c r="V16" s="621"/>
      <c r="W16" s="621"/>
      <c r="X16" s="621"/>
      <c r="Y16" s="622"/>
      <c r="Z16" s="673">
        <v>54.6</v>
      </c>
      <c r="AA16" s="673"/>
      <c r="AB16" s="673"/>
      <c r="AC16" s="673"/>
      <c r="AD16" s="674">
        <v>1391277</v>
      </c>
      <c r="AE16" s="674"/>
      <c r="AF16" s="674"/>
      <c r="AG16" s="674"/>
      <c r="AH16" s="674"/>
      <c r="AI16" s="674"/>
      <c r="AJ16" s="674"/>
      <c r="AK16" s="674"/>
      <c r="AL16" s="643">
        <v>84.8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2870</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2870</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1391277</v>
      </c>
      <c r="S17" s="621"/>
      <c r="T17" s="621"/>
      <c r="U17" s="621"/>
      <c r="V17" s="621"/>
      <c r="W17" s="621"/>
      <c r="X17" s="621"/>
      <c r="Y17" s="622"/>
      <c r="Z17" s="673">
        <v>49</v>
      </c>
      <c r="AA17" s="673"/>
      <c r="AB17" s="673"/>
      <c r="AC17" s="673"/>
      <c r="AD17" s="674">
        <v>1391277</v>
      </c>
      <c r="AE17" s="674"/>
      <c r="AF17" s="674"/>
      <c r="AG17" s="674"/>
      <c r="AH17" s="674"/>
      <c r="AI17" s="674"/>
      <c r="AJ17" s="674"/>
      <c r="AK17" s="674"/>
      <c r="AL17" s="643">
        <v>84.8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362469</v>
      </c>
      <c r="CS17" s="621"/>
      <c r="CT17" s="621"/>
      <c r="CU17" s="621"/>
      <c r="CV17" s="621"/>
      <c r="CW17" s="621"/>
      <c r="CX17" s="621"/>
      <c r="CY17" s="622"/>
      <c r="CZ17" s="673">
        <v>13</v>
      </c>
      <c r="DA17" s="673"/>
      <c r="DB17" s="673"/>
      <c r="DC17" s="673"/>
      <c r="DD17" s="626" t="s">
        <v>112</v>
      </c>
      <c r="DE17" s="621"/>
      <c r="DF17" s="621"/>
      <c r="DG17" s="621"/>
      <c r="DH17" s="621"/>
      <c r="DI17" s="621"/>
      <c r="DJ17" s="621"/>
      <c r="DK17" s="621"/>
      <c r="DL17" s="621"/>
      <c r="DM17" s="621"/>
      <c r="DN17" s="621"/>
      <c r="DO17" s="621"/>
      <c r="DP17" s="622"/>
      <c r="DQ17" s="626">
        <v>362469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158349</v>
      </c>
      <c r="S18" s="621"/>
      <c r="T18" s="621"/>
      <c r="U18" s="621"/>
      <c r="V18" s="621"/>
      <c r="W18" s="621"/>
      <c r="X18" s="621"/>
      <c r="Y18" s="622"/>
      <c r="Z18" s="673">
        <v>5.6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1795977</v>
      </c>
      <c r="S20" s="621"/>
      <c r="T20" s="621"/>
      <c r="U20" s="621"/>
      <c r="V20" s="621"/>
      <c r="W20" s="621"/>
      <c r="X20" s="621"/>
      <c r="Y20" s="622"/>
      <c r="Z20" s="673">
        <v>63.2</v>
      </c>
      <c r="AA20" s="673"/>
      <c r="AB20" s="673"/>
      <c r="AC20" s="673"/>
      <c r="AD20" s="674">
        <v>1637628</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2795472</v>
      </c>
      <c r="CS20" s="621"/>
      <c r="CT20" s="621"/>
      <c r="CU20" s="621"/>
      <c r="CV20" s="621"/>
      <c r="CW20" s="621"/>
      <c r="CX20" s="621"/>
      <c r="CY20" s="622"/>
      <c r="CZ20" s="673">
        <v>100</v>
      </c>
      <c r="DA20" s="673"/>
      <c r="DB20" s="673"/>
      <c r="DC20" s="673"/>
      <c r="DD20" s="626">
        <v>443100</v>
      </c>
      <c r="DE20" s="621"/>
      <c r="DF20" s="621"/>
      <c r="DG20" s="621"/>
      <c r="DH20" s="621"/>
      <c r="DI20" s="621"/>
      <c r="DJ20" s="621"/>
      <c r="DK20" s="621"/>
      <c r="DL20" s="621"/>
      <c r="DM20" s="621"/>
      <c r="DN20" s="621"/>
      <c r="DO20" s="621"/>
      <c r="DP20" s="622"/>
      <c r="DQ20" s="626">
        <v>1914432</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7095</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15686</v>
      </c>
      <c r="S23" s="621"/>
      <c r="T23" s="621"/>
      <c r="U23" s="621"/>
      <c r="V23" s="621"/>
      <c r="W23" s="621"/>
      <c r="X23" s="621"/>
      <c r="Y23" s="622"/>
      <c r="Z23" s="673">
        <v>0.6</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6749</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964509</v>
      </c>
      <c r="CS24" s="671"/>
      <c r="CT24" s="671"/>
      <c r="CU24" s="671"/>
      <c r="CV24" s="671"/>
      <c r="CW24" s="671"/>
      <c r="CX24" s="671"/>
      <c r="CY24" s="718"/>
      <c r="CZ24" s="722">
        <v>34.5</v>
      </c>
      <c r="DA24" s="723"/>
      <c r="DB24" s="723"/>
      <c r="DC24" s="724"/>
      <c r="DD24" s="717">
        <v>867406</v>
      </c>
      <c r="DE24" s="671"/>
      <c r="DF24" s="671"/>
      <c r="DG24" s="671"/>
      <c r="DH24" s="671"/>
      <c r="DI24" s="671"/>
      <c r="DJ24" s="671"/>
      <c r="DK24" s="718"/>
      <c r="DL24" s="717">
        <v>842475</v>
      </c>
      <c r="DM24" s="671"/>
      <c r="DN24" s="671"/>
      <c r="DO24" s="671"/>
      <c r="DP24" s="671"/>
      <c r="DQ24" s="671"/>
      <c r="DR24" s="671"/>
      <c r="DS24" s="671"/>
      <c r="DT24" s="671"/>
      <c r="DU24" s="671"/>
      <c r="DV24" s="718"/>
      <c r="DW24" s="719">
        <v>49.5</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174310</v>
      </c>
      <c r="S25" s="621"/>
      <c r="T25" s="621"/>
      <c r="U25" s="621"/>
      <c r="V25" s="621"/>
      <c r="W25" s="621"/>
      <c r="X25" s="621"/>
      <c r="Y25" s="622"/>
      <c r="Z25" s="673">
        <v>6.1</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458759</v>
      </c>
      <c r="CS25" s="639"/>
      <c r="CT25" s="639"/>
      <c r="CU25" s="639"/>
      <c r="CV25" s="639"/>
      <c r="CW25" s="639"/>
      <c r="CX25" s="639"/>
      <c r="CY25" s="640"/>
      <c r="CZ25" s="623">
        <v>16.399999999999999</v>
      </c>
      <c r="DA25" s="641"/>
      <c r="DB25" s="641"/>
      <c r="DC25" s="642"/>
      <c r="DD25" s="626">
        <v>445246</v>
      </c>
      <c r="DE25" s="639"/>
      <c r="DF25" s="639"/>
      <c r="DG25" s="639"/>
      <c r="DH25" s="639"/>
      <c r="DI25" s="639"/>
      <c r="DJ25" s="639"/>
      <c r="DK25" s="640"/>
      <c r="DL25" s="626">
        <v>432564</v>
      </c>
      <c r="DM25" s="639"/>
      <c r="DN25" s="639"/>
      <c r="DO25" s="639"/>
      <c r="DP25" s="639"/>
      <c r="DQ25" s="639"/>
      <c r="DR25" s="639"/>
      <c r="DS25" s="639"/>
      <c r="DT25" s="639"/>
      <c r="DU25" s="639"/>
      <c r="DV25" s="640"/>
      <c r="DW25" s="643">
        <v>25.4</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257390</v>
      </c>
      <c r="CS26" s="621"/>
      <c r="CT26" s="621"/>
      <c r="CU26" s="621"/>
      <c r="CV26" s="621"/>
      <c r="CW26" s="621"/>
      <c r="CX26" s="621"/>
      <c r="CY26" s="622"/>
      <c r="CZ26" s="623">
        <v>9.1999999999999993</v>
      </c>
      <c r="DA26" s="641"/>
      <c r="DB26" s="641"/>
      <c r="DC26" s="642"/>
      <c r="DD26" s="626">
        <v>245907</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276473</v>
      </c>
      <c r="S27" s="621"/>
      <c r="T27" s="621"/>
      <c r="U27" s="621"/>
      <c r="V27" s="621"/>
      <c r="W27" s="621"/>
      <c r="X27" s="621"/>
      <c r="Y27" s="622"/>
      <c r="Z27" s="673">
        <v>9.6999999999999993</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184820</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143281</v>
      </c>
      <c r="CS27" s="639"/>
      <c r="CT27" s="639"/>
      <c r="CU27" s="639"/>
      <c r="CV27" s="639"/>
      <c r="CW27" s="639"/>
      <c r="CX27" s="639"/>
      <c r="CY27" s="640"/>
      <c r="CZ27" s="623">
        <v>5.0999999999999996</v>
      </c>
      <c r="DA27" s="641"/>
      <c r="DB27" s="641"/>
      <c r="DC27" s="642"/>
      <c r="DD27" s="626">
        <v>59691</v>
      </c>
      <c r="DE27" s="639"/>
      <c r="DF27" s="639"/>
      <c r="DG27" s="639"/>
      <c r="DH27" s="639"/>
      <c r="DI27" s="639"/>
      <c r="DJ27" s="639"/>
      <c r="DK27" s="640"/>
      <c r="DL27" s="626">
        <v>47442</v>
      </c>
      <c r="DM27" s="639"/>
      <c r="DN27" s="639"/>
      <c r="DO27" s="639"/>
      <c r="DP27" s="639"/>
      <c r="DQ27" s="639"/>
      <c r="DR27" s="639"/>
      <c r="DS27" s="639"/>
      <c r="DT27" s="639"/>
      <c r="DU27" s="639"/>
      <c r="DV27" s="640"/>
      <c r="DW27" s="643">
        <v>2.8</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13170</v>
      </c>
      <c r="S28" s="621"/>
      <c r="T28" s="621"/>
      <c r="U28" s="621"/>
      <c r="V28" s="621"/>
      <c r="W28" s="621"/>
      <c r="X28" s="621"/>
      <c r="Y28" s="622"/>
      <c r="Z28" s="673">
        <v>0.5</v>
      </c>
      <c r="AA28" s="673"/>
      <c r="AB28" s="673"/>
      <c r="AC28" s="673"/>
      <c r="AD28" s="674">
        <v>3810</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362469</v>
      </c>
      <c r="CS28" s="621"/>
      <c r="CT28" s="621"/>
      <c r="CU28" s="621"/>
      <c r="CV28" s="621"/>
      <c r="CW28" s="621"/>
      <c r="CX28" s="621"/>
      <c r="CY28" s="622"/>
      <c r="CZ28" s="623">
        <v>13</v>
      </c>
      <c r="DA28" s="641"/>
      <c r="DB28" s="641"/>
      <c r="DC28" s="642"/>
      <c r="DD28" s="626">
        <v>362469</v>
      </c>
      <c r="DE28" s="621"/>
      <c r="DF28" s="621"/>
      <c r="DG28" s="621"/>
      <c r="DH28" s="621"/>
      <c r="DI28" s="621"/>
      <c r="DJ28" s="621"/>
      <c r="DK28" s="622"/>
      <c r="DL28" s="626">
        <v>362469</v>
      </c>
      <c r="DM28" s="621"/>
      <c r="DN28" s="621"/>
      <c r="DO28" s="621"/>
      <c r="DP28" s="621"/>
      <c r="DQ28" s="621"/>
      <c r="DR28" s="621"/>
      <c r="DS28" s="621"/>
      <c r="DT28" s="621"/>
      <c r="DU28" s="621"/>
      <c r="DV28" s="622"/>
      <c r="DW28" s="643">
        <v>21.3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74458</v>
      </c>
      <c r="S29" s="621"/>
      <c r="T29" s="621"/>
      <c r="U29" s="621"/>
      <c r="V29" s="621"/>
      <c r="W29" s="621"/>
      <c r="X29" s="621"/>
      <c r="Y29" s="622"/>
      <c r="Z29" s="673">
        <v>2.6</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362469</v>
      </c>
      <c r="CS29" s="639"/>
      <c r="CT29" s="639"/>
      <c r="CU29" s="639"/>
      <c r="CV29" s="639"/>
      <c r="CW29" s="639"/>
      <c r="CX29" s="639"/>
      <c r="CY29" s="640"/>
      <c r="CZ29" s="623">
        <v>13</v>
      </c>
      <c r="DA29" s="641"/>
      <c r="DB29" s="641"/>
      <c r="DC29" s="642"/>
      <c r="DD29" s="626">
        <v>362469</v>
      </c>
      <c r="DE29" s="639"/>
      <c r="DF29" s="639"/>
      <c r="DG29" s="639"/>
      <c r="DH29" s="639"/>
      <c r="DI29" s="639"/>
      <c r="DJ29" s="639"/>
      <c r="DK29" s="640"/>
      <c r="DL29" s="626">
        <v>362469</v>
      </c>
      <c r="DM29" s="639"/>
      <c r="DN29" s="639"/>
      <c r="DO29" s="639"/>
      <c r="DP29" s="639"/>
      <c r="DQ29" s="639"/>
      <c r="DR29" s="639"/>
      <c r="DS29" s="639"/>
      <c r="DT29" s="639"/>
      <c r="DU29" s="639"/>
      <c r="DV29" s="640"/>
      <c r="DW29" s="643">
        <v>21.3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100000</v>
      </c>
      <c r="S30" s="621"/>
      <c r="T30" s="621"/>
      <c r="U30" s="621"/>
      <c r="V30" s="621"/>
      <c r="W30" s="621"/>
      <c r="X30" s="621"/>
      <c r="Y30" s="622"/>
      <c r="Z30" s="673">
        <v>3.5</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94.8</v>
      </c>
      <c r="BN30" s="687"/>
      <c r="BO30" s="687"/>
      <c r="BP30" s="687"/>
      <c r="BQ30" s="689"/>
      <c r="BR30" s="686">
        <v>98.2</v>
      </c>
      <c r="BS30" s="687"/>
      <c r="BT30" s="687"/>
      <c r="BU30" s="687"/>
      <c r="BV30" s="687"/>
      <c r="BW30" s="687"/>
      <c r="BX30" s="688">
        <v>88</v>
      </c>
      <c r="BY30" s="687"/>
      <c r="BZ30" s="687"/>
      <c r="CA30" s="687"/>
      <c r="CB30" s="689"/>
      <c r="CD30" s="692"/>
      <c r="CE30" s="693"/>
      <c r="CF30" s="657" t="s">
        <v>293</v>
      </c>
      <c r="CG30" s="654"/>
      <c r="CH30" s="654"/>
      <c r="CI30" s="654"/>
      <c r="CJ30" s="654"/>
      <c r="CK30" s="654"/>
      <c r="CL30" s="654"/>
      <c r="CM30" s="654"/>
      <c r="CN30" s="654"/>
      <c r="CO30" s="654"/>
      <c r="CP30" s="654"/>
      <c r="CQ30" s="655"/>
      <c r="CR30" s="620">
        <v>333303</v>
      </c>
      <c r="CS30" s="621"/>
      <c r="CT30" s="621"/>
      <c r="CU30" s="621"/>
      <c r="CV30" s="621"/>
      <c r="CW30" s="621"/>
      <c r="CX30" s="621"/>
      <c r="CY30" s="622"/>
      <c r="CZ30" s="623">
        <v>11.9</v>
      </c>
      <c r="DA30" s="641"/>
      <c r="DB30" s="641"/>
      <c r="DC30" s="642"/>
      <c r="DD30" s="626">
        <v>333303</v>
      </c>
      <c r="DE30" s="621"/>
      <c r="DF30" s="621"/>
      <c r="DG30" s="621"/>
      <c r="DH30" s="621"/>
      <c r="DI30" s="621"/>
      <c r="DJ30" s="621"/>
      <c r="DK30" s="622"/>
      <c r="DL30" s="626">
        <v>333303</v>
      </c>
      <c r="DM30" s="621"/>
      <c r="DN30" s="621"/>
      <c r="DO30" s="621"/>
      <c r="DP30" s="621"/>
      <c r="DQ30" s="621"/>
      <c r="DR30" s="621"/>
      <c r="DS30" s="621"/>
      <c r="DT30" s="621"/>
      <c r="DU30" s="621"/>
      <c r="DV30" s="622"/>
      <c r="DW30" s="643">
        <v>19.600000000000001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35034</v>
      </c>
      <c r="S31" s="621"/>
      <c r="T31" s="621"/>
      <c r="U31" s="621"/>
      <c r="V31" s="621"/>
      <c r="W31" s="621"/>
      <c r="X31" s="621"/>
      <c r="Y31" s="622"/>
      <c r="Z31" s="673">
        <v>1.2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93.4</v>
      </c>
      <c r="BN31" s="685"/>
      <c r="BO31" s="685"/>
      <c r="BP31" s="685"/>
      <c r="BQ31" s="649"/>
      <c r="BR31" s="684">
        <v>98.1</v>
      </c>
      <c r="BS31" s="639"/>
      <c r="BT31" s="639"/>
      <c r="BU31" s="639"/>
      <c r="BV31" s="639"/>
      <c r="BW31" s="639"/>
      <c r="BX31" s="675">
        <v>87.4</v>
      </c>
      <c r="BY31" s="685"/>
      <c r="BZ31" s="685"/>
      <c r="CA31" s="685"/>
      <c r="CB31" s="649"/>
      <c r="CD31" s="692"/>
      <c r="CE31" s="693"/>
      <c r="CF31" s="657" t="s">
        <v>297</v>
      </c>
      <c r="CG31" s="654"/>
      <c r="CH31" s="654"/>
      <c r="CI31" s="654"/>
      <c r="CJ31" s="654"/>
      <c r="CK31" s="654"/>
      <c r="CL31" s="654"/>
      <c r="CM31" s="654"/>
      <c r="CN31" s="654"/>
      <c r="CO31" s="654"/>
      <c r="CP31" s="654"/>
      <c r="CQ31" s="655"/>
      <c r="CR31" s="620">
        <v>29166</v>
      </c>
      <c r="CS31" s="639"/>
      <c r="CT31" s="639"/>
      <c r="CU31" s="639"/>
      <c r="CV31" s="639"/>
      <c r="CW31" s="639"/>
      <c r="CX31" s="639"/>
      <c r="CY31" s="640"/>
      <c r="CZ31" s="623">
        <v>1</v>
      </c>
      <c r="DA31" s="641"/>
      <c r="DB31" s="641"/>
      <c r="DC31" s="642"/>
      <c r="DD31" s="626">
        <v>29166</v>
      </c>
      <c r="DE31" s="639"/>
      <c r="DF31" s="639"/>
      <c r="DG31" s="639"/>
      <c r="DH31" s="639"/>
      <c r="DI31" s="639"/>
      <c r="DJ31" s="639"/>
      <c r="DK31" s="640"/>
      <c r="DL31" s="626">
        <v>29166</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52679</v>
      </c>
      <c r="S32" s="621"/>
      <c r="T32" s="621"/>
      <c r="U32" s="621"/>
      <c r="V32" s="621"/>
      <c r="W32" s="621"/>
      <c r="X32" s="621"/>
      <c r="Y32" s="622"/>
      <c r="Z32" s="673">
        <v>1.9</v>
      </c>
      <c r="AA32" s="673"/>
      <c r="AB32" s="673"/>
      <c r="AC32" s="673"/>
      <c r="AD32" s="674">
        <v>19</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99.1</v>
      </c>
      <c r="BH32" s="605"/>
      <c r="BI32" s="605"/>
      <c r="BJ32" s="605"/>
      <c r="BK32" s="605"/>
      <c r="BL32" s="605"/>
      <c r="BM32" s="668">
        <v>95.9</v>
      </c>
      <c r="BN32" s="605"/>
      <c r="BO32" s="605"/>
      <c r="BP32" s="605"/>
      <c r="BQ32" s="662"/>
      <c r="BR32" s="683">
        <v>98</v>
      </c>
      <c r="BS32" s="605"/>
      <c r="BT32" s="605"/>
      <c r="BU32" s="605"/>
      <c r="BV32" s="605"/>
      <c r="BW32" s="605"/>
      <c r="BX32" s="668">
        <v>87.5</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288200</v>
      </c>
      <c r="S33" s="621"/>
      <c r="T33" s="621"/>
      <c r="U33" s="621"/>
      <c r="V33" s="621"/>
      <c r="W33" s="621"/>
      <c r="X33" s="621"/>
      <c r="Y33" s="622"/>
      <c r="Z33" s="673">
        <v>10.1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1384993</v>
      </c>
      <c r="CS33" s="639"/>
      <c r="CT33" s="639"/>
      <c r="CU33" s="639"/>
      <c r="CV33" s="639"/>
      <c r="CW33" s="639"/>
      <c r="CX33" s="639"/>
      <c r="CY33" s="640"/>
      <c r="CZ33" s="623">
        <v>49.5</v>
      </c>
      <c r="DA33" s="641"/>
      <c r="DB33" s="641"/>
      <c r="DC33" s="642"/>
      <c r="DD33" s="626">
        <v>1004536</v>
      </c>
      <c r="DE33" s="639"/>
      <c r="DF33" s="639"/>
      <c r="DG33" s="639"/>
      <c r="DH33" s="639"/>
      <c r="DI33" s="639"/>
      <c r="DJ33" s="639"/>
      <c r="DK33" s="640"/>
      <c r="DL33" s="626">
        <v>783541</v>
      </c>
      <c r="DM33" s="639"/>
      <c r="DN33" s="639"/>
      <c r="DO33" s="639"/>
      <c r="DP33" s="639"/>
      <c r="DQ33" s="639"/>
      <c r="DR33" s="639"/>
      <c r="DS33" s="639"/>
      <c r="DT33" s="639"/>
      <c r="DU33" s="639"/>
      <c r="DV33" s="640"/>
      <c r="DW33" s="643">
        <v>46</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508361</v>
      </c>
      <c r="CS34" s="621"/>
      <c r="CT34" s="621"/>
      <c r="CU34" s="621"/>
      <c r="CV34" s="621"/>
      <c r="CW34" s="621"/>
      <c r="CX34" s="621"/>
      <c r="CY34" s="622"/>
      <c r="CZ34" s="623">
        <v>18.2</v>
      </c>
      <c r="DA34" s="641"/>
      <c r="DB34" s="641"/>
      <c r="DC34" s="642"/>
      <c r="DD34" s="626">
        <v>370154</v>
      </c>
      <c r="DE34" s="621"/>
      <c r="DF34" s="621"/>
      <c r="DG34" s="621"/>
      <c r="DH34" s="621"/>
      <c r="DI34" s="621"/>
      <c r="DJ34" s="621"/>
      <c r="DK34" s="622"/>
      <c r="DL34" s="626">
        <v>273491</v>
      </c>
      <c r="DM34" s="621"/>
      <c r="DN34" s="621"/>
      <c r="DO34" s="621"/>
      <c r="DP34" s="621"/>
      <c r="DQ34" s="621"/>
      <c r="DR34" s="621"/>
      <c r="DS34" s="621"/>
      <c r="DT34" s="621"/>
      <c r="DU34" s="621"/>
      <c r="DV34" s="622"/>
      <c r="DW34" s="643">
        <v>16.100000000000001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60700</v>
      </c>
      <c r="S35" s="621"/>
      <c r="T35" s="621"/>
      <c r="U35" s="621"/>
      <c r="V35" s="621"/>
      <c r="W35" s="621"/>
      <c r="X35" s="621"/>
      <c r="Y35" s="622"/>
      <c r="Z35" s="673">
        <v>2.1</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346348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1712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14373</v>
      </c>
      <c r="CS35" s="639"/>
      <c r="CT35" s="639"/>
      <c r="CU35" s="639"/>
      <c r="CV35" s="639"/>
      <c r="CW35" s="639"/>
      <c r="CX35" s="639"/>
      <c r="CY35" s="640"/>
      <c r="CZ35" s="623">
        <v>0.5</v>
      </c>
      <c r="DA35" s="641"/>
      <c r="DB35" s="641"/>
      <c r="DC35" s="642"/>
      <c r="DD35" s="626">
        <v>7091</v>
      </c>
      <c r="DE35" s="639"/>
      <c r="DF35" s="639"/>
      <c r="DG35" s="639"/>
      <c r="DH35" s="639"/>
      <c r="DI35" s="639"/>
      <c r="DJ35" s="639"/>
      <c r="DK35" s="640"/>
      <c r="DL35" s="626">
        <v>7091</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2839831</v>
      </c>
      <c r="S36" s="661"/>
      <c r="T36" s="661"/>
      <c r="U36" s="661"/>
      <c r="V36" s="661"/>
      <c r="W36" s="661"/>
      <c r="X36" s="661"/>
      <c r="Y36" s="664"/>
      <c r="Z36" s="665">
        <v>100</v>
      </c>
      <c r="AA36" s="665"/>
      <c r="AB36" s="665"/>
      <c r="AC36" s="665"/>
      <c r="AD36" s="666">
        <v>1641457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79800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-20981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437109</v>
      </c>
      <c r="CS36" s="621"/>
      <c r="CT36" s="621"/>
      <c r="CU36" s="621"/>
      <c r="CV36" s="621"/>
      <c r="CW36" s="621"/>
      <c r="CX36" s="621"/>
      <c r="CY36" s="622"/>
      <c r="CZ36" s="623">
        <v>15.6</v>
      </c>
      <c r="DA36" s="641"/>
      <c r="DB36" s="641"/>
      <c r="DC36" s="642"/>
      <c r="DD36" s="626">
        <v>296959</v>
      </c>
      <c r="DE36" s="621"/>
      <c r="DF36" s="621"/>
      <c r="DG36" s="621"/>
      <c r="DH36" s="621"/>
      <c r="DI36" s="621"/>
      <c r="DJ36" s="621"/>
      <c r="DK36" s="622"/>
      <c r="DL36" s="626">
        <v>227844</v>
      </c>
      <c r="DM36" s="621"/>
      <c r="DN36" s="621"/>
      <c r="DO36" s="621"/>
      <c r="DP36" s="621"/>
      <c r="DQ36" s="621"/>
      <c r="DR36" s="621"/>
      <c r="DS36" s="621"/>
      <c r="DT36" s="621"/>
      <c r="DU36" s="621"/>
      <c r="DV36" s="622"/>
      <c r="DW36" s="643">
        <v>13.4</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23125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611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92297</v>
      </c>
      <c r="CS37" s="639"/>
      <c r="CT37" s="639"/>
      <c r="CU37" s="639"/>
      <c r="CV37" s="639"/>
      <c r="CW37" s="639"/>
      <c r="CX37" s="639"/>
      <c r="CY37" s="640"/>
      <c r="CZ37" s="623">
        <v>3.3</v>
      </c>
      <c r="DA37" s="641"/>
      <c r="DB37" s="641"/>
      <c r="DC37" s="642"/>
      <c r="DD37" s="626">
        <v>86887</v>
      </c>
      <c r="DE37" s="639"/>
      <c r="DF37" s="639"/>
      <c r="DG37" s="639"/>
      <c r="DH37" s="639"/>
      <c r="DI37" s="639"/>
      <c r="DJ37" s="639"/>
      <c r="DK37" s="640"/>
      <c r="DL37" s="626">
        <v>68686</v>
      </c>
      <c r="DM37" s="639"/>
      <c r="DN37" s="639"/>
      <c r="DO37" s="639"/>
      <c r="DP37" s="639"/>
      <c r="DQ37" s="639"/>
      <c r="DR37" s="639"/>
      <c r="DS37" s="639"/>
      <c r="DT37" s="639"/>
      <c r="DU37" s="639"/>
      <c r="DV37" s="640"/>
      <c r="DW37" s="643">
        <v>4</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944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346348</v>
      </c>
      <c r="CS38" s="621"/>
      <c r="CT38" s="621"/>
      <c r="CU38" s="621"/>
      <c r="CV38" s="621"/>
      <c r="CW38" s="621"/>
      <c r="CX38" s="621"/>
      <c r="CY38" s="622"/>
      <c r="CZ38" s="623">
        <v>12.4</v>
      </c>
      <c r="DA38" s="641"/>
      <c r="DB38" s="641"/>
      <c r="DC38" s="642"/>
      <c r="DD38" s="626">
        <v>310906</v>
      </c>
      <c r="DE38" s="621"/>
      <c r="DF38" s="621"/>
      <c r="DG38" s="621"/>
      <c r="DH38" s="621"/>
      <c r="DI38" s="621"/>
      <c r="DJ38" s="621"/>
      <c r="DK38" s="622"/>
      <c r="DL38" s="626">
        <v>275115</v>
      </c>
      <c r="DM38" s="621"/>
      <c r="DN38" s="621"/>
      <c r="DO38" s="621"/>
      <c r="DP38" s="621"/>
      <c r="DQ38" s="621"/>
      <c r="DR38" s="621"/>
      <c r="DS38" s="621"/>
      <c r="DT38" s="621"/>
      <c r="DU38" s="621"/>
      <c r="DV38" s="622"/>
      <c r="DW38" s="643">
        <v>16.2</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72</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76352</v>
      </c>
      <c r="CS39" s="639"/>
      <c r="CT39" s="639"/>
      <c r="CU39" s="639"/>
      <c r="CV39" s="639"/>
      <c r="CW39" s="639"/>
      <c r="CX39" s="639"/>
      <c r="CY39" s="640"/>
      <c r="CZ39" s="623">
        <v>2.7</v>
      </c>
      <c r="DA39" s="641"/>
      <c r="DB39" s="641"/>
      <c r="DC39" s="642"/>
      <c r="DD39" s="626">
        <v>19376</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58400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154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2450</v>
      </c>
      <c r="CS40" s="621"/>
      <c r="CT40" s="621"/>
      <c r="CU40" s="621"/>
      <c r="CV40" s="621"/>
      <c r="CW40" s="621"/>
      <c r="CX40" s="621"/>
      <c r="CY40" s="622"/>
      <c r="CZ40" s="623">
        <v>0.1</v>
      </c>
      <c r="DA40" s="641"/>
      <c r="DB40" s="641"/>
      <c r="DC40" s="642"/>
      <c r="DD40" s="626">
        <v>50</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185023</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376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445970</v>
      </c>
      <c r="CS42" s="621"/>
      <c r="CT42" s="621"/>
      <c r="CU42" s="621"/>
      <c r="CV42" s="621"/>
      <c r="CW42" s="621"/>
      <c r="CX42" s="621"/>
      <c r="CY42" s="622"/>
      <c r="CZ42" s="623">
        <v>16</v>
      </c>
      <c r="DA42" s="624"/>
      <c r="DB42" s="624"/>
      <c r="DC42" s="625"/>
      <c r="DD42" s="626">
        <v>42490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15030</v>
      </c>
      <c r="CS43" s="639"/>
      <c r="CT43" s="639"/>
      <c r="CU43" s="639"/>
      <c r="CV43" s="639"/>
      <c r="CW43" s="639"/>
      <c r="CX43" s="639"/>
      <c r="CY43" s="640"/>
      <c r="CZ43" s="623">
        <v>0.5</v>
      </c>
      <c r="DA43" s="641"/>
      <c r="DB43" s="641"/>
      <c r="DC43" s="642"/>
      <c r="DD43" s="626">
        <v>15030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443100</v>
      </c>
      <c r="CS44" s="621"/>
      <c r="CT44" s="621"/>
      <c r="CU44" s="621"/>
      <c r="CV44" s="621"/>
      <c r="CW44" s="621"/>
      <c r="CX44" s="621"/>
      <c r="CY44" s="622"/>
      <c r="CZ44" s="623">
        <v>15.9</v>
      </c>
      <c r="DA44" s="624"/>
      <c r="DB44" s="624"/>
      <c r="DC44" s="625"/>
      <c r="DD44" s="626">
        <v>39620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168618</v>
      </c>
      <c r="CS45" s="639"/>
      <c r="CT45" s="639"/>
      <c r="CU45" s="639"/>
      <c r="CV45" s="639"/>
      <c r="CW45" s="639"/>
      <c r="CX45" s="639"/>
      <c r="CY45" s="640"/>
      <c r="CZ45" s="623">
        <v>6</v>
      </c>
      <c r="DA45" s="641"/>
      <c r="DB45" s="641"/>
      <c r="DC45" s="642"/>
      <c r="DD45" s="626">
        <v>25438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246186</v>
      </c>
      <c r="CS46" s="621"/>
      <c r="CT46" s="621"/>
      <c r="CU46" s="621"/>
      <c r="CV46" s="621"/>
      <c r="CW46" s="621"/>
      <c r="CX46" s="621"/>
      <c r="CY46" s="622"/>
      <c r="CZ46" s="623">
        <v>8.8000000000000007</v>
      </c>
      <c r="DA46" s="624"/>
      <c r="DB46" s="624"/>
      <c r="DC46" s="625"/>
      <c r="DD46" s="626">
        <v>13450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2870</v>
      </c>
      <c r="CS47" s="639"/>
      <c r="CT47" s="639"/>
      <c r="CU47" s="639"/>
      <c r="CV47" s="639"/>
      <c r="CW47" s="639"/>
      <c r="CX47" s="639"/>
      <c r="CY47" s="640"/>
      <c r="CZ47" s="623">
        <v>0.1</v>
      </c>
      <c r="DA47" s="641"/>
      <c r="DB47" s="641"/>
      <c r="DC47" s="642"/>
      <c r="DD47" s="626">
        <v>2870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2795472</v>
      </c>
      <c r="CS49" s="605"/>
      <c r="CT49" s="605"/>
      <c r="CU49" s="605"/>
      <c r="CV49" s="605"/>
      <c r="CW49" s="605"/>
      <c r="CX49" s="605"/>
      <c r="CY49" s="606"/>
      <c r="CZ49" s="607">
        <v>100</v>
      </c>
      <c r="DA49" s="608"/>
      <c r="DB49" s="608"/>
      <c r="DC49" s="609"/>
      <c r="DD49" s="610">
        <v>1914432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c r="R7" s="1134"/>
      <c r="S7" s="1134"/>
      <c r="T7" s="1134"/>
      <c r="U7" s="1134"/>
      <c r="V7" s="1134"/>
      <c r="W7" s="1134"/>
      <c r="X7" s="1134"/>
      <c r="Y7" s="1134"/>
      <c r="Z7" s="1134"/>
      <c r="AA7" s="1134"/>
      <c r="AB7" s="1134"/>
      <c r="AC7" s="1134"/>
      <c r="AD7" s="1134"/>
      <c r="AE7" s="1135"/>
      <c r="AF7" s="1136">
        <v>319</v>
      </c>
      <c r="AG7" s="1137"/>
      <c r="AH7" s="1137"/>
      <c r="AI7" s="1137"/>
      <c r="AJ7" s="1138"/>
      <c r="AK7" s="1120"/>
      <c r="AL7" s="1121"/>
      <c r="AM7" s="1121"/>
      <c r="AN7" s="1121"/>
      <c r="AO7" s="1121"/>
      <c r="AP7" s="1121"/>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v>-291</v>
      </c>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28</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c r="R28" s="1083"/>
      <c r="S28" s="1083"/>
      <c r="T28" s="1083"/>
      <c r="U28" s="1083"/>
      <c r="V28" s="1083"/>
      <c r="W28" s="1083"/>
      <c r="X28" s="1083"/>
      <c r="Y28" s="1083"/>
      <c r="Z28" s="1083"/>
      <c r="AA28" s="1083"/>
      <c r="AB28" s="1083"/>
      <c r="AC28" s="1083"/>
      <c r="AD28" s="1083"/>
      <c r="AE28" s="1084"/>
      <c r="AF28" s="1085">
        <v>2</v>
      </c>
      <c r="AG28" s="1083"/>
      <c r="AH28" s="1083"/>
      <c r="AI28" s="1083"/>
      <c r="AJ28" s="1086"/>
      <c r="AK28" s="1087"/>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c r="R29" s="1073"/>
      <c r="S29" s="1073"/>
      <c r="T29" s="1073"/>
      <c r="U29" s="1073"/>
      <c r="V29" s="1073"/>
      <c r="W29" s="1073"/>
      <c r="X29" s="1073"/>
      <c r="Y29" s="1073"/>
      <c r="Z29" s="1073"/>
      <c r="AA29" s="1073"/>
      <c r="AB29" s="1073"/>
      <c r="AC29" s="1073"/>
      <c r="AD29" s="1073"/>
      <c r="AE29" s="1074"/>
      <c r="AF29" s="1048">
        <v>17</v>
      </c>
      <c r="AG29" s="1049"/>
      <c r="AH29" s="1049"/>
      <c r="AI29" s="1049"/>
      <c r="AJ29" s="1050"/>
      <c r="AK29" s="1009"/>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c r="R30" s="1073"/>
      <c r="S30" s="1073"/>
      <c r="T30" s="1073"/>
      <c r="U30" s="1073"/>
      <c r="V30" s="1073"/>
      <c r="W30" s="1073"/>
      <c r="X30" s="1073"/>
      <c r="Y30" s="1073"/>
      <c r="Z30" s="1073"/>
      <c r="AA30" s="1073"/>
      <c r="AB30" s="1073"/>
      <c r="AC30" s="1073"/>
      <c r="AD30" s="1073"/>
      <c r="AE30" s="1074"/>
      <c r="AF30" s="1048">
        <v>0</v>
      </c>
      <c r="AG30" s="1049"/>
      <c r="AH30" s="1049"/>
      <c r="AI30" s="1049"/>
      <c r="AJ30" s="1050"/>
      <c r="AK30" s="1009"/>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c r="R31" s="1073"/>
      <c r="S31" s="1073"/>
      <c r="T31" s="1073"/>
      <c r="U31" s="1073"/>
      <c r="V31" s="1073"/>
      <c r="W31" s="1073"/>
      <c r="X31" s="1073"/>
      <c r="Y31" s="1073"/>
      <c r="Z31" s="1073"/>
      <c r="AA31" s="1073"/>
      <c r="AB31" s="1073"/>
      <c r="AC31" s="1073"/>
      <c r="AD31" s="1073"/>
      <c r="AE31" s="1074"/>
      <c r="AF31" s="1048">
        <v>1</v>
      </c>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v>3</v>
      </c>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v>0</v>
      </c>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v>3</v>
      </c>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236663</v>
      </c>
      <c r="AB110" s="916"/>
      <c r="AC110" s="916"/>
      <c r="AD110" s="916"/>
      <c r="AE110" s="917"/>
      <c r="AF110" s="918">
        <v>230691</v>
      </c>
      <c r="AG110" s="916"/>
      <c r="AH110" s="916"/>
      <c r="AI110" s="916"/>
      <c r="AJ110" s="917"/>
      <c r="AK110" s="918">
        <v>362469</v>
      </c>
      <c r="AL110" s="916"/>
      <c r="AM110" s="916"/>
      <c r="AN110" s="916"/>
      <c r="AO110" s="917"/>
      <c r="AP110" s="919">
        <v>26.7</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3621758</v>
      </c>
      <c r="BR110" s="863"/>
      <c r="BS110" s="863"/>
      <c r="BT110" s="863"/>
      <c r="BU110" s="863"/>
      <c r="BV110" s="863">
        <v>3882891</v>
      </c>
      <c r="BW110" s="863"/>
      <c r="BX110" s="863"/>
      <c r="BY110" s="863"/>
      <c r="BZ110" s="863"/>
      <c r="CA110" s="863">
        <v>3837788</v>
      </c>
      <c r="CB110" s="863"/>
      <c r="CC110" s="863"/>
      <c r="CD110" s="863"/>
      <c r="CE110" s="863"/>
      <c r="CF110" s="887">
        <v>283.10000000000002</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868396</v>
      </c>
      <c r="BR112" s="835"/>
      <c r="BS112" s="835"/>
      <c r="BT112" s="835"/>
      <c r="BU112" s="835"/>
      <c r="BV112" s="835">
        <v>876955</v>
      </c>
      <c r="BW112" s="835"/>
      <c r="BX112" s="835"/>
      <c r="BY112" s="835"/>
      <c r="BZ112" s="835"/>
      <c r="CA112" s="835">
        <v>967634</v>
      </c>
      <c r="CB112" s="835"/>
      <c r="CC112" s="835"/>
      <c r="CD112" s="835"/>
      <c r="CE112" s="835"/>
      <c r="CF112" s="896">
        <v>71.400000000000006</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76238</v>
      </c>
      <c r="AB113" s="944"/>
      <c r="AC113" s="944"/>
      <c r="AD113" s="944"/>
      <c r="AE113" s="945"/>
      <c r="AF113" s="946">
        <v>75163</v>
      </c>
      <c r="AG113" s="944"/>
      <c r="AH113" s="944"/>
      <c r="AI113" s="944"/>
      <c r="AJ113" s="945"/>
      <c r="AK113" s="946">
        <v>80671</v>
      </c>
      <c r="AL113" s="944"/>
      <c r="AM113" s="944"/>
      <c r="AN113" s="944"/>
      <c r="AO113" s="945"/>
      <c r="AP113" s="947">
        <v>6</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136226</v>
      </c>
      <c r="BR113" s="835"/>
      <c r="BS113" s="835"/>
      <c r="BT113" s="835"/>
      <c r="BU113" s="835"/>
      <c r="BV113" s="835">
        <v>112278</v>
      </c>
      <c r="BW113" s="835"/>
      <c r="BX113" s="835"/>
      <c r="BY113" s="835"/>
      <c r="BZ113" s="835"/>
      <c r="CA113" s="835">
        <v>87946</v>
      </c>
      <c r="CB113" s="835"/>
      <c r="CC113" s="835"/>
      <c r="CD113" s="835"/>
      <c r="CE113" s="835"/>
      <c r="CF113" s="896">
        <v>6.5</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33786</v>
      </c>
      <c r="AB114" s="798"/>
      <c r="AC114" s="798"/>
      <c r="AD114" s="798"/>
      <c r="AE114" s="799"/>
      <c r="AF114" s="800">
        <v>34538</v>
      </c>
      <c r="AG114" s="798"/>
      <c r="AH114" s="798"/>
      <c r="AI114" s="798"/>
      <c r="AJ114" s="799"/>
      <c r="AK114" s="800">
        <v>26054</v>
      </c>
      <c r="AL114" s="798"/>
      <c r="AM114" s="798"/>
      <c r="AN114" s="798"/>
      <c r="AO114" s="799"/>
      <c r="AP114" s="845">
        <v>1.9</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505123</v>
      </c>
      <c r="BR114" s="835"/>
      <c r="BS114" s="835"/>
      <c r="BT114" s="835"/>
      <c r="BU114" s="835"/>
      <c r="BV114" s="835">
        <v>439239</v>
      </c>
      <c r="BW114" s="835"/>
      <c r="BX114" s="835"/>
      <c r="BY114" s="835"/>
      <c r="BZ114" s="835"/>
      <c r="CA114" s="835">
        <v>405883</v>
      </c>
      <c r="CB114" s="835"/>
      <c r="CC114" s="835"/>
      <c r="CD114" s="835"/>
      <c r="CE114" s="835"/>
      <c r="CF114" s="896">
        <v>29.9</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29</v>
      </c>
      <c r="AB116" s="798"/>
      <c r="AC116" s="798"/>
      <c r="AD116" s="798"/>
      <c r="AE116" s="799"/>
      <c r="AF116" s="800">
        <v>23</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346716</v>
      </c>
      <c r="AB117" s="930"/>
      <c r="AC117" s="930"/>
      <c r="AD117" s="930"/>
      <c r="AE117" s="931"/>
      <c r="AF117" s="932">
        <v>340415</v>
      </c>
      <c r="AG117" s="930"/>
      <c r="AH117" s="930"/>
      <c r="AI117" s="930"/>
      <c r="AJ117" s="931"/>
      <c r="AK117" s="932">
        <v>469194</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5131503</v>
      </c>
      <c r="BR119" s="866"/>
      <c r="BS119" s="866"/>
      <c r="BT119" s="866"/>
      <c r="BU119" s="866"/>
      <c r="BV119" s="866">
        <v>5311363</v>
      </c>
      <c r="BW119" s="866"/>
      <c r="BX119" s="866"/>
      <c r="BY119" s="866"/>
      <c r="BZ119" s="866"/>
      <c r="CA119" s="866">
        <v>5299251</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972164</v>
      </c>
      <c r="BR120" s="863"/>
      <c r="BS120" s="863"/>
      <c r="BT120" s="863"/>
      <c r="BU120" s="863"/>
      <c r="BV120" s="863">
        <v>1047417</v>
      </c>
      <c r="BW120" s="863"/>
      <c r="BX120" s="863"/>
      <c r="BY120" s="863"/>
      <c r="BZ120" s="863"/>
      <c r="CA120" s="863">
        <v>1023969</v>
      </c>
      <c r="CB120" s="863"/>
      <c r="CC120" s="863"/>
      <c r="CD120" s="863"/>
      <c r="CE120" s="863"/>
      <c r="CF120" s="887">
        <v>75.5</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620338</v>
      </c>
      <c r="DH120" s="863"/>
      <c r="DI120" s="863"/>
      <c r="DJ120" s="863"/>
      <c r="DK120" s="863"/>
      <c r="DL120" s="863">
        <v>635378</v>
      </c>
      <c r="DM120" s="863"/>
      <c r="DN120" s="863"/>
      <c r="DO120" s="863"/>
      <c r="DP120" s="863"/>
      <c r="DQ120" s="863">
        <v>714788</v>
      </c>
      <c r="DR120" s="863"/>
      <c r="DS120" s="863"/>
      <c r="DT120" s="863"/>
      <c r="DU120" s="863"/>
      <c r="DV120" s="864">
        <v>52.7</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67714</v>
      </c>
      <c r="BR121" s="835"/>
      <c r="BS121" s="835"/>
      <c r="BT121" s="835"/>
      <c r="BU121" s="835"/>
      <c r="BV121" s="835">
        <v>72793</v>
      </c>
      <c r="BW121" s="835"/>
      <c r="BX121" s="835"/>
      <c r="BY121" s="835"/>
      <c r="BZ121" s="835"/>
      <c r="CA121" s="835">
        <v>55177</v>
      </c>
      <c r="CB121" s="835"/>
      <c r="CC121" s="835"/>
      <c r="CD121" s="835"/>
      <c r="CE121" s="835"/>
      <c r="CF121" s="896">
        <v>4.0999999999999996</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248058</v>
      </c>
      <c r="DH121" s="835"/>
      <c r="DI121" s="835"/>
      <c r="DJ121" s="835"/>
      <c r="DK121" s="835"/>
      <c r="DL121" s="835">
        <v>241577</v>
      </c>
      <c r="DM121" s="835"/>
      <c r="DN121" s="835"/>
      <c r="DO121" s="835"/>
      <c r="DP121" s="835"/>
      <c r="DQ121" s="835">
        <v>252846</v>
      </c>
      <c r="DR121" s="835"/>
      <c r="DS121" s="835"/>
      <c r="DT121" s="835"/>
      <c r="DU121" s="835"/>
      <c r="DV121" s="812">
        <v>18.7</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3336640</v>
      </c>
      <c r="BR122" s="866"/>
      <c r="BS122" s="866"/>
      <c r="BT122" s="866"/>
      <c r="BU122" s="866"/>
      <c r="BV122" s="866">
        <v>3560980</v>
      </c>
      <c r="BW122" s="866"/>
      <c r="BX122" s="866"/>
      <c r="BY122" s="866"/>
      <c r="BZ122" s="866"/>
      <c r="CA122" s="866">
        <v>3427139</v>
      </c>
      <c r="CB122" s="866"/>
      <c r="CC122" s="866"/>
      <c r="CD122" s="866"/>
      <c r="CE122" s="866"/>
      <c r="CF122" s="867">
        <v>252.8</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4376518</v>
      </c>
      <c r="BR123" s="854"/>
      <c r="BS123" s="854"/>
      <c r="BT123" s="854"/>
      <c r="BU123" s="854"/>
      <c r="BV123" s="854">
        <v>4681190</v>
      </c>
      <c r="BW123" s="854"/>
      <c r="BX123" s="854"/>
      <c r="BY123" s="854"/>
      <c r="BZ123" s="854"/>
      <c r="CA123" s="854">
        <v>4506285</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59.4</v>
      </c>
      <c r="BR124" s="852"/>
      <c r="BS124" s="852"/>
      <c r="BT124" s="852"/>
      <c r="BU124" s="852"/>
      <c r="BV124" s="852">
        <v>46</v>
      </c>
      <c r="BW124" s="852"/>
      <c r="BX124" s="852"/>
      <c r="BY124" s="852"/>
      <c r="BZ124" s="852"/>
      <c r="CA124" s="852">
        <v>58.4</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1508372</v>
      </c>
      <c r="AB129" s="798"/>
      <c r="AC129" s="798"/>
      <c r="AD129" s="798"/>
      <c r="AE129" s="799"/>
      <c r="AF129" s="800">
        <v>1613361</v>
      </c>
      <c r="AG129" s="798"/>
      <c r="AH129" s="798"/>
      <c r="AI129" s="798"/>
      <c r="AJ129" s="799"/>
      <c r="AK129" s="800">
        <v>1682296</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238540</v>
      </c>
      <c r="AB130" s="798"/>
      <c r="AC130" s="798"/>
      <c r="AD130" s="798"/>
      <c r="AE130" s="799"/>
      <c r="AF130" s="800">
        <v>243573</v>
      </c>
      <c r="AG130" s="798"/>
      <c r="AH130" s="798"/>
      <c r="AI130" s="798"/>
      <c r="AJ130" s="799"/>
      <c r="AK130" s="800">
        <v>326677</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8.6999999999999993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1269832</v>
      </c>
      <c r="AB131" s="781"/>
      <c r="AC131" s="781"/>
      <c r="AD131" s="781"/>
      <c r="AE131" s="782"/>
      <c r="AF131" s="783">
        <v>1369788</v>
      </c>
      <c r="AG131" s="781"/>
      <c r="AH131" s="781"/>
      <c r="AI131" s="781"/>
      <c r="AJ131" s="782"/>
      <c r="AK131" s="783">
        <v>1355619</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58.4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8.5189221879999995</v>
      </c>
      <c r="AB132" s="761"/>
      <c r="AC132" s="761"/>
      <c r="AD132" s="761"/>
      <c r="AE132" s="762"/>
      <c r="AF132" s="763">
        <v>7.0698531449999997</v>
      </c>
      <c r="AG132" s="761"/>
      <c r="AH132" s="761"/>
      <c r="AI132" s="761"/>
      <c r="AJ132" s="762"/>
      <c r="AK132" s="763">
        <v>10.51305713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9.1</v>
      </c>
      <c r="AB133" s="740"/>
      <c r="AC133" s="740"/>
      <c r="AD133" s="740"/>
      <c r="AE133" s="741"/>
      <c r="AF133" s="739">
        <v>8</v>
      </c>
      <c r="AG133" s="740"/>
      <c r="AH133" s="740"/>
      <c r="AI133" s="740"/>
      <c r="AJ133" s="741"/>
      <c r="AK133" s="739">
        <v>8.6999999999999993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458759</v>
      </c>
      <c r="L9" s="266">
        <v>174632</v>
      </c>
      <c r="M9" s="267">
        <v>189696</v>
      </c>
      <c r="N9" s="268">
        <v>-7.9</v>
      </c>
    </row>
    <row r="10" spans="1:16" x14ac:dyDescent="0.15">
      <c r="A10" s="250"/>
      <c r="B10" s="246"/>
      <c r="C10" s="246"/>
      <c r="D10" s="246"/>
      <c r="E10" s="246"/>
      <c r="F10" s="246"/>
      <c r="G10" s="1166" t="s">
        <v>476</v>
      </c>
      <c r="H10" s="1167"/>
      <c r="I10" s="1167"/>
      <c r="J10" s="1168"/>
      <c r="K10" s="269">
        <v>65258</v>
      </c>
      <c r="L10" s="270">
        <v>24841</v>
      </c>
      <c r="M10" s="271">
        <v>21936</v>
      </c>
      <c r="N10" s="272">
        <v>13.2</v>
      </c>
    </row>
    <row r="11" spans="1:16" ht="13.5" customHeight="1" x14ac:dyDescent="0.15">
      <c r="A11" s="250"/>
      <c r="B11" s="246"/>
      <c r="C11" s="246"/>
      <c r="D11" s="246"/>
      <c r="E11" s="246"/>
      <c r="F11" s="246"/>
      <c r="G11" s="1166" t="s">
        <v>477</v>
      </c>
      <c r="H11" s="1167"/>
      <c r="I11" s="1167"/>
      <c r="J11" s="1168"/>
      <c r="K11" s="269">
        <v>12692</v>
      </c>
      <c r="L11" s="270">
        <v>4831</v>
      </c>
      <c r="M11" s="271">
        <v>29437</v>
      </c>
      <c r="N11" s="272">
        <v>-83.6</v>
      </c>
    </row>
    <row r="12" spans="1:16" ht="13.5" customHeight="1" x14ac:dyDescent="0.15">
      <c r="A12" s="250"/>
      <c r="B12" s="246"/>
      <c r="C12" s="246"/>
      <c r="D12" s="246"/>
      <c r="E12" s="246"/>
      <c r="F12" s="246"/>
      <c r="G12" s="1166" t="s">
        <v>478</v>
      </c>
      <c r="H12" s="1167"/>
      <c r="I12" s="1167"/>
      <c r="J12" s="1168"/>
      <c r="K12" s="269" t="s">
        <v>479</v>
      </c>
      <c r="L12" s="270" t="s">
        <v>479</v>
      </c>
      <c r="M12" s="271">
        <v>3160</v>
      </c>
      <c r="N12" s="272" t="s">
        <v>479</v>
      </c>
    </row>
    <row r="13" spans="1:16" ht="13.5" customHeight="1" x14ac:dyDescent="0.15">
      <c r="A13" s="250"/>
      <c r="B13" s="246"/>
      <c r="C13" s="246"/>
      <c r="D13" s="246"/>
      <c r="E13" s="246"/>
      <c r="F13" s="246"/>
      <c r="G13" s="1166" t="s">
        <v>480</v>
      </c>
      <c r="H13" s="1167"/>
      <c r="I13" s="1167"/>
      <c r="J13" s="1168"/>
      <c r="K13" s="269" t="s">
        <v>479</v>
      </c>
      <c r="L13" s="270" t="s">
        <v>479</v>
      </c>
      <c r="M13" s="271" t="s">
        <v>479</v>
      </c>
      <c r="N13" s="272" t="s">
        <v>479</v>
      </c>
    </row>
    <row r="14" spans="1:16" ht="13.5" customHeight="1" x14ac:dyDescent="0.15">
      <c r="A14" s="250"/>
      <c r="B14" s="246"/>
      <c r="C14" s="246"/>
      <c r="D14" s="246"/>
      <c r="E14" s="246"/>
      <c r="F14" s="246"/>
      <c r="G14" s="1166" t="s">
        <v>481</v>
      </c>
      <c r="H14" s="1167"/>
      <c r="I14" s="1167"/>
      <c r="J14" s="1168"/>
      <c r="K14" s="269">
        <v>39612</v>
      </c>
      <c r="L14" s="270">
        <v>15079</v>
      </c>
      <c r="M14" s="271">
        <v>9091</v>
      </c>
      <c r="N14" s="272">
        <v>65.900000000000006</v>
      </c>
    </row>
    <row r="15" spans="1:16" ht="13.5" customHeight="1" x14ac:dyDescent="0.15">
      <c r="A15" s="250"/>
      <c r="B15" s="246"/>
      <c r="C15" s="246"/>
      <c r="D15" s="246"/>
      <c r="E15" s="246"/>
      <c r="F15" s="246"/>
      <c r="G15" s="1166" t="s">
        <v>482</v>
      </c>
      <c r="H15" s="1167"/>
      <c r="I15" s="1167"/>
      <c r="J15" s="1168"/>
      <c r="K15" s="269">
        <v>15030</v>
      </c>
      <c r="L15" s="270">
        <v>5721</v>
      </c>
      <c r="M15" s="271">
        <v>4470</v>
      </c>
      <c r="N15" s="272">
        <v>28</v>
      </c>
    </row>
    <row r="16" spans="1:16" x14ac:dyDescent="0.15">
      <c r="A16" s="250"/>
      <c r="B16" s="246"/>
      <c r="C16" s="246"/>
      <c r="D16" s="246"/>
      <c r="E16" s="246"/>
      <c r="F16" s="246"/>
      <c r="G16" s="1169" t="s">
        <v>483</v>
      </c>
      <c r="H16" s="1170"/>
      <c r="I16" s="1170"/>
      <c r="J16" s="1171"/>
      <c r="K16" s="270">
        <v>-66742</v>
      </c>
      <c r="L16" s="270">
        <v>-25406</v>
      </c>
      <c r="M16" s="271">
        <v>-19414</v>
      </c>
      <c r="N16" s="272">
        <v>30.9</v>
      </c>
    </row>
    <row r="17" spans="1:16" x14ac:dyDescent="0.15">
      <c r="A17" s="250"/>
      <c r="B17" s="246"/>
      <c r="C17" s="246"/>
      <c r="D17" s="246"/>
      <c r="E17" s="246"/>
      <c r="F17" s="246"/>
      <c r="G17" s="1169" t="s">
        <v>171</v>
      </c>
      <c r="H17" s="1170"/>
      <c r="I17" s="1170"/>
      <c r="J17" s="1171"/>
      <c r="K17" s="270">
        <v>524609</v>
      </c>
      <c r="L17" s="270">
        <v>199699</v>
      </c>
      <c r="M17" s="271">
        <v>238376</v>
      </c>
      <c r="N17" s="272">
        <v>-16.2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18.649999999999999</v>
      </c>
      <c r="L21" s="283">
        <v>21.75</v>
      </c>
      <c r="M21" s="284">
        <v>-3.1</v>
      </c>
      <c r="N21" s="251"/>
      <c r="O21" s="285"/>
      <c r="P21" s="281"/>
    </row>
    <row r="22" spans="1:16" s="286" customFormat="1" x14ac:dyDescent="0.15">
      <c r="A22" s="281"/>
      <c r="B22" s="251"/>
      <c r="C22" s="251"/>
      <c r="D22" s="251"/>
      <c r="E22" s="251"/>
      <c r="F22" s="251"/>
      <c r="G22" s="1163" t="s">
        <v>489</v>
      </c>
      <c r="H22" s="1164"/>
      <c r="I22" s="1164"/>
      <c r="J22" s="1165"/>
      <c r="K22" s="287">
        <v>96.3</v>
      </c>
      <c r="L22" s="288">
        <v>95.2</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362469</v>
      </c>
      <c r="L32" s="296">
        <v>137978</v>
      </c>
      <c r="M32" s="297">
        <v>139853</v>
      </c>
      <c r="N32" s="298">
        <v>-1.3</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v>4</v>
      </c>
      <c r="N34" s="298" t="s">
        <v>479</v>
      </c>
    </row>
    <row r="35" spans="1:16" ht="27" customHeight="1" x14ac:dyDescent="0.15">
      <c r="A35" s="250"/>
      <c r="B35" s="246"/>
      <c r="C35" s="246"/>
      <c r="D35" s="246"/>
      <c r="E35" s="246"/>
      <c r="F35" s="246"/>
      <c r="G35" s="1154" t="s">
        <v>496</v>
      </c>
      <c r="H35" s="1155"/>
      <c r="I35" s="1155"/>
      <c r="J35" s="1156"/>
      <c r="K35" s="296">
        <v>80671</v>
      </c>
      <c r="L35" s="296">
        <v>30708</v>
      </c>
      <c r="M35" s="297">
        <v>31890</v>
      </c>
      <c r="N35" s="298">
        <v>-3.7</v>
      </c>
    </row>
    <row r="36" spans="1:16" ht="27" customHeight="1" x14ac:dyDescent="0.15">
      <c r="A36" s="250"/>
      <c r="B36" s="246"/>
      <c r="C36" s="246"/>
      <c r="D36" s="246"/>
      <c r="E36" s="246"/>
      <c r="F36" s="246"/>
      <c r="G36" s="1154" t="s">
        <v>497</v>
      </c>
      <c r="H36" s="1155"/>
      <c r="I36" s="1155"/>
      <c r="J36" s="1156"/>
      <c r="K36" s="296">
        <v>26054</v>
      </c>
      <c r="L36" s="296">
        <v>9918</v>
      </c>
      <c r="M36" s="297">
        <v>5316</v>
      </c>
      <c r="N36" s="298">
        <v>86.6</v>
      </c>
    </row>
    <row r="37" spans="1:16" ht="13.5" customHeight="1" x14ac:dyDescent="0.15">
      <c r="A37" s="250"/>
      <c r="B37" s="246"/>
      <c r="C37" s="246"/>
      <c r="D37" s="246"/>
      <c r="E37" s="246"/>
      <c r="F37" s="246"/>
      <c r="G37" s="1154" t="s">
        <v>498</v>
      </c>
      <c r="H37" s="1155"/>
      <c r="I37" s="1155"/>
      <c r="J37" s="1156"/>
      <c r="K37" s="296" t="s">
        <v>479</v>
      </c>
      <c r="L37" s="296" t="s">
        <v>479</v>
      </c>
      <c r="M37" s="297">
        <v>1757</v>
      </c>
      <c r="N37" s="298" t="s">
        <v>479</v>
      </c>
    </row>
    <row r="38" spans="1:16" ht="27" customHeight="1" x14ac:dyDescent="0.15">
      <c r="A38" s="250"/>
      <c r="B38" s="246"/>
      <c r="C38" s="246"/>
      <c r="D38" s="246"/>
      <c r="E38" s="246"/>
      <c r="F38" s="246"/>
      <c r="G38" s="1157" t="s">
        <v>499</v>
      </c>
      <c r="H38" s="1158"/>
      <c r="I38" s="1158"/>
      <c r="J38" s="1159"/>
      <c r="K38" s="299" t="s">
        <v>479</v>
      </c>
      <c r="L38" s="299" t="s">
        <v>479</v>
      </c>
      <c r="M38" s="300">
        <v>42</v>
      </c>
      <c r="N38" s="301" t="s">
        <v>479</v>
      </c>
      <c r="O38" s="295"/>
    </row>
    <row r="39" spans="1:16" x14ac:dyDescent="0.15">
      <c r="A39" s="250"/>
      <c r="B39" s="246"/>
      <c r="C39" s="246"/>
      <c r="D39" s="246"/>
      <c r="E39" s="246"/>
      <c r="F39" s="246"/>
      <c r="G39" s="1157" t="s">
        <v>500</v>
      </c>
      <c r="H39" s="1158"/>
      <c r="I39" s="1158"/>
      <c r="J39" s="1159"/>
      <c r="K39" s="302" t="s">
        <v>479</v>
      </c>
      <c r="L39" s="302" t="s">
        <v>479</v>
      </c>
      <c r="M39" s="303">
        <v>-8426</v>
      </c>
      <c r="N39" s="304" t="s">
        <v>479</v>
      </c>
      <c r="O39" s="295"/>
    </row>
    <row r="40" spans="1:16" ht="27" customHeight="1" x14ac:dyDescent="0.15">
      <c r="A40" s="250"/>
      <c r="B40" s="246"/>
      <c r="C40" s="246"/>
      <c r="D40" s="246"/>
      <c r="E40" s="246"/>
      <c r="F40" s="246"/>
      <c r="G40" s="1154" t="s">
        <v>501</v>
      </c>
      <c r="H40" s="1155"/>
      <c r="I40" s="1155"/>
      <c r="J40" s="1156"/>
      <c r="K40" s="302">
        <v>-326677</v>
      </c>
      <c r="L40" s="302">
        <v>-124354</v>
      </c>
      <c r="M40" s="303">
        <v>-127711</v>
      </c>
      <c r="N40" s="304">
        <v>-2.6</v>
      </c>
      <c r="O40" s="295"/>
    </row>
    <row r="41" spans="1:16" x14ac:dyDescent="0.15">
      <c r="A41" s="250"/>
      <c r="B41" s="246"/>
      <c r="C41" s="246"/>
      <c r="D41" s="246"/>
      <c r="E41" s="246"/>
      <c r="F41" s="246"/>
      <c r="G41" s="1160" t="s">
        <v>282</v>
      </c>
      <c r="H41" s="1161"/>
      <c r="I41" s="1161"/>
      <c r="J41" s="1162"/>
      <c r="K41" s="296">
        <v>142517</v>
      </c>
      <c r="L41" s="302">
        <v>54251</v>
      </c>
      <c r="M41" s="303">
        <v>42725</v>
      </c>
      <c r="N41" s="304">
        <v>27</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1450229</v>
      </c>
      <c r="J51" s="322">
        <v>493107</v>
      </c>
      <c r="K51" s="323">
        <v>308.8</v>
      </c>
      <c r="L51" s="324">
        <v>228305</v>
      </c>
      <c r="M51" s="325">
        <v>5.6</v>
      </c>
      <c r="N51" s="326">
        <v>303.2</v>
      </c>
    </row>
    <row r="52" spans="1:14" x14ac:dyDescent="0.15">
      <c r="A52" s="250"/>
      <c r="B52" s="246"/>
      <c r="C52" s="246"/>
      <c r="D52" s="246"/>
      <c r="E52" s="246"/>
      <c r="F52" s="246"/>
      <c r="G52" s="327"/>
      <c r="H52" s="328" t="s">
        <v>512</v>
      </c>
      <c r="I52" s="329">
        <v>216912</v>
      </c>
      <c r="J52" s="330">
        <v>73755</v>
      </c>
      <c r="K52" s="331">
        <v>22.4</v>
      </c>
      <c r="L52" s="332">
        <v>86611</v>
      </c>
      <c r="M52" s="333">
        <v>-20.399999999999999</v>
      </c>
      <c r="N52" s="334">
        <v>42.8</v>
      </c>
    </row>
    <row r="53" spans="1:14" x14ac:dyDescent="0.15">
      <c r="A53" s="250"/>
      <c r="B53" s="246"/>
      <c r="C53" s="246"/>
      <c r="D53" s="246"/>
      <c r="E53" s="246"/>
      <c r="F53" s="246"/>
      <c r="G53" s="312" t="s">
        <v>513</v>
      </c>
      <c r="H53" s="313"/>
      <c r="I53" s="321">
        <v>666778</v>
      </c>
      <c r="J53" s="322">
        <v>231359</v>
      </c>
      <c r="K53" s="323">
        <v>-53.1</v>
      </c>
      <c r="L53" s="324">
        <v>316331</v>
      </c>
      <c r="M53" s="325">
        <v>38.6</v>
      </c>
      <c r="N53" s="326">
        <v>-91.7</v>
      </c>
    </row>
    <row r="54" spans="1:14" x14ac:dyDescent="0.15">
      <c r="A54" s="250"/>
      <c r="B54" s="246"/>
      <c r="C54" s="246"/>
      <c r="D54" s="246"/>
      <c r="E54" s="246"/>
      <c r="F54" s="246"/>
      <c r="G54" s="327"/>
      <c r="H54" s="328" t="s">
        <v>512</v>
      </c>
      <c r="I54" s="329">
        <v>348599</v>
      </c>
      <c r="J54" s="330">
        <v>120957</v>
      </c>
      <c r="K54" s="331">
        <v>64</v>
      </c>
      <c r="L54" s="332">
        <v>106387</v>
      </c>
      <c r="M54" s="333">
        <v>22.8</v>
      </c>
      <c r="N54" s="334">
        <v>41.2</v>
      </c>
    </row>
    <row r="55" spans="1:14" x14ac:dyDescent="0.15">
      <c r="A55" s="250"/>
      <c r="B55" s="246"/>
      <c r="C55" s="246"/>
      <c r="D55" s="246"/>
      <c r="E55" s="246"/>
      <c r="F55" s="246"/>
      <c r="G55" s="312" t="s">
        <v>514</v>
      </c>
      <c r="H55" s="313"/>
      <c r="I55" s="321">
        <v>601697</v>
      </c>
      <c r="J55" s="322">
        <v>214662</v>
      </c>
      <c r="K55" s="323">
        <v>-7.2</v>
      </c>
      <c r="L55" s="324">
        <v>333013</v>
      </c>
      <c r="M55" s="325">
        <v>5.3</v>
      </c>
      <c r="N55" s="326">
        <v>-12.5</v>
      </c>
    </row>
    <row r="56" spans="1:14" x14ac:dyDescent="0.15">
      <c r="A56" s="250"/>
      <c r="B56" s="246"/>
      <c r="C56" s="246"/>
      <c r="D56" s="246"/>
      <c r="E56" s="246"/>
      <c r="F56" s="246"/>
      <c r="G56" s="327"/>
      <c r="H56" s="328" t="s">
        <v>512</v>
      </c>
      <c r="I56" s="329">
        <v>254412</v>
      </c>
      <c r="J56" s="330">
        <v>90764</v>
      </c>
      <c r="K56" s="331">
        <v>-25</v>
      </c>
      <c r="L56" s="332">
        <v>126732</v>
      </c>
      <c r="M56" s="333">
        <v>19.100000000000001</v>
      </c>
      <c r="N56" s="334">
        <v>-44.1</v>
      </c>
    </row>
    <row r="57" spans="1:14" x14ac:dyDescent="0.15">
      <c r="A57" s="250"/>
      <c r="B57" s="246"/>
      <c r="C57" s="246"/>
      <c r="D57" s="246"/>
      <c r="E57" s="246"/>
      <c r="F57" s="246"/>
      <c r="G57" s="312" t="s">
        <v>515</v>
      </c>
      <c r="H57" s="313"/>
      <c r="I57" s="321">
        <v>571464</v>
      </c>
      <c r="J57" s="322">
        <v>209021</v>
      </c>
      <c r="K57" s="323">
        <v>-2.6</v>
      </c>
      <c r="L57" s="324">
        <v>280458</v>
      </c>
      <c r="M57" s="325">
        <v>-15.8</v>
      </c>
      <c r="N57" s="326">
        <v>13.2</v>
      </c>
    </row>
    <row r="58" spans="1:14" x14ac:dyDescent="0.15">
      <c r="A58" s="250"/>
      <c r="B58" s="246"/>
      <c r="C58" s="246"/>
      <c r="D58" s="246"/>
      <c r="E58" s="246"/>
      <c r="F58" s="246"/>
      <c r="G58" s="327"/>
      <c r="H58" s="328" t="s">
        <v>512</v>
      </c>
      <c r="I58" s="329">
        <v>246371</v>
      </c>
      <c r="J58" s="330">
        <v>90114</v>
      </c>
      <c r="K58" s="331">
        <v>-0.7</v>
      </c>
      <c r="L58" s="332">
        <v>127286</v>
      </c>
      <c r="M58" s="333">
        <v>0.4</v>
      </c>
      <c r="N58" s="334">
        <v>-1.1000000000000001</v>
      </c>
    </row>
    <row r="59" spans="1:14" x14ac:dyDescent="0.15">
      <c r="A59" s="250"/>
      <c r="B59" s="246"/>
      <c r="C59" s="246"/>
      <c r="D59" s="246"/>
      <c r="E59" s="246"/>
      <c r="F59" s="246"/>
      <c r="G59" s="312" t="s">
        <v>516</v>
      </c>
      <c r="H59" s="313"/>
      <c r="I59" s="321">
        <v>443100</v>
      </c>
      <c r="J59" s="322">
        <v>168671</v>
      </c>
      <c r="K59" s="323">
        <v>-19.3</v>
      </c>
      <c r="L59" s="324">
        <v>291945</v>
      </c>
      <c r="M59" s="325">
        <v>4.0999999999999996</v>
      </c>
      <c r="N59" s="326">
        <v>-23.4</v>
      </c>
    </row>
    <row r="60" spans="1:14" x14ac:dyDescent="0.15">
      <c r="A60" s="250"/>
      <c r="B60" s="246"/>
      <c r="C60" s="246"/>
      <c r="D60" s="246"/>
      <c r="E60" s="246"/>
      <c r="F60" s="246"/>
      <c r="G60" s="327"/>
      <c r="H60" s="328" t="s">
        <v>512</v>
      </c>
      <c r="I60" s="335">
        <v>246186</v>
      </c>
      <c r="J60" s="330">
        <v>93714</v>
      </c>
      <c r="K60" s="331">
        <v>4</v>
      </c>
      <c r="L60" s="332">
        <v>127651</v>
      </c>
      <c r="M60" s="333">
        <v>0.3</v>
      </c>
      <c r="N60" s="334">
        <v>3.7</v>
      </c>
    </row>
    <row r="61" spans="1:14" x14ac:dyDescent="0.15">
      <c r="A61" s="250"/>
      <c r="B61" s="246"/>
      <c r="C61" s="246"/>
      <c r="D61" s="246"/>
      <c r="E61" s="246"/>
      <c r="F61" s="246"/>
      <c r="G61" s="312" t="s">
        <v>517</v>
      </c>
      <c r="H61" s="336"/>
      <c r="I61" s="337">
        <v>746654</v>
      </c>
      <c r="J61" s="338">
        <v>263364</v>
      </c>
      <c r="K61" s="339">
        <v>45.3</v>
      </c>
      <c r="L61" s="340">
        <v>290010</v>
      </c>
      <c r="M61" s="341">
        <v>7.6</v>
      </c>
      <c r="N61" s="326">
        <v>37.700000000000003</v>
      </c>
    </row>
    <row r="62" spans="1:14" x14ac:dyDescent="0.15">
      <c r="A62" s="250"/>
      <c r="B62" s="246"/>
      <c r="C62" s="246"/>
      <c r="D62" s="246"/>
      <c r="E62" s="246"/>
      <c r="F62" s="246"/>
      <c r="G62" s="327"/>
      <c r="H62" s="328" t="s">
        <v>512</v>
      </c>
      <c r="I62" s="329">
        <v>262496</v>
      </c>
      <c r="J62" s="330">
        <v>93861</v>
      </c>
      <c r="K62" s="331">
        <v>12.9</v>
      </c>
      <c r="L62" s="332">
        <v>114933</v>
      </c>
      <c r="M62" s="333">
        <v>4.4000000000000004</v>
      </c>
      <c r="N62" s="334">
        <v>8.5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13.26</v>
      </c>
      <c r="G47" s="12">
        <v>14.44</v>
      </c>
      <c r="H47" s="12">
        <v>13.59</v>
      </c>
      <c r="I47" s="12">
        <v>13.33</v>
      </c>
      <c r="J47" s="13">
        <v>12.2</v>
      </c>
    </row>
    <row r="48" spans="2:10" ht="57.75" customHeight="1" x14ac:dyDescent="0.15">
      <c r="B48" s="14"/>
      <c r="C48" s="1174" t="s">
        <v>4</v>
      </c>
      <c r="D48" s="1174"/>
      <c r="E48" s="1175"/>
      <c r="F48" s="15">
        <v>1.72</v>
      </c>
      <c r="G48" s="16">
        <v>1.41</v>
      </c>
      <c r="H48" s="16">
        <v>0.8</v>
      </c>
      <c r="I48" s="16">
        <v>0.9</v>
      </c>
      <c r="J48" s="17">
        <v>1.65</v>
      </c>
    </row>
    <row r="49" spans="2:10" ht="57.75" customHeight="1" thickBot="1" x14ac:dyDescent="0.2">
      <c r="B49" s="18"/>
      <c r="C49" s="1176" t="s">
        <v>5</v>
      </c>
      <c r="D49" s="1176"/>
      <c r="E49" s="1177"/>
      <c r="F49" s="19">
        <v>0.09</v>
      </c>
      <c r="G49" s="20">
        <v>0.54</v>
      </c>
      <c r="H49" s="20" t="s">
        <v>524</v>
      </c>
      <c r="I49" s="20">
        <v>0.8</v>
      </c>
      <c r="J49" s="21">
        <v>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2018-01-24T06:11:54Z</dcterms:created>
  <dcterms:modified xsi:type="dcterms:W3CDTF">2018-11-28T12:44:34Z</dcterms:modified>
  <cp:category/>
</cp:coreProperties>
</file>