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 windowWidth="15360" windowHeight="7605" tabRatio="7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 name="Sheet1" sheetId="21" r:id="rId18"/>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AM38" i="10"/>
  <c r="AM37" i="10"/>
  <c r="AM36" i="10"/>
  <c r="C34" i="10"/>
  <c r="C35" i="10" s="1"/>
  <c r="C36" i="10" l="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c r="AM35" i="10" s="1"/>
  <c r="BE34" i="10" l="1"/>
  <c r="BE35" i="10" s="1"/>
  <c r="BE36" i="10" s="1"/>
  <c r="BE37" i="10" s="1"/>
  <c r="BE38" i="10" s="1"/>
  <c r="BW34" i="10"/>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<sst xmlns="http://schemas.openxmlformats.org/spreadsheetml/2006/main" count="1154" uniqueCount="640">
  <si>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</si>
  <si>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</si>
  <si>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</si>
  <si>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</si>
  <si>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</si>
  <si>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</si>
  <si>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</si>
  <si>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</si>
  <si>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</si>
  <si>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</si>
  <si>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</si>
  <si>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</si>
  <si>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</si>
  <si>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</si>
  <si>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</si>
  <si>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</si>
  <si>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</si>
  <si>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</si>
  <si>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</si>
  <si>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</si>
  <si>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</si>
  <si>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</si>
  <si>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</si>
  <si>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</si>
  <si>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</si>
  <si>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</si>
  <si>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</si>
  <si>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</si>
  <si>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</si>
  <si>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</si>
  <si>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</si>
  <si>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</si>
  <si>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</si>
  <si>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</si>
  <si>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</si>
  <si>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</si>
  <si>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</si>
  <si>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</si>
  <si>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</si>
  <si>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</si>
  <si>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</si>
  <si>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</si>
  <si>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</si>
  <si>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</si>
  <si>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</si>
  <si>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</si>
  <si>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</si>
  <si>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</si>
  <si>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</si>
  <si>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</si>
  <si>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</si>
  <si>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</si>
  <si>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</si>
  <si>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</si>
  <si>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</si>
  <si>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</si>
  <si>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</si>
  <si>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</si>
  <si>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</si>
  <si>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</si>
  <si>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</si>
  <si>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</si>
  <si>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</si>
  <si>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</si>
  <si>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</si>
  <si>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</si>
  <si>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</si>
  <si>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</si>
  <si>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</si>
  <si>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</si>
  <si>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</si>
  <si>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</si>
  <si>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</si>
  <si>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</si>
  <si>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</si>
  <si>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</si>
  <si>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</si>
  <si>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</si>
  <si>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</si>
  <si>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</si>
  <si>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</si>
  <si>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</si>
  <si>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</si>
  <si>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</si>
  <si>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</si>
  <si>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</si>
  <si>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</si>
  <si>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</si>
  <si>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</si>
  <si>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</si>
  <si>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</si>
  <si>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</si>
  <si>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四万十市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</si>
  <si>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</si>
  <si>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</si>
  <si>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</si>
  <si>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</si>
  <si>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</si>
  <si>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</si>
  <si>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</si>
  <si>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</si>
  <si>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</si>
  <si>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</si>
  <si>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</si>
  <si>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</si>
  <si>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</si>
  <si>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</si>
  <si>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</si>
  <si>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</si>
  <si>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</si>
  <si>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</si>
  <si>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</si>
  <si>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</si>
  <si>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</si>
  <si>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</si>
  <si>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</si>
  <si>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</si>
  <si>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</si>
  <si>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</si>
  <si>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</si>
  <si>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</si>
  <si>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</si>
  <si>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</si>
  <si>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</si>
  <si>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</si>
  <si>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</si>
  <si>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</si>
  <si>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</si>
  <si>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</si>
  <si>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</si>
  <si>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</si>
  <si>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</si>
  <si>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</si>
  <si>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</si>
  <si>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</si>
  <si>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</si>
  <si>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</si>
  <si>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</si>
  <si>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</si>
  <si>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</si>
  <si>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</si>
  <si>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</si>
  <si>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</si>
  <si>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</si>
  <si>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</si>
  <si>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</si>
  <si>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</si>
  <si>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</si>
  <si>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</si>
  <si>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</si>
  <si>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</si>
  <si>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</si>
  <si>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</si>
  <si>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</si>
  <si>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</si>
  <si>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</si>
  <si>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</si>
  <si>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</si>
  <si>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</si>
  <si>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</si>
  <si>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</si>
  <si>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</si>
  <si>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</si>
  <si>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</si>
  <si>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</si>
  <si>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</si>
  <si>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</si>
  <si>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</si>
  <si>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</si>
  <si>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</si>
  <si>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</si>
  <si>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</si>
  <si>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</si>
  <si>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</si>
  <si>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</si>
  <si>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</si>
  <si>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</si>
  <si>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</si>
  <si>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</si>
  <si>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</si>
  <si>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</si>
  <si>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</si>
  <si>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</si>
  <si>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</si>
  <si>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</si>
  <si>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</si>
  <si>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</si>
  <si>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</si>
  <si>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</si>
  <si>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</si>
  <si>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</si>
  <si>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</si>
  <si>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</si>
  <si>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</si>
  <si>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</si>
  <si>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</si>
  <si>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</si>
  <si>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</si>
  <si>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</si>
  <si>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</si>
  <si>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</si>
  <si>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</si>
  <si>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</si>
  <si>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</si>
  <si>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</si>
  <si>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</si>
  <si>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</si>
  <si>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高知県四万十市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</si>
  <si>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</si>
  <si>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</si>
  <si>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</si>
  <si>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</si>
  <si>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</si>
  <si>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</si>
  <si>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</si>
  <si>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</si>
  <si>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</si>
  <si>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</si>
  <si>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</si>
  <si>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</si>
  <si>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</si>
  <si>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</si>
  <si>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</si>
  <si>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</si>
  <si>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</si>
  <si>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</si>
  <si>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</si>
  <si>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</si>
  <si>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</si>
  <si>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</si>
  <si>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</si>
  <si>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</si>
  <si>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</si>
  <si>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</si>
  <si>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</si>
  <si>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</si>
  <si>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</si>
  <si>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</si>
  <si>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</si>
  <si>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</si>
  <si>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</si>
  <si>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</si>
  <si>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</si>
  <si>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</si>
  <si>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</si>
  <si>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</si>
  <si>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</si>
  <si>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</si>
  <si>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</si>
  <si>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</si>
  <si>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</si>
  <si>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</si>
  <si>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</si>
  <si>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</si>
  <si>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</si>
  <si>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</si>
  <si>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</si>
  <si>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</si>
  <si>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</si>
  <si>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</si>
  <si>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</si>
  <si>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</si>
  <si>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</si>
  <si>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</si>
  <si>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</si>
  <si>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</si>
  <si>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</si>
  <si>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</si>
  <si>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</si>
  <si>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</si>
  <si>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</si>
  <si>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</si>
  <si>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</si>
  <si>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</si>
  <si>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</si>
  <si>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</si>
  <si>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</si>
  <si>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</si>
  <si>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</si>
  <si>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</si>
  <si>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</si>
  <si>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</si>
  <si>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</si>
  <si>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</si>
  <si>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</si>
  <si>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</si>
  <si>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</si>
  <si>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</si>
  <si>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</si>
  <si>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</si>
  <si>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</si>
  <si>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</si>
  <si>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</si>
  <si>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</si>
  <si>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</si>
  <si>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</si>
  <si>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</si>
  <si>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</si>
  <si>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</si>
  <si>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</si>
  <si>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</si>
  <si>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</si>
  <si>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</si>
  <si>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</si>
  <si>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</si>
  <si>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</si>
  <si>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</si>
  <si>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</si>
  <si>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</si>
  <si>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</si>
  <si>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</si>
  <si>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</si>
  <si>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</si>
  <si>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</si>
  <si>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</si>
  <si>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</si>
  <si>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</si>
  <si>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</si>
  <si>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</si>
  <si>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</si>
  <si>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</si>
  <si>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</si>
  <si>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</si>
  <si>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</si>
  <si>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</si>
  <si>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</si>
  <si>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</si>
  <si>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</si>
  <si>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</si>
  <si>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</si>
  <si>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</si>
  <si>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</si>
  <si>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</si>
  <si>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</si>
  <si>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</si>
  <si>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</si>
  <si>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</si>
  <si>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</si>
  <si>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</si>
  <si>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</si>
  <si>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</si>
  <si>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</si>
  <si>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</si>
  <si>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</si>
  <si>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</si>
  <si>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</si>
  <si>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</si>
  <si>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</si>
  <si>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</si>
  <si>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</si>
  <si>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</si>
  <si>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</si>
  <si>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</si>
  <si>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</si>
  <si>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</si>
  <si>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</si>
  <si>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</si>
  <si>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高知県四万十市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</si>
  <si>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</si>
  <si>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</si>
  <si>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</si>
  <si>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</si>
  <si>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</si>
  <si>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</si>
  <si>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</si>
  <si>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</si>
  <si>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</si>
  <si>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</si>
  <si>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</si>
  <si>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</si>
  <si>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</si>
  <si>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</si>
  <si>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</si>
  <si>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</si>
  <si>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</si>
  <si>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</si>
  <si>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</si>
  <si>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</si>
  <si>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四万十市奥屋内へき地出張診療所会計</t>
    <phoneticPr fontId="5"/>
  </si>
  <si>
    <t>四万十市住宅新築資金等貸付事業会計</t>
    <phoneticPr fontId="5"/>
  </si>
  <si>
    <t>-</t>
    <phoneticPr fontId="5"/>
  </si>
  <si>
    <t>四万十市鉄道経営助成基金会計</t>
    <phoneticPr fontId="5"/>
  </si>
  <si>
    <t>-</t>
    <phoneticPr fontId="5"/>
  </si>
  <si>
    <t>四万十市園芸作物価格安定事業会計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</si>
  <si>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</si>
  <si>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</si>
  <si>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</si>
  <si>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</si>
  <si>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</si>
  <si>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</si>
  <si>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</si>
  <si>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</si>
  <si>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</si>
  <si>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</si>
  <si>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</si>
  <si>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</si>
  <si>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</si>
  <si>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</si>
  <si>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四万十市国民健康保険会計事業勘定</t>
    <phoneticPr fontId="5"/>
  </si>
  <si>
    <t>四万十市国民健康保険会計診療施設勘定</t>
    <phoneticPr fontId="5"/>
  </si>
  <si>
    <t>四万十市介護保険会計保険事業勘定</t>
    <phoneticPr fontId="5"/>
  </si>
  <si>
    <t>-</t>
    <phoneticPr fontId="5"/>
  </si>
  <si>
    <t>幡多中央介護認定審査会会計</t>
    <phoneticPr fontId="5"/>
  </si>
  <si>
    <t>四万十市後期高齢者医療会計</t>
    <phoneticPr fontId="5"/>
  </si>
  <si>
    <t>四万十市水道事業会計</t>
    <phoneticPr fontId="5"/>
  </si>
  <si>
    <t>法適用企業</t>
    <phoneticPr fontId="5"/>
  </si>
  <si>
    <t>四万十市病院事業会計</t>
    <phoneticPr fontId="5"/>
  </si>
  <si>
    <t>法適用企業</t>
    <phoneticPr fontId="5"/>
  </si>
  <si>
    <t>四万十市簡易水道事業会計</t>
    <phoneticPr fontId="5"/>
  </si>
  <si>
    <t>-</t>
    <phoneticPr fontId="5"/>
  </si>
  <si>
    <t>法非適用企業</t>
    <phoneticPr fontId="5"/>
  </si>
  <si>
    <t>幡多公設地方卸売市場事業会計</t>
    <phoneticPr fontId="5"/>
  </si>
  <si>
    <t>法非適用企業</t>
    <phoneticPr fontId="5"/>
  </si>
  <si>
    <t>四万十市と畜場会計</t>
    <phoneticPr fontId="5"/>
  </si>
  <si>
    <t>法非適用企業</t>
    <phoneticPr fontId="5"/>
  </si>
  <si>
    <t>四万十市下水道事業会計</t>
    <phoneticPr fontId="5"/>
  </si>
  <si>
    <t>法非適用企業</t>
    <phoneticPr fontId="5"/>
  </si>
  <si>
    <t>四万十市農業集落排水事業会計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</si>
  <si>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</si>
  <si>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</si>
  <si>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</si>
  <si>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</si>
  <si>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</si>
  <si>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</si>
  <si>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</si>
  <si>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</si>
  <si>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</si>
  <si>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</si>
  <si>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</si>
  <si>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</si>
  <si>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</si>
  <si>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</si>
  <si>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</si>
  <si>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</si>
  <si>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</si>
  <si>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</si>
  <si>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</si>
  <si>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</si>
  <si>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</si>
  <si>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</si>
  <si>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</si>
  <si>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</si>
  <si>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</si>
  <si>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</si>
  <si>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</si>
  <si>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</si>
  <si>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</si>
  <si>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</si>
  <si>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</si>
  <si>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</si>
  <si>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</si>
  <si>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</si>
  <si>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</si>
  <si>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</si>
  <si>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</si>
  <si>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</si>
  <si>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</si>
  <si>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</si>
  <si>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</si>
  <si>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</si>
  <si>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</si>
  <si>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</si>
  <si>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</si>
  <si>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</si>
  <si>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</si>
  <si>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</si>
  <si>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</si>
  <si>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</si>
  <si>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</si>
  <si>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</si>
  <si>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</si>
  <si>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</si>
  <si>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</si>
  <si>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</si>
  <si>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</si>
  <si>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</si>
  <si>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</si>
  <si>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</si>
  <si>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</si>
  <si>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</si>
  <si>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</si>
  <si>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四万十市下水道事業会計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</si>
  <si>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</si>
  <si>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</si>
  <si>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四万十市簡易水道事業会計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</si>
  <si>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</si>
  <si>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四万十市病院事業会計</t>
    <phoneticPr fontId="5"/>
  </si>
  <si>
    <t>(Ｆ)</t>
    <phoneticPr fontId="5"/>
  </si>
  <si>
    <t>四万十市農業集落排水事業会計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</si>
  <si>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</si>
  <si>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</si>
  <si>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</si>
  <si>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</si>
  <si>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</si>
  <si>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</si>
  <si>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</si>
  <si>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</si>
  <si>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</si>
  <si>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</si>
  <si>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</si>
  <si>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</si>
  <si>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</si>
  <si>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</si>
  <si>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</si>
  <si>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</si>
  <si>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</si>
  <si>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</si>
  <si>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</si>
  <si>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</si>
  <si>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</si>
  <si>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</si>
  <si>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</si>
  <si>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</si>
  <si>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</si>
  <si>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</si>
  <si>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</si>
  <si>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</si>
  <si>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</si>
  <si>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</si>
  <si>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</si>
  <si>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</si>
  <si>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</si>
  <si>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</si>
  <si>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</si>
  <si>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</si>
  <si>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</si>
  <si>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</si>
  <si>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</si>
  <si>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</si>
  <si>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</si>
  <si>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</si>
  <si>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</si>
  <si>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</si>
  <si>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</si>
  <si>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</si>
  <si>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</si>
  <si>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</si>
  <si>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</si>
  <si>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</si>
  <si>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</si>
  <si>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</si>
  <si>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</si>
  <si>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</si>
  <si>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</si>
  <si>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</si>
  <si>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</si>
  <si>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</si>
  <si>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</si>
  <si>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</si>
  <si>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</si>
  <si>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</si>
  <si>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</si>
  <si>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</si>
  <si>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</si>
  <si>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</si>
  <si>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</si>
  <si>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</si>
  <si>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</si>
  <si>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</si>
  <si>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</si>
  <si>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</si>
  <si>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</si>
  <si>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</si>
  <si>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</si>
  <si>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</si>
  <si>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</si>
  <si>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</si>
  <si>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</si>
  <si>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</si>
  <si>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</si>
  <si>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</si>
  <si>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</si>
  <si>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</si>
  <si>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</si>
  <si>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</si>
  <si>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</si>
  <si>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</si>
  <si>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1.17</t>
  </si>
  <si>
    <t>▲ 1.75</t>
  </si>
  <si>
    <t>▲ 1.98</t>
  </si>
  <si>
    <t>四万十市国民健康保険会計診療施設勘定</t>
  </si>
  <si>
    <t>▲ 1.11</t>
  </si>
  <si>
    <t>▲ 1.12</t>
  </si>
  <si>
    <t>▲ 1.09</t>
  </si>
  <si>
    <t>▲ 1.15</t>
  </si>
  <si>
    <t>四万十市水道事業会計</t>
  </si>
  <si>
    <t>四万十市病院事業会計</t>
  </si>
  <si>
    <t>四万十市国民健康保険会計事業勘定</t>
  </si>
  <si>
    <t>四万十市と畜場会計</t>
  </si>
  <si>
    <t>▲ 0.00</t>
  </si>
  <si>
    <t>四万十市後期高齢者医療会計</t>
  </si>
  <si>
    <t>一般会計</t>
  </si>
  <si>
    <t>四万十市園芸作物価格安定事業会計</t>
  </si>
  <si>
    <t>その他会計（赤字）</t>
  </si>
  <si>
    <t>その他会計（黒字）</t>
  </si>
  <si>
    <t>地域振興基金</t>
    <rPh sb="0" eb="2">
      <t>チイキ</t>
    </rPh>
    <rPh sb="2" eb="4">
      <t>シンコウ</t>
    </rPh>
    <rPh sb="4" eb="6">
      <t>キキン</t>
    </rPh>
    <phoneticPr fontId="11"/>
  </si>
  <si>
    <t>ふるさと応援基金</t>
    <rPh sb="4" eb="6">
      <t>オウエン</t>
    </rPh>
    <rPh sb="6" eb="8">
      <t>キキン</t>
    </rPh>
    <phoneticPr fontId="11"/>
  </si>
  <si>
    <t>新しいまちづくり基金</t>
    <rPh sb="0" eb="1">
      <t>アタラ</t>
    </rPh>
    <rPh sb="8" eb="10">
      <t>キキン</t>
    </rPh>
    <phoneticPr fontId="2"/>
  </si>
  <si>
    <t>鉄道経営助成基金</t>
    <rPh sb="0" eb="2">
      <t>テツドウ</t>
    </rPh>
    <rPh sb="2" eb="4">
      <t>ケイエイ</t>
    </rPh>
    <rPh sb="4" eb="6">
      <t>ジョセイ</t>
    </rPh>
    <rPh sb="6" eb="8">
      <t>キキン</t>
    </rPh>
    <phoneticPr fontId="2"/>
  </si>
  <si>
    <t>園芸作物価格安定基金</t>
    <rPh sb="0" eb="2">
      <t>エンゲイ</t>
    </rPh>
    <rPh sb="2" eb="4">
      <t>サクモツ</t>
    </rPh>
    <rPh sb="4" eb="6">
      <t>カカク</t>
    </rPh>
    <rPh sb="6" eb="8">
      <t>アンテイ</t>
    </rPh>
    <rPh sb="8" eb="10">
      <t>キキン</t>
    </rPh>
    <phoneticPr fontId="11"/>
  </si>
  <si>
    <t>（公財）四万十市体育協会</t>
    <rPh sb="1" eb="2">
      <t>コウ</t>
    </rPh>
    <rPh sb="2" eb="3">
      <t>ザイ</t>
    </rPh>
    <rPh sb="4" eb="8">
      <t>シマントシ</t>
    </rPh>
    <rPh sb="8" eb="10">
      <t>タイイク</t>
    </rPh>
    <rPh sb="10" eb="12">
      <t>キョウカイ</t>
    </rPh>
    <phoneticPr fontId="2"/>
  </si>
  <si>
    <t>（公財）四万十市公園管理公社</t>
    <rPh sb="2" eb="3">
      <t>ザイ</t>
    </rPh>
    <rPh sb="4" eb="8">
      <t>シマントシ</t>
    </rPh>
    <rPh sb="8" eb="10">
      <t>コウエン</t>
    </rPh>
    <rPh sb="10" eb="12">
      <t>カンリ</t>
    </rPh>
    <rPh sb="12" eb="14">
      <t>コウシャ</t>
    </rPh>
    <phoneticPr fontId="2"/>
  </si>
  <si>
    <t>まちづくり四万十（株）</t>
    <rPh sb="5" eb="8">
      <t>シマント</t>
    </rPh>
    <rPh sb="9" eb="10">
      <t>カブ</t>
    </rPh>
    <phoneticPr fontId="2"/>
  </si>
  <si>
    <t>（公財）四万十市西土佐農業公社</t>
    <rPh sb="2" eb="3">
      <t>ザイ</t>
    </rPh>
    <rPh sb="4" eb="8">
      <t>シマントシ</t>
    </rPh>
    <rPh sb="8" eb="11">
      <t>ニシトサ</t>
    </rPh>
    <rPh sb="11" eb="13">
      <t>ノウギョウ</t>
    </rPh>
    <rPh sb="13" eb="15">
      <t>コウシャ</t>
    </rPh>
    <phoneticPr fontId="2"/>
  </si>
  <si>
    <t>（株）しまんと企画</t>
    <rPh sb="1" eb="2">
      <t>カブ</t>
    </rPh>
    <rPh sb="7" eb="9">
      <t>キカク</t>
    </rPh>
    <phoneticPr fontId="2"/>
  </si>
  <si>
    <t>土佐くろしお鉄道（株）</t>
    <rPh sb="0" eb="2">
      <t>トサ</t>
    </rPh>
    <rPh sb="6" eb="8">
      <t>テツドウ</t>
    </rPh>
    <rPh sb="9" eb="10">
      <t>カブ</t>
    </rPh>
    <phoneticPr fontId="2"/>
  </si>
  <si>
    <t>補助金は鉄道経営助成基金より</t>
    <rPh sb="0" eb="3">
      <t>ホジョキン</t>
    </rPh>
    <rPh sb="4" eb="6">
      <t>テツドウ</t>
    </rPh>
    <rPh sb="6" eb="8">
      <t>ケイエイ</t>
    </rPh>
    <rPh sb="8" eb="10">
      <t>ジョセイ</t>
    </rPh>
    <rPh sb="10" eb="12">
      <t>キキン</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</si>
  <si>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</si>
  <si>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</si>
  <si>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高知県市町村総合事務組合</t>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</si>
  <si>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</si>
  <si>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高知県後期高齢者医療広域連合</t>
    <phoneticPr fontId="2"/>
  </si>
  <si>
    <t>幡多広域市町村圏事務組合</t>
    <rPh sb="0" eb="2">
      <t>ハタ</t>
    </rPh>
    <rPh sb="2" eb="4">
      <t>コウイキ</t>
    </rPh>
    <rPh sb="4" eb="7">
      <t>シチョウソン</t>
    </rPh>
    <rPh sb="7" eb="8">
      <t>ケン</t>
    </rPh>
    <rPh sb="8" eb="10">
      <t>ジム</t>
    </rPh>
    <rPh sb="10" eb="12">
      <t>クミアイ</t>
    </rPh>
    <phoneticPr fontId="2"/>
  </si>
  <si>
    <t>幡多広域市町村圏事務組合</t>
    <phoneticPr fontId="2"/>
  </si>
  <si>
    <t>幡多中央環境施設組合</t>
    <rPh sb="0" eb="2">
      <t>ハタ</t>
    </rPh>
    <rPh sb="2" eb="4">
      <t>チュウオウ</t>
    </rPh>
    <rPh sb="4" eb="6">
      <t>カンキョウ</t>
    </rPh>
    <rPh sb="6" eb="8">
      <t>シセツ</t>
    </rPh>
    <rPh sb="8" eb="10">
      <t>クミアイ</t>
    </rPh>
    <phoneticPr fontId="2"/>
  </si>
  <si>
    <t>幡多中央消防組合</t>
    <rPh sb="0" eb="2">
      <t>ハタ</t>
    </rPh>
    <rPh sb="2" eb="4">
      <t>チュウオウ</t>
    </rPh>
    <rPh sb="4" eb="6">
      <t>ショウボウ</t>
    </rPh>
    <rPh sb="6" eb="8">
      <t>クミアイ</t>
    </rPh>
    <phoneticPr fontId="2"/>
  </si>
  <si>
    <t>一般会計</t>
    <rPh sb="0" eb="2">
      <t>イッパン</t>
    </rPh>
    <rPh sb="2" eb="4">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</si>
  <si>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</si>
  <si>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後期高齢者医療特別会計</t>
    <rPh sb="0" eb="2">
      <t>コウキ</t>
    </rPh>
    <rPh sb="2" eb="5">
      <t>コウレイシャ</t>
    </rPh>
    <rPh sb="5" eb="7">
      <t>イリョウ</t>
    </rPh>
    <rPh sb="7" eb="9">
      <t>トクベツ</t>
    </rPh>
    <rPh sb="9" eb="11">
      <t>カイケイ</t>
    </rPh>
    <phoneticPr fontId="2"/>
  </si>
  <si>
    <t>ふるさと特別会計</t>
    <rPh sb="4" eb="6">
      <t>トクベツ</t>
    </rPh>
    <rPh sb="6" eb="8">
      <t>カイケイ</t>
    </rPh>
    <phoneticPr fontId="2"/>
  </si>
  <si>
    <t>滞納整理事業特別会計</t>
    <rPh sb="0" eb="2">
      <t>タイノウ</t>
    </rPh>
    <rPh sb="2" eb="4">
      <t>セイリ</t>
    </rPh>
    <rPh sb="4" eb="6">
      <t>ジギョウ</t>
    </rPh>
    <rPh sb="6" eb="8">
      <t>トクベツ</t>
    </rPh>
    <rPh sb="8" eb="10">
      <t>カイケイ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</si>
  <si>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</si>
  <si>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</si>
  <si>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</si>
  <si>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</si>
  <si>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</si>
  <si>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</si>
  <si>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</si>
  <si>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</si>
  <si>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</si>
  <si>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ともに高くなっている。将来負担比率については、財政比較分析でも分析した通り大型施設整備や南海トラフ地震に備えた防災関連施設の整備等に伴う地方債残高の増によるものであるが、地方債発行の抑制等公債費負担の適正化に努めており減少する見込みである。有形固定資産減価償却率については上記の分析の通り適切な維持管理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</si>
  <si>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</si>
  <si>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</si>
  <si>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</si>
  <si>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</si>
  <si>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</si>
  <si>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</si>
  <si>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</si>
  <si>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</si>
  <si>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及び実質公債費比率ともに類似団体平均より高い水準にあるが、平均同様に減少傾向にあり、地方債発行の抑制などに努めている効果が表れている。さらなる減少にむけ、今後も財政比較分析表で分析した通り適正化に努めていく。</t>
    <rPh sb="13" eb="14">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</si>
</sst>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D7FD-48CD-A47A-E7B1681196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136991</c:v>
                </c:pt>
                <c:pt idx="1">
                  <c:v>122409</c:v>
                </c:pt>
                <c:pt idx="2">
                  <c:v>106516</c:v>
                </c:pt>
                <c:pt idx="3">
                  <c:v>86666</c:v>
                </c:pt>
                <c:pt idx="4">
                  <c:v>97296</c:v>
                </c:pt>
              </c:numCache>
            </c:numRef>
          </c:val>
          <c:smooth val="0"/>
          <c:extLst xmlns:c16r2="http://schemas.microsoft.com/office/drawing/2015/06/chart">
            <c:ext xmlns:c16="http://schemas.microsoft.com/office/drawing/2014/chart" uri="{C3380CC4-5D6E-409C-BE32-E72D297353CC}">
              <c16:uniqueId val="{00000001-D7FD-48CD-A47A-E7B168119600}"/>
            </c:ext>
          </c:extLst>
        </c:ser>
        <c:dLbls>
          <c:showLegendKey val="0"/>
          <c:showVal val="0"/>
          <c:showCatName val="0"/>
          <c:showSerName val="0"/>
          <c:showPercent val="0"/>
          <c:showBubbleSize val="0"/>
        </c:dLbls>
        <c:marker val="1"/>
        <c:smooth val="0"/>
        <c:axId val="162371072"/>
        <c:axId val="162372992"/>
      </c:lineChart>
      <c:catAx>
        <c:axId val="162371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372992"/>
        <c:crosses val="autoZero"/>
        <c:auto val="1"/>
        <c:lblAlgn val="ctr"/>
        <c:lblOffset val="100"/>
        <c:tickLblSkip val="1"/>
        <c:tickMarkSkip val="1"/>
        <c:noMultiLvlLbl val="0"/>
      </c:catAx>
      <c:valAx>
        <c:axId val="1623729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371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0.03</c:v>
                </c:pt>
                <c:pt idx="1">
                  <c:v>2.8</c:v>
                </c:pt>
                <c:pt idx="2">
                  <c:v>3.64</c:v>
                </c:pt>
                <c:pt idx="3">
                  <c:v>1.99</c:v>
                </c:pt>
                <c:pt idx="4">
                  <c:v>0.06</c:v>
                </c:pt>
              </c:numCache>
            </c:numRef>
          </c:val>
          <c:extLst xmlns:c16r2="http://schemas.microsoft.com/office/drawing/2015/06/chart">
            <c:ext xmlns:c16="http://schemas.microsoft.com/office/drawing/2014/chart" uri="{C3380CC4-5D6E-409C-BE32-E72D297353CC}">
              <c16:uniqueId val="{00000000-9AC9-49AE-8192-1D0557DC79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2.88</c:v>
                </c:pt>
                <c:pt idx="1">
                  <c:v>2.9</c:v>
                </c:pt>
                <c:pt idx="2">
                  <c:v>2.82</c:v>
                </c:pt>
                <c:pt idx="3">
                  <c:v>2.9</c:v>
                </c:pt>
                <c:pt idx="4">
                  <c:v>4.9800000000000004</c:v>
                </c:pt>
              </c:numCache>
            </c:numRef>
          </c:val>
          <c:extLst xmlns:c16r2="http://schemas.microsoft.com/office/drawing/2015/06/chart">
            <c:ext xmlns:c16="http://schemas.microsoft.com/office/drawing/2014/chart" uri="{C3380CC4-5D6E-409C-BE32-E72D297353CC}">
              <c16:uniqueId val="{00000001-9AC9-49AE-8192-1D0557DC7950}"/>
            </c:ext>
          </c:extLst>
        </c:ser>
        <c:dLbls>
          <c:showLegendKey val="0"/>
          <c:showVal val="0"/>
          <c:showCatName val="0"/>
          <c:showSerName val="0"/>
          <c:showPercent val="0"/>
          <c:showBubbleSize val="0"/>
        </c:dLbls>
        <c:gapWidth val="250"/>
        <c:overlap val="100"/>
        <c:axId val="170844160"/>
        <c:axId val="170846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-1.17</c:v>
                </c:pt>
                <c:pt idx="1">
                  <c:v>2.79</c:v>
                </c:pt>
                <c:pt idx="2">
                  <c:v>0.94</c:v>
                </c:pt>
                <c:pt idx="3">
                  <c:v>-1.75</c:v>
                </c:pt>
                <c:pt idx="4">
                  <c:v>-1.98</c:v>
                </c:pt>
              </c:numCache>
            </c:numRef>
          </c:val>
          <c:smooth val="0"/>
          <c:extLst xmlns:c16r2="http://schemas.microsoft.com/office/drawing/2015/06/chart">
            <c:ext xmlns:c16="http://schemas.microsoft.com/office/drawing/2014/chart" uri="{C3380CC4-5D6E-409C-BE32-E72D297353CC}">
              <c16:uniqueId val="{00000002-9AC9-49AE-8192-1D0557DC7950}"/>
            </c:ext>
          </c:extLst>
        </c:ser>
        <c:dLbls>
          <c:showLegendKey val="0"/>
          <c:showVal val="0"/>
          <c:showCatName val="0"/>
          <c:showSerName val="0"/>
          <c:showPercent val="0"/>
          <c:showBubbleSize val="0"/>
        </c:dLbls>
        <c:marker val="1"/>
        <c:smooth val="0"/>
        <c:axId val="170844160"/>
        <c:axId val="170846080"/>
      </c:lineChart>
      <c:catAx>
        <c:axId val="17084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846080"/>
        <c:crosses val="autoZero"/>
        <c:auto val="1"/>
        <c:lblAlgn val="ctr"/>
        <c:lblOffset val="100"/>
        <c:tickLblSkip val="1"/>
        <c:tickMarkSkip val="1"/>
        <c:noMultiLvlLbl val="0"/>
      </c:catAx>
      <c:valAx>
        <c:axId val="17084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84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0.06</c:v>
                </c:pt>
                <c:pt idx="6">
                  <c:v>#N/A</c:v>
                </c:pt>
                <c:pt idx="7">
                  <c:v>0.75</c:v>
                </c:pt>
                <c:pt idx="8">
                  <c:v>#N/A</c:v>
                </c:pt>
                <c:pt idx="9">
                  <c:v>0</c:v>
                </c:pt>
              </c:numCache>
            </c:numRef>
          </c:val>
          <c:extLst xmlns:c16r2="http://schemas.microsoft.com/office/drawing/2015/06/chart">
            <c:ext xmlns:c16="http://schemas.microsoft.com/office/drawing/2014/chart" uri="{C3380CC4-5D6E-409C-BE32-E72D297353CC}">
              <c16:uniqueId val="{00000000-115A-415C-B3AE-178DBF6E78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15A-415C-B3AE-178DBF6E78DE}"/>
            </c:ext>
          </c:extLst>
        </c:ser>
        <c:ser>
          <c:idx val="2"/>
          <c:order val="2"/>
          <c:tx>
            <c:strRef>
              <c:f>データシート!$A$29</c:f>
              <c:strCache>
                <c:ptCount val="1"/>
                <c:pt idx="0">
                  <c:v>四万十市園芸作物価格安定事業会計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0.04</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115A-415C-B3AE-178DBF6E78DE}"/>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2.79</c:v>
                </c:pt>
                <c:pt idx="4">
                  <c:v>#N/A</c:v>
                </c:pt>
                <c:pt idx="5">
                  <c:v>3.59</c:v>
                </c:pt>
                <c:pt idx="6">
                  <c:v>#N/A</c:v>
                </c:pt>
                <c:pt idx="7">
                  <c:v>1.96</c:v>
                </c:pt>
                <c:pt idx="8">
                  <c:v>#N/A</c:v>
                </c:pt>
                <c:pt idx="9">
                  <c:v>0.04</c:v>
                </c:pt>
              </c:numCache>
            </c:numRef>
          </c:val>
          <c:extLst xmlns:c16r2="http://schemas.microsoft.com/office/drawing/2015/06/chart">
            <c:ext xmlns:c16="http://schemas.microsoft.com/office/drawing/2014/chart" uri="{C3380CC4-5D6E-409C-BE32-E72D297353CC}">
              <c16:uniqueId val="{00000003-115A-415C-B3AE-178DBF6E78DE}"/>
            </c:ext>
          </c:extLst>
        </c:ser>
        <c:ser>
          <c:idx val="4"/>
          <c:order val="4"/>
          <c:tx>
            <c:strRef>
              <c:f>データシート!$A$31</c:f>
              <c:strCache>
                <c:ptCount val="1"/>
                <c:pt idx="0">
                  <c:v>四万十市後期高齢者医療会計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7.0000000000000007E-2</c:v>
                </c:pt>
                <c:pt idx="4">
                  <c:v>#N/A</c:v>
                </c:pt>
                <c:pt idx="5">
                  <c:v>7.0000000000000007E-2</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4-115A-415C-B3AE-178DBF6E78DE}"/>
            </c:ext>
          </c:extLst>
        </c:ser>
        <c:ser>
          <c:idx val="5"/>
          <c:order val="5"/>
          <c:tx>
            <c:strRef>
              <c:f>データシート!$A$32</c:f>
              <c:strCache>
                <c:ptCount val="1"/>
                <c:pt idx="0">
                  <c:v>四万十市と畜場会計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7.0000000000000007E-2</c:v>
                </c:pt>
                <c:pt idx="4">
                  <c:v>#N/A</c:v>
                </c:pt>
                <c:pt idx="5">
                  <c:v>0.26</c:v>
                </c:pt>
                <c:pt idx="6">
                  <c:v>#N/A</c:v>
                </c:pt>
                <c:pt idx="7">
                  <c:v>0.22</c:v>
                </c:pt>
                <c:pt idx="8">
                  <c:v>#N/A</c:v>
                </c:pt>
                <c:pt idx="9">
                  <c:v>0.28000000000000003</c:v>
                </c:pt>
              </c:numCache>
            </c:numRef>
          </c:val>
          <c:extLst xmlns:c16r2="http://schemas.microsoft.com/office/drawing/2015/06/chart">
            <c:ext xmlns:c16="http://schemas.microsoft.com/office/drawing/2014/chart" uri="{C3380CC4-5D6E-409C-BE32-E72D297353CC}">
              <c16:uniqueId val="{00000005-115A-415C-B3AE-178DBF6E78DE}"/>
            </c:ext>
          </c:extLst>
        </c:ser>
        <c:ser>
          <c:idx val="6"/>
          <c:order val="6"/>
          <c:tx>
            <c:strRef>
              <c:f>データシート!$A$33</c:f>
              <c:strCache>
                <c:ptCount val="1"/>
                <c:pt idx="0">
                  <c:v>四万十市国民健康保険会計事業勘定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c:v>
                </c:pt>
                <c:pt idx="4">
                  <c:v>#N/A</c:v>
                </c:pt>
                <c:pt idx="5">
                  <c:v>0</c:v>
                </c:pt>
                <c:pt idx="6">
                  <c:v>#N/A</c:v>
                </c:pt>
                <c:pt idx="7">
                  <c:v>0.28999999999999998</c:v>
                </c:pt>
                <c:pt idx="8">
                  <c:v>#N/A</c:v>
                </c:pt>
                <c:pt idx="9">
                  <c:v>1.18</c:v>
                </c:pt>
              </c:numCache>
            </c:numRef>
          </c:val>
          <c:extLst xmlns:c16r2="http://schemas.microsoft.com/office/drawing/2015/06/chart">
            <c:ext xmlns:c16="http://schemas.microsoft.com/office/drawing/2014/chart" uri="{C3380CC4-5D6E-409C-BE32-E72D297353CC}">
              <c16:uniqueId val="{00000006-115A-415C-B3AE-178DBF6E78DE}"/>
            </c:ext>
          </c:extLst>
        </c:ser>
        <c:ser>
          <c:idx val="7"/>
          <c:order val="7"/>
          <c:tx>
            <c:strRef>
              <c:f>データシート!$A$34</c:f>
              <c:strCache>
                <c:ptCount val="1"/>
                <c:pt idx="0">
                  <c:v>四万十市病院事業会計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2.36</c:v>
                </c:pt>
                <c:pt idx="2">
                  <c:v>#N/A</c:v>
                </c:pt>
                <c:pt idx="3">
                  <c:v>1.18</c:v>
                </c:pt>
                <c:pt idx="4">
                  <c:v>#N/A</c:v>
                </c:pt>
                <c:pt idx="5">
                  <c:v>1.99</c:v>
                </c:pt>
                <c:pt idx="6">
                  <c:v>#N/A</c:v>
                </c:pt>
                <c:pt idx="7">
                  <c:v>2.8</c:v>
                </c:pt>
                <c:pt idx="8">
                  <c:v>#N/A</c:v>
                </c:pt>
                <c:pt idx="9">
                  <c:v>2.33</c:v>
                </c:pt>
              </c:numCache>
            </c:numRef>
          </c:val>
          <c:extLst xmlns:c16r2="http://schemas.microsoft.com/office/drawing/2015/06/chart">
            <c:ext xmlns:c16="http://schemas.microsoft.com/office/drawing/2014/chart" uri="{C3380CC4-5D6E-409C-BE32-E72D297353CC}">
              <c16:uniqueId val="{00000007-115A-415C-B3AE-178DBF6E78DE}"/>
            </c:ext>
          </c:extLst>
        </c:ser>
        <c:ser>
          <c:idx val="8"/>
          <c:order val="8"/>
          <c:tx>
            <c:strRef>
              <c:f>データシート!$A$35</c:f>
              <c:strCache>
                <c:ptCount val="1"/>
                <c:pt idx="0">
                  <c:v>四万十市水道事業会計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1.93</c:v>
                </c:pt>
                <c:pt idx="2">
                  <c:v>#N/A</c:v>
                </c:pt>
                <c:pt idx="3">
                  <c:v>2.34</c:v>
                </c:pt>
                <c:pt idx="4">
                  <c:v>#N/A</c:v>
                </c:pt>
                <c:pt idx="5">
                  <c:v>2.4900000000000002</c:v>
                </c:pt>
                <c:pt idx="6">
                  <c:v>#N/A</c:v>
                </c:pt>
                <c:pt idx="7">
                  <c:v>3.01</c:v>
                </c:pt>
                <c:pt idx="8">
                  <c:v>#N/A</c:v>
                </c:pt>
                <c:pt idx="9">
                  <c:v>3.84</c:v>
                </c:pt>
              </c:numCache>
            </c:numRef>
          </c:val>
          <c:extLst xmlns:c16r2="http://schemas.microsoft.com/office/drawing/2015/06/chart">
            <c:ext xmlns:c16="http://schemas.microsoft.com/office/drawing/2014/chart" uri="{C3380CC4-5D6E-409C-BE32-E72D297353CC}">
              <c16:uniqueId val="{00000008-115A-415C-B3AE-178DBF6E78DE}"/>
            </c:ext>
          </c:extLst>
        </c:ser>
        <c:ser>
          <c:idx val="9"/>
          <c:order val="9"/>
          <c:tx>
            <c:strRef>
              <c:f>データシート!$A$36</c:f>
              <c:strCache>
                <c:ptCount val="1"/>
                <c:pt idx="0">
                  <c:v>四万十市国民健康保険会計診療施設勘定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1.1100000000000001</c:v>
                </c:pt>
                <c:pt idx="1">
                  <c:v>#N/A</c:v>
                </c:pt>
                <c:pt idx="2">
                  <c:v>1.1200000000000001</c:v>
                </c:pt>
                <c:pt idx="3">
                  <c:v>#N/A</c:v>
                </c:pt>
                <c:pt idx="4">
                  <c:v>1.0900000000000001</c:v>
                </c:pt>
                <c:pt idx="5">
                  <c:v>#N/A</c:v>
                </c:pt>
                <c:pt idx="6">
                  <c:v>1.1200000000000001</c:v>
                </c:pt>
                <c:pt idx="7">
                  <c:v>#N/A</c:v>
                </c:pt>
                <c:pt idx="8">
                  <c:v>1.1499999999999999</c:v>
                </c:pt>
                <c:pt idx="9">
                  <c:v>#N/A</c:v>
                </c:pt>
              </c:numCache>
            </c:numRef>
          </c:val>
          <c:extLst xmlns:c16r2="http://schemas.microsoft.com/office/drawing/2015/06/chart">
            <c:ext xmlns:c16="http://schemas.microsoft.com/office/drawing/2014/chart" uri="{C3380CC4-5D6E-409C-BE32-E72D297353CC}">
              <c16:uniqueId val="{00000009-115A-415C-B3AE-178DBF6E78DE}"/>
            </c:ext>
          </c:extLst>
        </c:ser>
        <c:dLbls>
          <c:showLegendKey val="0"/>
          <c:showVal val="0"/>
          <c:showCatName val="0"/>
          <c:showSerName val="0"/>
          <c:showPercent val="0"/>
          <c:showBubbleSize val="0"/>
        </c:dLbls>
        <c:gapWidth val="150"/>
        <c:overlap val="100"/>
        <c:axId val="164407168"/>
        <c:axId val="164408704"/>
      </c:barChart>
      <c:catAx>
        <c:axId val="16440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408704"/>
        <c:crosses val="autoZero"/>
        <c:auto val="1"/>
        <c:lblAlgn val="ctr"/>
        <c:lblOffset val="100"/>
        <c:tickLblSkip val="1"/>
        <c:tickMarkSkip val="1"/>
        <c:noMultiLvlLbl val="0"/>
      </c:catAx>
      <c:valAx>
        <c:axId val="16440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407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2437</c:v>
                </c:pt>
                <c:pt idx="5">
                  <c:v>2518</c:v>
                </c:pt>
                <c:pt idx="8">
                  <c:v>2567</c:v>
                </c:pt>
                <c:pt idx="11">
                  <c:v>2496</c:v>
                </c:pt>
                <c:pt idx="14">
                  <c:v>2279</c:v>
                </c:pt>
              </c:numCache>
            </c:numRef>
          </c:val>
          <c:extLst xmlns:c16r2="http://schemas.microsoft.com/office/drawing/2015/06/chart">
            <c:ext xmlns:c16="http://schemas.microsoft.com/office/drawing/2014/chart" uri="{C3380CC4-5D6E-409C-BE32-E72D297353CC}">
              <c16:uniqueId val="{00000000-BC8A-485C-9DF4-C90C4D8795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C8A-485C-9DF4-C90C4D8795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C8A-485C-9DF4-C90C4D8795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478</c:v>
                </c:pt>
                <c:pt idx="3">
                  <c:v>491</c:v>
                </c:pt>
                <c:pt idx="6">
                  <c:v>508</c:v>
                </c:pt>
                <c:pt idx="9">
                  <c:v>488</c:v>
                </c:pt>
                <c:pt idx="12">
                  <c:v>315</c:v>
                </c:pt>
              </c:numCache>
            </c:numRef>
          </c:val>
          <c:extLst xmlns:c16r2="http://schemas.microsoft.com/office/drawing/2015/06/chart">
            <c:ext xmlns:c16="http://schemas.microsoft.com/office/drawing/2014/chart" uri="{C3380CC4-5D6E-409C-BE32-E72D297353CC}">
              <c16:uniqueId val="{00000003-BC8A-485C-9DF4-C90C4D8795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531</c:v>
                </c:pt>
                <c:pt idx="3">
                  <c:v>516</c:v>
                </c:pt>
                <c:pt idx="6">
                  <c:v>570</c:v>
                </c:pt>
                <c:pt idx="9">
                  <c:v>557</c:v>
                </c:pt>
                <c:pt idx="12">
                  <c:v>581</c:v>
                </c:pt>
              </c:numCache>
            </c:numRef>
          </c:val>
          <c:extLst xmlns:c16r2="http://schemas.microsoft.com/office/drawing/2015/06/chart">
            <c:ext xmlns:c16="http://schemas.microsoft.com/office/drawing/2014/chart" uri="{C3380CC4-5D6E-409C-BE32-E72D297353CC}">
              <c16:uniqueId val="{00000004-BC8A-485C-9DF4-C90C4D8795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C8A-485C-9DF4-C90C4D8795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C8A-485C-9DF4-C90C4D8795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2751</c:v>
                </c:pt>
                <c:pt idx="3">
                  <c:v>2641</c:v>
                </c:pt>
                <c:pt idx="6">
                  <c:v>2556</c:v>
                </c:pt>
                <c:pt idx="9">
                  <c:v>2506</c:v>
                </c:pt>
                <c:pt idx="12">
                  <c:v>2504</c:v>
                </c:pt>
              </c:numCache>
            </c:numRef>
          </c:val>
          <c:extLst xmlns:c16r2="http://schemas.microsoft.com/office/drawing/2015/06/chart">
            <c:ext xmlns:c16="http://schemas.microsoft.com/office/drawing/2014/chart" uri="{C3380CC4-5D6E-409C-BE32-E72D297353CC}">
              <c16:uniqueId val="{00000007-BC8A-485C-9DF4-C90C4D879579}"/>
            </c:ext>
          </c:extLst>
        </c:ser>
        <c:dLbls>
          <c:showLegendKey val="0"/>
          <c:showVal val="0"/>
          <c:showCatName val="0"/>
          <c:showSerName val="0"/>
          <c:showPercent val="0"/>
          <c:showBubbleSize val="0"/>
        </c:dLbls>
        <c:gapWidth val="100"/>
        <c:overlap val="100"/>
        <c:axId val="170715008"/>
        <c:axId val="17071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1323</c:v>
                </c:pt>
                <c:pt idx="2">
                  <c:v>#N/A</c:v>
                </c:pt>
                <c:pt idx="3">
                  <c:v>#N/A</c:v>
                </c:pt>
                <c:pt idx="4">
                  <c:v>1130</c:v>
                </c:pt>
                <c:pt idx="5">
                  <c:v>#N/A</c:v>
                </c:pt>
                <c:pt idx="6">
                  <c:v>#N/A</c:v>
                </c:pt>
                <c:pt idx="7">
                  <c:v>1067</c:v>
                </c:pt>
                <c:pt idx="8">
                  <c:v>#N/A</c:v>
                </c:pt>
                <c:pt idx="9">
                  <c:v>#N/A</c:v>
                </c:pt>
                <c:pt idx="10">
                  <c:v>1055</c:v>
                </c:pt>
                <c:pt idx="11">
                  <c:v>#N/A</c:v>
                </c:pt>
                <c:pt idx="12">
                  <c:v>#N/A</c:v>
                </c:pt>
                <c:pt idx="13">
                  <c:v>1121</c:v>
                </c:pt>
                <c:pt idx="14">
                  <c:v>#N/A</c:v>
                </c:pt>
              </c:numCache>
            </c:numRef>
          </c:val>
          <c:smooth val="0"/>
          <c:extLst xmlns:c16r2="http://schemas.microsoft.com/office/drawing/2015/06/chart">
            <c:ext xmlns:c16="http://schemas.microsoft.com/office/drawing/2014/chart" uri="{C3380CC4-5D6E-409C-BE32-E72D297353CC}">
              <c16:uniqueId val="{00000008-BC8A-485C-9DF4-C90C4D879579}"/>
            </c:ext>
          </c:extLst>
        </c:ser>
        <c:dLbls>
          <c:showLegendKey val="0"/>
          <c:showVal val="0"/>
          <c:showCatName val="0"/>
          <c:showSerName val="0"/>
          <c:showPercent val="0"/>
          <c:showBubbleSize val="0"/>
        </c:dLbls>
        <c:marker val="1"/>
        <c:smooth val="0"/>
        <c:axId val="170715008"/>
        <c:axId val="170716544"/>
      </c:lineChart>
      <c:catAx>
        <c:axId val="17071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716544"/>
        <c:crosses val="autoZero"/>
        <c:auto val="1"/>
        <c:lblAlgn val="ctr"/>
        <c:lblOffset val="100"/>
        <c:tickLblSkip val="1"/>
        <c:tickMarkSkip val="1"/>
        <c:noMultiLvlLbl val="0"/>
      </c:catAx>
      <c:valAx>
        <c:axId val="17071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71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25143</c:v>
                </c:pt>
                <c:pt idx="5">
                  <c:v>24913</c:v>
                </c:pt>
                <c:pt idx="8">
                  <c:v>24491</c:v>
                </c:pt>
                <c:pt idx="11">
                  <c:v>24090</c:v>
                </c:pt>
                <c:pt idx="14">
                  <c:v>23222</c:v>
                </c:pt>
              </c:numCache>
            </c:numRef>
          </c:val>
          <c:extLst xmlns:c16r2="http://schemas.microsoft.com/office/drawing/2015/06/chart">
            <c:ext xmlns:c16="http://schemas.microsoft.com/office/drawing/2014/chart" uri="{C3380CC4-5D6E-409C-BE32-E72D297353CC}">
              <c16:uniqueId val="{00000000-E25E-4A0A-83D2-B46A4B8FA4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141</c:v>
                </c:pt>
                <c:pt idx="5">
                  <c:v>113</c:v>
                </c:pt>
                <c:pt idx="8">
                  <c:v>40</c:v>
                </c:pt>
                <c:pt idx="11">
                  <c:v>98</c:v>
                </c:pt>
                <c:pt idx="14">
                  <c:v>79</c:v>
                </c:pt>
              </c:numCache>
            </c:numRef>
          </c:val>
          <c:extLst xmlns:c16r2="http://schemas.microsoft.com/office/drawing/2015/06/chart">
            <c:ext xmlns:c16="http://schemas.microsoft.com/office/drawing/2014/chart" uri="{C3380CC4-5D6E-409C-BE32-E72D297353CC}">
              <c16:uniqueId val="{00000001-E25E-4A0A-83D2-B46A4B8FA4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3394</c:v>
                </c:pt>
                <c:pt idx="5">
                  <c:v>3334</c:v>
                </c:pt>
                <c:pt idx="8">
                  <c:v>3729</c:v>
                </c:pt>
                <c:pt idx="11">
                  <c:v>4042</c:v>
                </c:pt>
                <c:pt idx="14">
                  <c:v>4275</c:v>
                </c:pt>
              </c:numCache>
            </c:numRef>
          </c:val>
          <c:extLst xmlns:c16r2="http://schemas.microsoft.com/office/drawing/2015/06/chart">
            <c:ext xmlns:c16="http://schemas.microsoft.com/office/drawing/2014/chart" uri="{C3380CC4-5D6E-409C-BE32-E72D297353CC}">
              <c16:uniqueId val="{00000002-E25E-4A0A-83D2-B46A4B8FA4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25E-4A0A-83D2-B46A4B8FA4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25E-4A0A-83D2-B46A4B8FA4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5E-4A0A-83D2-B46A4B8FA4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4093</c:v>
                </c:pt>
                <c:pt idx="3">
                  <c:v>3832</c:v>
                </c:pt>
                <c:pt idx="6">
                  <c:v>3514</c:v>
                </c:pt>
                <c:pt idx="9">
                  <c:v>3645</c:v>
                </c:pt>
                <c:pt idx="12">
                  <c:v>3497</c:v>
                </c:pt>
              </c:numCache>
            </c:numRef>
          </c:val>
          <c:extLst xmlns:c16r2="http://schemas.microsoft.com/office/drawing/2015/06/chart">
            <c:ext xmlns:c16="http://schemas.microsoft.com/office/drawing/2014/chart" uri="{C3380CC4-5D6E-409C-BE32-E72D297353CC}">
              <c16:uniqueId val="{00000006-E25E-4A0A-83D2-B46A4B8FA4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2701</c:v>
                </c:pt>
                <c:pt idx="3">
                  <c:v>2183</c:v>
                </c:pt>
                <c:pt idx="6">
                  <c:v>1668</c:v>
                </c:pt>
                <c:pt idx="9">
                  <c:v>1237</c:v>
                </c:pt>
                <c:pt idx="12">
                  <c:v>894</c:v>
                </c:pt>
              </c:numCache>
            </c:numRef>
          </c:val>
          <c:extLst xmlns:c16r2="http://schemas.microsoft.com/office/drawing/2015/06/chart">
            <c:ext xmlns:c16="http://schemas.microsoft.com/office/drawing/2014/chart" uri="{C3380CC4-5D6E-409C-BE32-E72D297353CC}">
              <c16:uniqueId val="{00000007-E25E-4A0A-83D2-B46A4B8FA4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9507</c:v>
                </c:pt>
                <c:pt idx="3">
                  <c:v>9544</c:v>
                </c:pt>
                <c:pt idx="6">
                  <c:v>9493</c:v>
                </c:pt>
                <c:pt idx="9">
                  <c:v>9462</c:v>
                </c:pt>
                <c:pt idx="12">
                  <c:v>9273</c:v>
                </c:pt>
              </c:numCache>
            </c:numRef>
          </c:val>
          <c:extLst xmlns:c16r2="http://schemas.microsoft.com/office/drawing/2015/06/chart">
            <c:ext xmlns:c16="http://schemas.microsoft.com/office/drawing/2014/chart" uri="{C3380CC4-5D6E-409C-BE32-E72D297353CC}">
              <c16:uniqueId val="{00000008-E25E-4A0A-83D2-B46A4B8FA4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25E-4A0A-83D2-B46A4B8FA4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26379</c:v>
                </c:pt>
                <c:pt idx="3">
                  <c:v>26495</c:v>
                </c:pt>
                <c:pt idx="6">
                  <c:v>26853</c:v>
                </c:pt>
                <c:pt idx="9">
                  <c:v>26513</c:v>
                </c:pt>
                <c:pt idx="12">
                  <c:v>26108</c:v>
                </c:pt>
              </c:numCache>
            </c:numRef>
          </c:val>
          <c:extLst xmlns:c16r2="http://schemas.microsoft.com/office/drawing/2015/06/chart">
            <c:ext xmlns:c16="http://schemas.microsoft.com/office/drawing/2014/chart" uri="{C3380CC4-5D6E-409C-BE32-E72D297353CC}">
              <c16:uniqueId val="{0000000A-E25E-4A0A-83D2-B46A4B8FA4AB}"/>
            </c:ext>
          </c:extLst>
        </c:ser>
        <c:dLbls>
          <c:showLegendKey val="0"/>
          <c:showVal val="0"/>
          <c:showCatName val="0"/>
          <c:showSerName val="0"/>
          <c:showPercent val="0"/>
          <c:showBubbleSize val="0"/>
        </c:dLbls>
        <c:gapWidth val="100"/>
        <c:overlap val="100"/>
        <c:axId val="170942464"/>
        <c:axId val="170944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14003</c:v>
                </c:pt>
                <c:pt idx="2">
                  <c:v>#N/A</c:v>
                </c:pt>
                <c:pt idx="3">
                  <c:v>#N/A</c:v>
                </c:pt>
                <c:pt idx="4">
                  <c:v>13694</c:v>
                </c:pt>
                <c:pt idx="5">
                  <c:v>#N/A</c:v>
                </c:pt>
                <c:pt idx="6">
                  <c:v>#N/A</c:v>
                </c:pt>
                <c:pt idx="7">
                  <c:v>13268</c:v>
                </c:pt>
                <c:pt idx="8">
                  <c:v>#N/A</c:v>
                </c:pt>
                <c:pt idx="9">
                  <c:v>#N/A</c:v>
                </c:pt>
                <c:pt idx="10">
                  <c:v>12628</c:v>
                </c:pt>
                <c:pt idx="11">
                  <c:v>#N/A</c:v>
                </c:pt>
                <c:pt idx="12">
                  <c:v>#N/A</c:v>
                </c:pt>
                <c:pt idx="13">
                  <c:v>12195</c:v>
                </c:pt>
                <c:pt idx="14">
                  <c:v>#N/A</c:v>
                </c:pt>
              </c:numCache>
            </c:numRef>
          </c:val>
          <c:smooth val="0"/>
          <c:extLst xmlns:c16r2="http://schemas.microsoft.com/office/drawing/2015/06/chart">
            <c:ext xmlns:c16="http://schemas.microsoft.com/office/drawing/2014/chart" uri="{C3380CC4-5D6E-409C-BE32-E72D297353CC}">
              <c16:uniqueId val="{0000000B-E25E-4A0A-83D2-B46A4B8FA4AB}"/>
            </c:ext>
          </c:extLst>
        </c:ser>
        <c:dLbls>
          <c:showLegendKey val="0"/>
          <c:showVal val="0"/>
          <c:showCatName val="0"/>
          <c:showSerName val="0"/>
          <c:showPercent val="0"/>
          <c:showBubbleSize val="0"/>
        </c:dLbls>
        <c:marker val="1"/>
        <c:smooth val="0"/>
        <c:axId val="170942464"/>
        <c:axId val="170944384"/>
      </c:lineChart>
      <c:catAx>
        <c:axId val="17094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0944384"/>
        <c:crosses val="autoZero"/>
        <c:auto val="1"/>
        <c:lblAlgn val="ctr"/>
        <c:lblOffset val="100"/>
        <c:tickLblSkip val="1"/>
        <c:tickMarkSkip val="1"/>
        <c:noMultiLvlLbl val="0"/>
      </c:catAx>
      <c:valAx>
        <c:axId val="17094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94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351</c:v>
                </c:pt>
                <c:pt idx="1">
                  <c:v>351</c:v>
                </c:pt>
                <c:pt idx="2">
                  <c:v>589</c:v>
                </c:pt>
              </c:numCache>
            </c:numRef>
          </c:val>
          <c:extLst xmlns:c16r2="http://schemas.microsoft.com/office/drawing/2015/06/chart">
            <c:ext xmlns:c16="http://schemas.microsoft.com/office/drawing/2014/chart" uri="{C3380CC4-5D6E-409C-BE32-E72D297353CC}">
              <c16:uniqueId val="{00000000-13A5-4810-A751-14D4BBB98A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2434</c:v>
                </c:pt>
                <c:pt idx="1">
                  <c:v>2884</c:v>
                </c:pt>
                <c:pt idx="2">
                  <c:v>2785</c:v>
                </c:pt>
              </c:numCache>
            </c:numRef>
          </c:val>
          <c:extLst xmlns:c16r2="http://schemas.microsoft.com/office/drawing/2015/06/chart">
            <c:ext xmlns:c16="http://schemas.microsoft.com/office/drawing/2014/chart" uri="{C3380CC4-5D6E-409C-BE32-E72D297353CC}">
              <c16:uniqueId val="{00000001-13A5-4810-A751-14D4BBB98A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1954</c:v>
                </c:pt>
                <c:pt idx="1">
                  <c:v>1874</c:v>
                </c:pt>
                <c:pt idx="2">
                  <c:v>1975</c:v>
                </c:pt>
              </c:numCache>
            </c:numRef>
          </c:val>
          <c:extLst xmlns:c16r2="http://schemas.microsoft.com/office/drawing/2015/06/chart">
            <c:ext xmlns:c16="http://schemas.microsoft.com/office/drawing/2014/chart" uri="{C3380CC4-5D6E-409C-BE32-E72D297353CC}">
              <c16:uniqueId val="{00000002-13A5-4810-A751-14D4BBB98ABC}"/>
            </c:ext>
          </c:extLst>
        </c:ser>
        <c:dLbls>
          <c:showLegendKey val="0"/>
          <c:showVal val="0"/>
          <c:showCatName val="0"/>
          <c:showSerName val="0"/>
          <c:showPercent val="0"/>
          <c:showBubbleSize val="0"/>
        </c:dLbls>
        <c:gapWidth val="120"/>
        <c:overlap val="100"/>
        <c:axId val="171549440"/>
        <c:axId val="171550976"/>
      </c:barChart>
      <c:catAx>
        <c:axId val="17154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1550976"/>
        <c:crosses val="autoZero"/>
        <c:auto val="1"/>
        <c:lblAlgn val="ctr"/>
        <c:lblOffset val="100"/>
        <c:tickLblSkip val="1"/>
        <c:tickMarkSkip val="1"/>
        <c:noMultiLvlLbl val="0"/>
      </c:catAx>
      <c:valAx>
        <c:axId val="171550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154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F5A-4073-A906-2FA54C6DC784}"/>
                </c:ext>
                <c:ext xmlns:c15="http://schemas.microsoft.com/office/drawing/2012/chart" uri="{CE6537A1-D6FC-4f65-9D91-7224C49458BB}">
                  <c15:dlblFieldTable>
                    <c15:dlblFTEntry>
                      <c15:txfldGUID>{EB820C71-5902-478A-8A05-F883D9BA2711}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F5A-4073-A906-2FA54C6DC784}"/>
                </c:ext>
                <c:ext xmlns:c15="http://schemas.microsoft.com/office/drawing/2012/chart" uri="{CE6537A1-D6FC-4f65-9D91-7224C49458BB}">
                  <c15:dlblFieldTable>
                    <c15:dlblFTEntry>
                      <c15:txfldGUID>{D365545D-0E2D-4CA1-8372-206F05BAAAE4}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F5A-4073-A906-2FA54C6DC784}"/>
                </c:ext>
                <c:ext xmlns:c15="http://schemas.microsoft.com/office/drawing/2012/chart" uri="{CE6537A1-D6FC-4f65-9D91-7224C49458BB}">
                  <c15:dlblFieldTable>
                    <c15:dlblFTEntry>
                      <c15:txfldGUID>{D6F48534-AD75-4276-83F5-63E2C03A2FE1}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F5A-4073-A906-2FA54C6DC784}"/>
                </c:ext>
                <c:ext xmlns:c15="http://schemas.microsoft.com/office/drawing/2012/chart" uri="{CE6537A1-D6FC-4f65-9D91-7224C49458BB}">
                  <c15:dlblFieldTable>
                    <c15:dlblFTEntry>
                      <c15:txfldGUID>{5A12BF51-393A-46BD-8526-3C306F3391BB}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F5A-4073-A906-2FA54C6DC784}"/>
                </c:ext>
                <c:ext xmlns:c15="http://schemas.microsoft.com/office/drawing/2012/chart" uri="{CE6537A1-D6FC-4f65-9D91-7224C49458BB}">
                  <c15:dlblFieldTable>
                    <c15:dlblFTEntry>
                      <c15:txfldGUID>{426CEAF5-84F0-4A56-BE23-BEC22E23C9D6}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F5A-4073-A906-2FA54C6DC784}"/>
                </c:ext>
                <c:ext xmlns:c15="http://schemas.microsoft.com/office/drawing/2012/chart" uri="{CE6537A1-D6FC-4f65-9D91-7224C49458BB}">
                  <c15:dlblFieldTable>
                    <c15:dlblFTEntry>
                      <c15:txfldGUID>{09CCD590-1468-4827-8ED4-2A05DC797A9C}</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F5A-4073-A906-2FA54C6DC784}"/>
                </c:ext>
                <c:ext xmlns:c15="http://schemas.microsoft.com/office/drawing/2012/chart" uri="{CE6537A1-D6FC-4f65-9D91-7224C49458BB}">
                  <c15:layout/>
                  <c15:dlblFieldTable>
                    <c15:dlblFTEntry>
                      <c15:txfldGUID>{8A83719E-5F48-428B-9430-1486F08CCFD0}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F5A-4073-A906-2FA54C6DC784}"/>
                </c:ext>
                <c:ext xmlns:c15="http://schemas.microsoft.com/office/drawing/2012/chart" uri="{CE6537A1-D6FC-4f65-9D91-7224C49458BB}">
                  <c15:layout/>
                  <c15:dlblFieldTable>
                    <c15:dlblFTEntry>
                      <c15:txfldGUID>{C5044E91-D917-4767-87C5-5199F3EB53E1}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F5A-4073-A906-2FA54C6DC784}"/>
                </c:ext>
                <c:ext xmlns:c15="http://schemas.microsoft.com/office/drawing/2012/chart" uri="{CE6537A1-D6FC-4f65-9D91-7224C49458BB}">
                  <c15:dlblFieldTable>
                    <c15:dlblFTEntry>
                      <c15:txfldGUID>{C75A1766-F3C3-4D57-83BB-861D9ACE28BE}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58.9</c:v>
                </c:pt>
                <c:pt idx="24">
                  <c:v>65.099999999999994</c:v>
                </c:pt>
              </c:numCache>
            </c:numRef>
          </c:xVal>
          <c:yVal>
            <c:numRef>
              <c:f>公会計指標分析・財政指標組合せ分析表!$BP$51:$DC$51</c:f>
              <c:numCache>
                <c:formatCode>#,##0.0;"▲ "#,##0.0</c:formatCode>
                <c:ptCount val="40"/>
                <c:pt idx="16">
                  <c:v>134.1</c:v>
                </c:pt>
                <c:pt idx="24">
                  <c:v>131</c:v>
                </c:pt>
              </c:numCache>
            </c:numRef>
          </c:yVal>
          <c:smooth val="0"/>
          <c:extLst xmlns:c16r2="http://schemas.microsoft.com/office/drawing/2015/06/chart">
            <c:ext xmlns:c16="http://schemas.microsoft.com/office/drawing/2014/chart" uri="{C3380CC4-5D6E-409C-BE32-E72D297353CC}">
              <c16:uniqueId val="{00000009-AF5A-4073-A906-2FA54C6DC7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F5A-4073-A906-2FA54C6DC784}"/>
                </c:ext>
                <c:ext xmlns:c15="http://schemas.microsoft.com/office/drawing/2012/chart" uri="{CE6537A1-D6FC-4f65-9D91-7224C49458BB}">
                  <c15:dlblFieldTable>
                    <c15:dlblFTEntry>
                      <c15:txfldGUID>{8060D37A-B483-4CC4-AB46-62CEE92B0022}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F5A-4073-A906-2FA54C6DC784}"/>
                </c:ext>
                <c:ext xmlns:c15="http://schemas.microsoft.com/office/drawing/2012/chart" uri="{CE6537A1-D6FC-4f65-9D91-7224C49458BB}">
                  <c15:dlblFieldTable>
                    <c15:dlblFTEntry>
                      <c15:txfldGUID>{CFDF135F-4C52-44FD-AA83-1A85FC268BAD}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F5A-4073-A906-2FA54C6DC784}"/>
                </c:ext>
                <c:ext xmlns:c15="http://schemas.microsoft.com/office/drawing/2012/chart" uri="{CE6537A1-D6FC-4f65-9D91-7224C49458BB}">
                  <c15:dlblFieldTable>
                    <c15:dlblFTEntry>
                      <c15:txfldGUID>{BC7D29B7-86E7-48F2-B939-9876C97C5AEE}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F5A-4073-A906-2FA54C6DC784}"/>
                </c:ext>
                <c:ext xmlns:c15="http://schemas.microsoft.com/office/drawing/2012/chart" uri="{CE6537A1-D6FC-4f65-9D91-7224C49458BB}">
                  <c15:dlblFieldTable>
                    <c15:dlblFTEntry>
                      <c15:txfldGUID>{7C26FDD2-2CB4-4AAD-9772-52F1174C33E4}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F5A-4073-A906-2FA54C6DC784}"/>
                </c:ext>
                <c:ext xmlns:c15="http://schemas.microsoft.com/office/drawing/2012/chart" uri="{CE6537A1-D6FC-4f65-9D91-7224C49458BB}">
                  <c15:dlblFieldTable>
                    <c15:dlblFTEntry>
                      <c15:txfldGUID>{8129018F-372E-480F-93A6-7C96FB63C69C}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F5A-4073-A906-2FA54C6DC784}"/>
                </c:ext>
                <c:ext xmlns:c15="http://schemas.microsoft.com/office/drawing/2012/chart" uri="{CE6537A1-D6FC-4f65-9D91-7224C49458BB}">
                  <c15:dlblFieldTable>
                    <c15:dlblFTEntry>
                      <c15:txfldGUID>{8C8F61B4-38AC-492F-8622-502FB148329E}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F5A-4073-A906-2FA54C6DC784}"/>
                </c:ext>
                <c:ext xmlns:c15="http://schemas.microsoft.com/office/drawing/2012/chart" uri="{CE6537A1-D6FC-4f65-9D91-7224C49458BB}">
                  <c15:layout/>
                  <c15:dlblFieldTable>
                    <c15:dlblFTEntry>
                      <c15:txfldGUID>{7AA8BEFA-7B84-43CB-B491-D3AC9FCD57C6}</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F5A-4073-A906-2FA54C6DC784}"/>
                </c:ext>
                <c:ext xmlns:c15="http://schemas.microsoft.com/office/drawing/2012/chart" uri="{CE6537A1-D6FC-4f65-9D91-7224C49458BB}">
                  <c15:layout/>
                  <c15:dlblFieldTable>
                    <c15:dlblFTEntry>
                      <c15:txfldGUID>{C9E021FA-0D3C-4A10-B8CB-96437363333F}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F5A-4073-A906-2FA54C6DC784}"/>
                </c:ext>
                <c:ext xmlns:c15="http://schemas.microsoft.com/office/drawing/2012/chart" uri="{CE6537A1-D6FC-4f65-9D91-7224C49458BB}">
                  <c15:dlblFieldTable>
                    <c15:dlblFTEntry>
                      <c15:txfldGUID>{B3306D3D-E53B-42AE-9538-8EF41723108C}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xmlns:c16r2="http://schemas.microsoft.com/office/drawing/2015/06/chart">
            <c:ext xmlns:c16="http://schemas.microsoft.com/office/drawing/2014/chart" uri="{C3380CC4-5D6E-409C-BE32-E72D297353CC}">
              <c16:uniqueId val="{00000013-AF5A-4073-A906-2FA54C6DC784}"/>
            </c:ext>
          </c:extLst>
        </c:ser>
        <c:dLbls>
          <c:showLegendKey val="0"/>
          <c:showVal val="1"/>
          <c:showCatName val="0"/>
          <c:showSerName val="0"/>
          <c:showPercent val="0"/>
          <c:showBubbleSize val="0"/>
        </c:dLbls>
        <c:axId val="171310464"/>
        <c:axId val="171968000"/>
      </c:scatterChart>
      <c:valAx>
        <c:axId val="171310464"/>
        <c:scaling>
          <c:orientation val="minMax"/>
          <c:max val="67"/>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968000"/>
        <c:crosses val="autoZero"/>
        <c:crossBetween val="midCat"/>
      </c:valAx>
      <c:valAx>
        <c:axId val="171968000"/>
        <c:scaling>
          <c:orientation val="minMax"/>
          <c:max val="148"/>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310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5DB-4EF3-8346-C1BE663C8075}"/>
                </c:ext>
                <c:ext xmlns:c15="http://schemas.microsoft.com/office/drawing/2012/chart" uri="{CE6537A1-D6FC-4f65-9D91-7224C49458BB}">
                  <c15:layout/>
                  <c15:dlblFieldTable>
                    <c15:dlblFTEntry>
                      <c15:txfldGUID>{4A356E1B-0FD6-4926-9B5D-9AD2186FB115}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DB-4EF3-8346-C1BE663C8075}"/>
                </c:ext>
                <c:ext xmlns:c15="http://schemas.microsoft.com/office/drawing/2012/chart" uri="{CE6537A1-D6FC-4f65-9D91-7224C49458BB}">
                  <c15:dlblFieldTable>
                    <c15:dlblFTEntry>
                      <c15:txfldGUID>{56325F3A-C92E-4622-AED0-7B0976E98F63}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5DB-4EF3-8346-C1BE663C8075}"/>
                </c:ext>
                <c:ext xmlns:c15="http://schemas.microsoft.com/office/drawing/2012/chart" uri="{CE6537A1-D6FC-4f65-9D91-7224C49458BB}">
                  <c15:dlblFieldTable>
                    <c15:dlblFTEntry>
                      <c15:txfldGUID>{BD48F82F-BFDC-43B1-B8B8-2E23D55274B7}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5DB-4EF3-8346-C1BE663C8075}"/>
                </c:ext>
                <c:ext xmlns:c15="http://schemas.microsoft.com/office/drawing/2012/chart" uri="{CE6537A1-D6FC-4f65-9D91-7224C49458BB}">
                  <c15:dlblFieldTable>
                    <c15:dlblFTEntry>
                      <c15:txfldGUID>{25207094-E5C7-414D-B29E-E107C75F0AA0}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5DB-4EF3-8346-C1BE663C8075}"/>
                </c:ext>
                <c:ext xmlns:c15="http://schemas.microsoft.com/office/drawing/2012/chart" uri="{CE6537A1-D6FC-4f65-9D91-7224C49458BB}">
                  <c15:dlblFieldTable>
                    <c15:dlblFTEntry>
                      <c15:txfldGUID>{88C5C0E3-3472-43EF-9CB0-0D45CAB52362}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5DB-4EF3-8346-C1BE663C8075}"/>
                </c:ext>
                <c:ext xmlns:c15="http://schemas.microsoft.com/office/drawing/2012/chart" uri="{CE6537A1-D6FC-4f65-9D91-7224C49458BB}">
                  <c15:layout/>
                  <c15:dlblFieldTable>
                    <c15:dlblFTEntry>
                      <c15:txfldGUID>{409E14C5-597D-4272-8064-A55AC839011F}</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5DB-4EF3-8346-C1BE663C8075}"/>
                </c:ext>
                <c:ext xmlns:c15="http://schemas.microsoft.com/office/drawing/2012/chart" uri="{CE6537A1-D6FC-4f65-9D91-7224C49458BB}">
                  <c15:layout/>
                  <c15:dlblFieldTable>
                    <c15:dlblFTEntry>
                      <c15:txfldGUID>{E56C340C-BD52-445C-B4D6-D1DC02AF8372}</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5940509584723322E-2"/>
                  <c:y val="-6.935065041814307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5DB-4EF3-8346-C1BE663C8075}"/>
                </c:ext>
                <c:ext xmlns:c15="http://schemas.microsoft.com/office/drawing/2012/chart" uri="{CE6537A1-D6FC-4f65-9D91-7224C49458BB}">
                  <c15:layout/>
                  <c15:dlblFieldTable>
                    <c15:dlblFTEntry>
                      <c15:txfldGUID>{92AE05A6-3096-48A0-8DCD-1106543E4FF7}</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7455473653498009E-2"/>
                  <c:y val="-5.54826437574448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5DB-4EF3-8346-C1BE663C8075}"/>
                </c:ext>
                <c:ext xmlns:c15="http://schemas.microsoft.com/office/drawing/2012/chart" uri="{CE6537A1-D6FC-4f65-9D91-7224C49458BB}">
                  <c15:layout/>
                  <c15:dlblFieldTable>
                    <c15:dlblFTEntry>
                      <c15:txfldGUID>{8990FECC-D9E4-48BE-9733-8B236D7C1BA1}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13.1</c:v>
                </c:pt>
                <c:pt idx="16">
                  <c:v>12.1</c:v>
                </c:pt>
                <c:pt idx="24">
                  <c:v>11.2</c:v>
                </c:pt>
                <c:pt idx="32">
                  <c:v>11.1</c:v>
                </c:pt>
              </c:numCache>
            </c:numRef>
          </c:xVal>
          <c:yVal>
            <c:numRef>
              <c:f>公会計指標分析・財政指標組合せ分析表!$BP$73:$DC$73</c:f>
              <c:numCache>
                <c:formatCode>#,##0.0;"▲ "#,##0.0</c:formatCode>
                <c:ptCount val="40"/>
                <c:pt idx="0">
                  <c:v>143.6</c:v>
                </c:pt>
                <c:pt idx="8">
                  <c:v>142.30000000000001</c:v>
                </c:pt>
                <c:pt idx="16">
                  <c:v>134.1</c:v>
                </c:pt>
                <c:pt idx="24">
                  <c:v>131</c:v>
                </c:pt>
                <c:pt idx="32">
                  <c:v>127.4</c:v>
                </c:pt>
              </c:numCache>
            </c:numRef>
          </c:yVal>
          <c:smooth val="0"/>
          <c:extLst xmlns:c16r2="http://schemas.microsoft.com/office/drawing/2015/06/chart">
            <c:ext xmlns:c16="http://schemas.microsoft.com/office/drawing/2014/chart" uri="{C3380CC4-5D6E-409C-BE32-E72D297353CC}">
              <c16:uniqueId val="{00000009-A5DB-4EF3-8346-C1BE663C80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5DB-4EF3-8346-C1BE663C8075}"/>
                </c:ext>
                <c:ext xmlns:c15="http://schemas.microsoft.com/office/drawing/2012/chart" uri="{CE6537A1-D6FC-4f65-9D91-7224C49458BB}">
                  <c15:layout/>
                  <c15:dlblFieldTable>
                    <c15:dlblFTEntry>
                      <c15:txfldGUID>{958BA451-9193-4EF5-962C-6512E8ECE381}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5DB-4EF3-8346-C1BE663C8075}"/>
                </c:ext>
                <c:ext xmlns:c15="http://schemas.microsoft.com/office/drawing/2012/chart" uri="{CE6537A1-D6FC-4f65-9D91-7224C49458BB}">
                  <c15:dlblFieldTable>
                    <c15:dlblFTEntry>
                      <c15:txfldGUID>{1F3B8360-9AF2-49D6-BFA0-40F49D2A054B}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5DB-4EF3-8346-C1BE663C8075}"/>
                </c:ext>
                <c:ext xmlns:c15="http://schemas.microsoft.com/office/drawing/2012/chart" uri="{CE6537A1-D6FC-4f65-9D91-7224C49458BB}">
                  <c15:dlblFieldTable>
                    <c15:dlblFTEntry>
                      <c15:txfldGUID>{D49A8ADC-D843-4EBD-AC70-18C6D7674827}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5DB-4EF3-8346-C1BE663C8075}"/>
                </c:ext>
                <c:ext xmlns:c15="http://schemas.microsoft.com/office/drawing/2012/chart" uri="{CE6537A1-D6FC-4f65-9D91-7224C49458BB}">
                  <c15:dlblFieldTable>
                    <c15:dlblFTEntry>
                      <c15:txfldGUID>{A868B8BB-D9DF-4034-9767-05A2A7C0F543}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5DB-4EF3-8346-C1BE663C8075}"/>
                </c:ext>
                <c:ext xmlns:c15="http://schemas.microsoft.com/office/drawing/2012/chart" uri="{CE6537A1-D6FC-4f65-9D91-7224C49458BB}">
                  <c15:dlblFieldTable>
                    <c15:dlblFTEntry>
                      <c15:txfldGUID>{D60A8A5B-49F9-4155-A1C7-F564F78CD5F6}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5DB-4EF3-8346-C1BE663C8075}"/>
                </c:ext>
                <c:ext xmlns:c15="http://schemas.microsoft.com/office/drawing/2012/chart" uri="{CE6537A1-D6FC-4f65-9D91-7224C49458BB}">
                  <c15:layout/>
                  <c15:dlblFieldTable>
                    <c15:dlblFTEntry>
                      <c15:txfldGUID>{C2FCD246-C9C7-4FF6-9D57-2721B635BDE7}</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5DB-4EF3-8346-C1BE663C8075}"/>
                </c:ext>
                <c:ext xmlns:c15="http://schemas.microsoft.com/office/drawing/2012/chart" uri="{CE6537A1-D6FC-4f65-9D91-7224C49458BB}">
                  <c15:layout/>
                  <c15:dlblFieldTable>
                    <c15:dlblFTEntry>
                      <c15:txfldGUID>{D211600E-DECE-40AE-A126-2AD8DE130648}</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5DB-4EF3-8346-C1BE663C8075}"/>
                </c:ext>
                <c:ext xmlns:c15="http://schemas.microsoft.com/office/drawing/2012/chart" uri="{CE6537A1-D6FC-4f65-9D91-7224C49458BB}">
                  <c15:layout/>
                  <c15:dlblFieldTable>
                    <c15:dlblFTEntry>
                      <c15:txfldGUID>{D80BD481-CAA0-4EBB-94B1-9918BE4D39D4}</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5DB-4EF3-8346-C1BE663C8075}"/>
                </c:ext>
                <c:ext xmlns:c15="http://schemas.microsoft.com/office/drawing/2012/chart" uri="{CE6537A1-D6FC-4f65-9D91-7224C49458BB}">
                  <c15:layout/>
                  <c15:dlblFieldTable>
                    <c15:dlblFTEntry>
                      <c15:txfldGUID>{8416A9BD-8042-4F4E-A3DC-F58E1C8FD8A8}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A5DB-4EF3-8346-C1BE663C8075}"/>
            </c:ext>
          </c:extLst>
        </c:ser>
        <c:dLbls>
          <c:showLegendKey val="0"/>
          <c:showVal val="1"/>
          <c:showCatName val="0"/>
          <c:showSerName val="0"/>
          <c:showPercent val="0"/>
          <c:showBubbleSize val="0"/>
        </c:dLbls>
        <c:axId val="171625472"/>
        <c:axId val="171635840"/>
      </c:scatterChart>
      <c:valAx>
        <c:axId val="171625472"/>
        <c:scaling>
          <c:orientation val="minMax"/>
          <c:max val="15"/>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635840"/>
        <c:crosses val="autoZero"/>
        <c:crossBetween val="midCat"/>
      </c:valAx>
      <c:valAx>
        <c:axId val="171635840"/>
        <c:scaling>
          <c:orientation val="minMax"/>
          <c:max val="159"/>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625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繰上償還を除く元利償還金は、対前年度比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％減少している。また、幡多広域市町村圏事務組合の公債費償還の終了に伴う負担金の減少などにより組合負担等見込額が</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35.4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標準財政規模についても</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276,124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減少しているが、</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事業費補正により基準財政需要額に算入された公債費が</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202,170</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千円減少しており、</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が増加している。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、地方債残高は増加</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する見通し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にあるため、地方債発行額の抑制、合併特例債や辺地・過疎対策事業債など交付税措置の有利な地方債の活用、繰上償還の実施などにより一層の公債費負担の適正化に努める。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一般会計等に係る地方債の現在高は、庁舎建設事業など合併特例債の活用などにより増加傾向にあったが、本年度は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％の減となった。 </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公営企業債等繰入見込額は、</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簡易水道事業会計</a:t>
          </a:r>
          <a:r>
            <a:rPr lang="ja-JP" altLang="en-US"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、国民健康保険会計診療施設勘定</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、水道事業会計、病院事業会計などに対するものなどが増加している</a:t>
          </a:r>
          <a:r>
            <a:rPr lang="ja-JP" altLang="en-US"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、下水道事業会計、</a:t>
          </a:r>
          <a:r>
            <a:rPr lang="ja-JP" altLang="en-US"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農業集落排水事業会計</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などに対するものが減少しており、</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全体では対前年度比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 </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組合等負担等見込額は、幡多広域市町村圏事務組合や幡多中央消防組合の起債現在高の減少などにより対前年度比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27.7</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 </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退職手当負担見込額は、平成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年度までの「行政改革大綱・実施計画（行政改革プラン）」よる職員数削減や、団塊の世代の大量退職に伴う新陳代謝、退職手当支給率の改正などにより減少</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充当可能基金は、財源不足を補うために一定の取り崩しはあるものの、歳計剰余金の積立が大きく、対前年度比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5.8</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％増となっている。 </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基準財政需要額算入見込額は、合併特例債や辺地・過疎対策事業債など交付税措置の有利な地方債を活用しているが、事業費補正算入分の減少が大きく、前年度比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高知県四万十市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あったかふれあいセンター事業に「社会福祉基金」を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千円、水道未普及地区の水道施設設備補助や健康・福祉地域推進などに「地域振興基金」を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千円の取崩し等を行った一方財政調整基金に決算余剰金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237,463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239,407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施設整備事業や高齢者・子育て施策などに計画的に充当していくため、中長期的には減少していく見通しである。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地域振興基金：市民の連帯の強化又は地域振興に要する経費に充当するため設置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ふるさと応援基金：寄附金を活用して寄附者の意向を反映した施策を展開することで個性豊かで魅力あるふるさとづくりに資することを目的として設置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新しいまちづくり基金：新しいまちづくりを推進するため設置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鉄道経営助成基金：地域公共交通の確保を図るため、沿線地域の交通体系整備や土佐くろしお鉄道の経営を助成することを目的として設置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園芸作物価格安定基金：指定する園芸作物の価格の甚だしい低落があった場合、出荷団体を通ずる生産者に価格差補給金を交付することによって指定作物の計画的生産を助長し、農家経済の安定に寄与することを目的に設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水道未普及地区の水道施設設備補助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12,276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や健康・福祉地域推進</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8,435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千円などの事業に財源として充当するため取崩しを行ったことによる減</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ふるさと応援基金：人を守り育む事業や災害から守る事業などに財源として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79,456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千円充当した一方、ふるさと応援寄附金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220,241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千円の寄附歳入を積み立てたことによる増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新しいまちづくり基金：市民スポーツセンター耐震補強に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11,490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千円など財源として充当するため取崩しを行ったことによる減</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鉄道経営助成基金：基金造成計画に沿って、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千円の積立てや前年度補助金精算分の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千円の積立てを行い、経営支援補助の財源として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千円の取崩しを行ったことによる増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園芸作物価格安定基金：前年度繰越金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3,932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地域振興基金：基金の目的に沿った新規事業や既存事業の財源として取崩しを予定している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ふるさと応援基金：ふるさと応援寄附金を積立てし、基金の目的に沿った事業の財源として取崩しを予定している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新しいまちづくり基金：基金の目的に沿った事業の財源として取崩しを予定している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鉄道経営助成基金：基金造成計画に沿って平成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千円の積立てを行い、経営支援補助の財源として取崩しを予定している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園芸作物安定基金：生産者からの納付金と価格差額補給金との差額金額の取崩しを予定している。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237,463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普通交付税の合併算定替による特例措置の適用期限終了に伴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財源調整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取崩すこととしている。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終了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するため償還に財源として充当していく見通しである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34,430
34,310
632.29
22,004,990
21,903,164
7,581
11,829,861
26,107,544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有形固定資産減価償却率は</a:t>
          </a:r>
          <a:r>
            <a:rPr lang="ja-JP" altLang="ja-JP" sz="1100">
              <a:solidFill>
                <a:schemeClr val="dk1"/>
              </a:solidFill>
              <a:effectLst/>
              <a:latin typeface="+mn-lt"/>
              <a:ea typeface="+mn-ea"/>
              <a:cs typeface="+mn-cs"/>
            </a:rPr>
            <a:t>類似団体平均より高い水準にあり、それぞれの公共施設等について個別</a:t>
          </a:r>
          <a:r>
            <a:rPr lang="ja-JP" altLang="en-US" sz="1100">
              <a:solidFill>
                <a:schemeClr val="dk1"/>
              </a:solidFill>
              <a:effectLst/>
              <a:latin typeface="+mn-lt"/>
              <a:ea typeface="+mn-ea"/>
              <a:cs typeface="+mn-cs"/>
            </a:rPr>
            <a:t>施設</a:t>
          </a:r>
          <a:r>
            <a:rPr lang="ja-JP" altLang="ja-JP" sz="1100">
              <a:solidFill>
                <a:schemeClr val="dk1"/>
              </a:solidFill>
              <a:effectLst/>
              <a:latin typeface="+mn-lt"/>
              <a:ea typeface="+mn-ea"/>
              <a:cs typeface="+mn-cs"/>
            </a:rPr>
            <a:t>計画を策定し、耐用年数や老朽化の状況、施設の必要性等を考慮し、施設の適切な維持管理に努めていく。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100489</xdr:rowOff>
    </xdr:from>
    <xdr:to>
      <xdr:col>19</xdr:col>
      <xdr:colOff>187325</xdr:colOff>
      <xdr:row>30</xdr:row>
      <xdr:rowOff>30639</xdr:rowOff>
    </xdr:to>
    <xdr:sp macro="" textlink="">
      <xdr:nvSpPr>
        <xdr:cNvPr id="82" name="楕円 81"/>
        <xdr:cNvSpPr/>
      </xdr:nvSpPr>
      <xdr:spPr>
        <a:xfrm>
          <a:off x="4000500" y="584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96361</xdr:rowOff>
    </xdr:from>
    <xdr:to>
      <xdr:col>15</xdr:col>
      <xdr:colOff>187325</xdr:colOff>
      <xdr:row>31</xdr:row>
      <xdr:rowOff>26511</xdr:rowOff>
    </xdr:to>
    <xdr:sp macro="" textlink="">
      <xdr:nvSpPr>
        <xdr:cNvPr id="83" name="楕円 82"/>
        <xdr:cNvSpPr/>
      </xdr:nvSpPr>
      <xdr:spPr>
        <a:xfrm>
          <a:off x="3238500" y="60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151289</xdr:rowOff>
    </xdr:from>
    <xdr:to>
      <xdr:col>19</xdr:col>
      <xdr:colOff>136525</xdr:colOff>
      <xdr:row>30</xdr:row>
      <xdr:rowOff>147161</xdr:rowOff>
    </xdr:to>
    <xdr:cxnSp macro="">
      <xdr:nvCxnSpPr>
        <xdr:cNvPr id="84" name="直線コネクタ 83"/>
        <xdr:cNvCxnSpPr/>
      </xdr:nvCxnSpPr>
      <xdr:spPr>
        <a:xfrm flipV="1">
          <a:off x="3289300" y="5894864"/>
          <a:ext cx="762000" cy="1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5"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6"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47166</xdr:rowOff>
    </xdr:from>
    <xdr:ext cx="405111" cy="259045"/>
    <xdr:sp macro="" textlink="">
      <xdr:nvSpPr>
        <xdr:cNvPr id="87" name="n_1mainValue有形固定資産減価償却率"/>
        <xdr:cNvSpPr txBox="1"/>
      </xdr:nvSpPr>
      <xdr:spPr>
        <a:xfrm>
          <a:off x="3836044" y="561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43038</xdr:rowOff>
    </xdr:from>
    <xdr:ext cx="405111" cy="259045"/>
    <xdr:sp macro="" textlink="">
      <xdr:nvSpPr>
        <xdr:cNvPr id="88" name="n_2mainValue有形固定資産減価償却率"/>
        <xdr:cNvSpPr txBox="1"/>
      </xdr:nvSpPr>
      <xdr:spPr>
        <a:xfrm>
          <a:off x="3086744" y="578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大型施設整備事業等に伴う地方債現在高の増により、類似団体平均より高い水準ではあるが、財政比較分析表でも分析した通り地方債発行の抑制に努めており、減少していく見込みである。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63349</xdr:rowOff>
    </xdr:from>
    <xdr:to>
      <xdr:col>76</xdr:col>
      <xdr:colOff>73025</xdr:colOff>
      <xdr:row>29</xdr:row>
      <xdr:rowOff>164949</xdr:rowOff>
    </xdr:to>
    <xdr:sp macro="" textlink="">
      <xdr:nvSpPr>
        <xdr:cNvPr id="131" name="楕円 130"/>
        <xdr:cNvSpPr/>
      </xdr:nvSpPr>
      <xdr:spPr>
        <a:xfrm>
          <a:off x="14744700" y="580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86226</xdr:rowOff>
    </xdr:from>
    <xdr:ext cx="340478" cy="259045"/>
    <xdr:sp macro="" textlink="">
      <xdr:nvSpPr>
        <xdr:cNvPr id="132" name="債務償還可能年数該当値テキスト"/>
        <xdr:cNvSpPr txBox="1"/>
      </xdr:nvSpPr>
      <xdr:spPr>
        <a:xfrm>
          <a:off x="14846300" y="56583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34,430
34,310
632.29
22,004,990
21,903,164
7,581
11,829,861
26,107,544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27305</xdr:rowOff>
    </xdr:from>
    <xdr:to>
      <xdr:col>20</xdr:col>
      <xdr:colOff>38100</xdr:colOff>
      <xdr:row>35</xdr:row>
      <xdr:rowOff>128905</xdr:rowOff>
    </xdr:to>
    <xdr:sp macro="" textlink="">
      <xdr:nvSpPr>
        <xdr:cNvPr id="70" name="楕円 69"/>
        <xdr:cNvSpPr/>
      </xdr:nvSpPr>
      <xdr:spPr>
        <a:xfrm>
          <a:off x="3746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25400</xdr:rowOff>
    </xdr:from>
    <xdr:to>
      <xdr:col>15</xdr:col>
      <xdr:colOff>101600</xdr:colOff>
      <xdr:row>35</xdr:row>
      <xdr:rowOff>127000</xdr:rowOff>
    </xdr:to>
    <xdr:sp macro="" textlink="">
      <xdr:nvSpPr>
        <xdr:cNvPr id="71" name="楕円 70"/>
        <xdr:cNvSpPr/>
      </xdr:nvSpPr>
      <xdr:spPr>
        <a:xfrm>
          <a:off x="2857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76200</xdr:rowOff>
    </xdr:from>
    <xdr:to>
      <xdr:col>19</xdr:col>
      <xdr:colOff>177800</xdr:colOff>
      <xdr:row>35</xdr:row>
      <xdr:rowOff>78105</xdr:rowOff>
    </xdr:to>
    <xdr:cxnSp macro="">
      <xdr:nvCxnSpPr>
        <xdr:cNvPr id="72" name="直線コネクタ 71"/>
        <xdr:cNvCxnSpPr/>
      </xdr:nvCxnSpPr>
      <xdr:spPr>
        <a:xfrm>
          <a:off x="2908300" y="60769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3"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145432</xdr:rowOff>
    </xdr:from>
    <xdr:ext cx="405111" cy="259045"/>
    <xdr:sp macro="" textlink="">
      <xdr:nvSpPr>
        <xdr:cNvPr id="75" name="n_1mainValue【道路】&#10;有形固定資産減価償却率"/>
        <xdr:cNvSpPr txBox="1"/>
      </xdr:nvSpPr>
      <xdr:spPr>
        <a:xfrm>
          <a:off x="35820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143527</xdr:rowOff>
    </xdr:from>
    <xdr:ext cx="405111" cy="259045"/>
    <xdr:sp macro="" textlink="">
      <xdr:nvSpPr>
        <xdr:cNvPr id="76" name="n_2mainValue【道路】&#10;有形固定資産減価償却率"/>
        <xdr:cNvSpPr txBox="1"/>
      </xdr:nvSpPr>
      <xdr:spPr>
        <a:xfrm>
          <a:off x="2705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5969</xdr:rowOff>
    </xdr:from>
    <xdr:to>
      <xdr:col>50</xdr:col>
      <xdr:colOff>165100</xdr:colOff>
      <xdr:row>38</xdr:row>
      <xdr:rowOff>107569</xdr:rowOff>
    </xdr:to>
    <xdr:sp macro="" textlink="">
      <xdr:nvSpPr>
        <xdr:cNvPr id="117" name="楕円 116"/>
        <xdr:cNvSpPr/>
      </xdr:nvSpPr>
      <xdr:spPr>
        <a:xfrm>
          <a:off x="9588500" y="65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17595</xdr:rowOff>
    </xdr:from>
    <xdr:to>
      <xdr:col>46</xdr:col>
      <xdr:colOff>38100</xdr:colOff>
      <xdr:row>38</xdr:row>
      <xdr:rowOff>119195</xdr:rowOff>
    </xdr:to>
    <xdr:sp macro="" textlink="">
      <xdr:nvSpPr>
        <xdr:cNvPr id="118" name="楕円 117"/>
        <xdr:cNvSpPr/>
      </xdr:nvSpPr>
      <xdr:spPr>
        <a:xfrm>
          <a:off x="8699500" y="65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56769</xdr:rowOff>
    </xdr:from>
    <xdr:to>
      <xdr:col>50</xdr:col>
      <xdr:colOff>114300</xdr:colOff>
      <xdr:row>38</xdr:row>
      <xdr:rowOff>68395</xdr:rowOff>
    </xdr:to>
    <xdr:cxnSp macro="">
      <xdr:nvCxnSpPr>
        <xdr:cNvPr id="119" name="直線コネクタ 118"/>
        <xdr:cNvCxnSpPr/>
      </xdr:nvCxnSpPr>
      <xdr:spPr>
        <a:xfrm flipV="1">
          <a:off x="8750300" y="6571869"/>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0"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1"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124096</xdr:rowOff>
    </xdr:from>
    <xdr:ext cx="534377" cy="259045"/>
    <xdr:sp macro="" textlink="">
      <xdr:nvSpPr>
        <xdr:cNvPr id="122" name="n_1mainValue【道路】&#10;一人当たり延長"/>
        <xdr:cNvSpPr txBox="1"/>
      </xdr:nvSpPr>
      <xdr:spPr>
        <a:xfrm>
          <a:off x="9359411" y="62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135722</xdr:rowOff>
    </xdr:from>
    <xdr:ext cx="534377" cy="259045"/>
    <xdr:sp macro="" textlink="">
      <xdr:nvSpPr>
        <xdr:cNvPr id="123" name="n_2mainValue【道路】&#10;一人当たり延長"/>
        <xdr:cNvSpPr txBox="1"/>
      </xdr:nvSpPr>
      <xdr:spPr>
        <a:xfrm>
          <a:off x="8483111" y="63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156845</xdr:rowOff>
    </xdr:from>
    <xdr:to>
      <xdr:col>20</xdr:col>
      <xdr:colOff>38100</xdr:colOff>
      <xdr:row>58</xdr:row>
      <xdr:rowOff>86995</xdr:rowOff>
    </xdr:to>
    <xdr:sp macro="" textlink="">
      <xdr:nvSpPr>
        <xdr:cNvPr id="161" name="楕円 160"/>
        <xdr:cNvSpPr/>
      </xdr:nvSpPr>
      <xdr:spPr>
        <a:xfrm>
          <a:off x="3746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xdr:rowOff>
    </xdr:from>
    <xdr:to>
      <xdr:col>15</xdr:col>
      <xdr:colOff>101600</xdr:colOff>
      <xdr:row>58</xdr:row>
      <xdr:rowOff>113665</xdr:rowOff>
    </xdr:to>
    <xdr:sp macro="" textlink="">
      <xdr:nvSpPr>
        <xdr:cNvPr id="162" name="楕円 161"/>
        <xdr:cNvSpPr/>
      </xdr:nvSpPr>
      <xdr:spPr>
        <a:xfrm>
          <a:off x="2857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36195</xdr:rowOff>
    </xdr:from>
    <xdr:to>
      <xdr:col>19</xdr:col>
      <xdr:colOff>177800</xdr:colOff>
      <xdr:row>58</xdr:row>
      <xdr:rowOff>62865</xdr:rowOff>
    </xdr:to>
    <xdr:cxnSp macro="">
      <xdr:nvCxnSpPr>
        <xdr:cNvPr id="163" name="直線コネクタ 162"/>
        <xdr:cNvCxnSpPr/>
      </xdr:nvCxnSpPr>
      <xdr:spPr>
        <a:xfrm flipV="1">
          <a:off x="2908300" y="99802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4"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65"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103522</xdr:rowOff>
    </xdr:from>
    <xdr:ext cx="405111" cy="259045"/>
    <xdr:sp macro="" textlink="">
      <xdr:nvSpPr>
        <xdr:cNvPr id="166" name="n_1main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130192</xdr:rowOff>
    </xdr:from>
    <xdr:ext cx="405111" cy="259045"/>
    <xdr:sp macro="" textlink="">
      <xdr:nvSpPr>
        <xdr:cNvPr id="167" name="n_2mainValue【橋りょう・トンネル】&#10;有形固定資産減価償却率"/>
        <xdr:cNvSpPr txBox="1"/>
      </xdr:nvSpPr>
      <xdr:spPr>
        <a:xfrm>
          <a:off x="2705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50453</xdr:rowOff>
    </xdr:from>
    <xdr:to>
      <xdr:col>50</xdr:col>
      <xdr:colOff>165100</xdr:colOff>
      <xdr:row>57</xdr:row>
      <xdr:rowOff>152053</xdr:rowOff>
    </xdr:to>
    <xdr:sp macro="" textlink="">
      <xdr:nvSpPr>
        <xdr:cNvPr id="203" name="楕円 202"/>
        <xdr:cNvSpPr/>
      </xdr:nvSpPr>
      <xdr:spPr>
        <a:xfrm>
          <a:off x="9588500" y="982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63271</xdr:rowOff>
    </xdr:from>
    <xdr:to>
      <xdr:col>46</xdr:col>
      <xdr:colOff>38100</xdr:colOff>
      <xdr:row>57</xdr:row>
      <xdr:rowOff>164871</xdr:rowOff>
    </xdr:to>
    <xdr:sp macro="" textlink="">
      <xdr:nvSpPr>
        <xdr:cNvPr id="204" name="楕円 203"/>
        <xdr:cNvSpPr/>
      </xdr:nvSpPr>
      <xdr:spPr>
        <a:xfrm>
          <a:off x="8699500" y="98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101253</xdr:rowOff>
    </xdr:from>
    <xdr:to>
      <xdr:col>50</xdr:col>
      <xdr:colOff>114300</xdr:colOff>
      <xdr:row>57</xdr:row>
      <xdr:rowOff>114071</xdr:rowOff>
    </xdr:to>
    <xdr:cxnSp macro="">
      <xdr:nvCxnSpPr>
        <xdr:cNvPr id="205" name="直線コネクタ 204"/>
        <xdr:cNvCxnSpPr/>
      </xdr:nvCxnSpPr>
      <xdr:spPr>
        <a:xfrm flipV="1">
          <a:off x="8750300" y="9873903"/>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6"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07"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168580</xdr:rowOff>
    </xdr:from>
    <xdr:ext cx="690189" cy="259045"/>
    <xdr:sp macro="" textlink="">
      <xdr:nvSpPr>
        <xdr:cNvPr id="208" name="n_1mainValue【橋りょう・トンネル】&#10;一人当たり有形固定資産（償却資産）額"/>
        <xdr:cNvSpPr txBox="1"/>
      </xdr:nvSpPr>
      <xdr:spPr>
        <a:xfrm>
          <a:off x="9281505" y="95983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9948</xdr:rowOff>
    </xdr:from>
    <xdr:ext cx="690189" cy="259045"/>
    <xdr:sp macro="" textlink="">
      <xdr:nvSpPr>
        <xdr:cNvPr id="209" name="n_2mainValue【橋りょう・トンネル】&#10;一人当たり有形固定資産（償却資産）額"/>
        <xdr:cNvSpPr txBox="1"/>
      </xdr:nvSpPr>
      <xdr:spPr>
        <a:xfrm>
          <a:off x="8405205" y="9611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92075</xdr:rowOff>
    </xdr:from>
    <xdr:to>
      <xdr:col>20</xdr:col>
      <xdr:colOff>38100</xdr:colOff>
      <xdr:row>81</xdr:row>
      <xdr:rowOff>22225</xdr:rowOff>
    </xdr:to>
    <xdr:sp macro="" textlink="">
      <xdr:nvSpPr>
        <xdr:cNvPr id="248" name="楕円 247"/>
        <xdr:cNvSpPr/>
      </xdr:nvSpPr>
      <xdr:spPr>
        <a:xfrm>
          <a:off x="3746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80645</xdr:rowOff>
    </xdr:from>
    <xdr:to>
      <xdr:col>15</xdr:col>
      <xdr:colOff>101600</xdr:colOff>
      <xdr:row>81</xdr:row>
      <xdr:rowOff>10795</xdr:rowOff>
    </xdr:to>
    <xdr:sp macro="" textlink="">
      <xdr:nvSpPr>
        <xdr:cNvPr id="249" name="楕円 248"/>
        <xdr:cNvSpPr/>
      </xdr:nvSpPr>
      <xdr:spPr>
        <a:xfrm>
          <a:off x="2857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131445</xdr:rowOff>
    </xdr:from>
    <xdr:to>
      <xdr:col>19</xdr:col>
      <xdr:colOff>177800</xdr:colOff>
      <xdr:row>80</xdr:row>
      <xdr:rowOff>142875</xdr:rowOff>
    </xdr:to>
    <xdr:cxnSp macro="">
      <xdr:nvCxnSpPr>
        <xdr:cNvPr id="250" name="直線コネクタ 249"/>
        <xdr:cNvCxnSpPr/>
      </xdr:nvCxnSpPr>
      <xdr:spPr>
        <a:xfrm>
          <a:off x="2908300" y="138474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1"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52"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38752</xdr:rowOff>
    </xdr:from>
    <xdr:ext cx="405111" cy="259045"/>
    <xdr:sp macro="" textlink="">
      <xdr:nvSpPr>
        <xdr:cNvPr id="253" name="n_1mainValue【公営住宅】&#10;有形固定資産減価償却率"/>
        <xdr:cNvSpPr txBox="1"/>
      </xdr:nvSpPr>
      <xdr:spPr>
        <a:xfrm>
          <a:off x="35820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27322</xdr:rowOff>
    </xdr:from>
    <xdr:ext cx="405111" cy="259045"/>
    <xdr:sp macro="" textlink="">
      <xdr:nvSpPr>
        <xdr:cNvPr id="254" name="n_2mainValue【公営住宅】&#10;有形固定資産減価償却率"/>
        <xdr:cNvSpPr txBox="1"/>
      </xdr:nvSpPr>
      <xdr:spPr>
        <a:xfrm>
          <a:off x="2705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68072</xdr:rowOff>
    </xdr:from>
    <xdr:to>
      <xdr:col>50</xdr:col>
      <xdr:colOff>165100</xdr:colOff>
      <xdr:row>85</xdr:row>
      <xdr:rowOff>169672</xdr:rowOff>
    </xdr:to>
    <xdr:sp macro="" textlink="">
      <xdr:nvSpPr>
        <xdr:cNvPr id="292" name="楕円 291"/>
        <xdr:cNvSpPr/>
      </xdr:nvSpPr>
      <xdr:spPr>
        <a:xfrm>
          <a:off x="9588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59689</xdr:rowOff>
    </xdr:from>
    <xdr:to>
      <xdr:col>46</xdr:col>
      <xdr:colOff>38100</xdr:colOff>
      <xdr:row>85</xdr:row>
      <xdr:rowOff>161289</xdr:rowOff>
    </xdr:to>
    <xdr:sp macro="" textlink="">
      <xdr:nvSpPr>
        <xdr:cNvPr id="293" name="楕円 292"/>
        <xdr:cNvSpPr/>
      </xdr:nvSpPr>
      <xdr:spPr>
        <a:xfrm>
          <a:off x="8699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110489</xdr:rowOff>
    </xdr:from>
    <xdr:to>
      <xdr:col>50</xdr:col>
      <xdr:colOff>114300</xdr:colOff>
      <xdr:row>85</xdr:row>
      <xdr:rowOff>118872</xdr:rowOff>
    </xdr:to>
    <xdr:cxnSp macro="">
      <xdr:nvCxnSpPr>
        <xdr:cNvPr id="294" name="直線コネクタ 293"/>
        <xdr:cNvCxnSpPr/>
      </xdr:nvCxnSpPr>
      <xdr:spPr>
        <a:xfrm>
          <a:off x="8750300" y="14683739"/>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5"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6"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160799</xdr:rowOff>
    </xdr:from>
    <xdr:ext cx="469744" cy="259045"/>
    <xdr:sp macro="" textlink="">
      <xdr:nvSpPr>
        <xdr:cNvPr id="297" name="n_1mainValue【公営住宅】&#10;一人当たり面積"/>
        <xdr:cNvSpPr txBox="1"/>
      </xdr:nvSpPr>
      <xdr:spPr>
        <a:xfrm>
          <a:off x="93917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152416</xdr:rowOff>
    </xdr:from>
    <xdr:ext cx="469744" cy="259045"/>
    <xdr:sp macro="" textlink="">
      <xdr:nvSpPr>
        <xdr:cNvPr id="298" name="n_2mainValue【公営住宅】&#10;一人当たり面積"/>
        <xdr:cNvSpPr txBox="1"/>
      </xdr:nvSpPr>
      <xdr:spPr>
        <a:xfrm>
          <a:off x="8515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9"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xdr:rowOff>
    </xdr:from>
    <xdr:to>
      <xdr:col>20</xdr:col>
      <xdr:colOff>38100</xdr:colOff>
      <xdr:row>104</xdr:row>
      <xdr:rowOff>110671</xdr:rowOff>
    </xdr:to>
    <xdr:sp macro="" textlink="">
      <xdr:nvSpPr>
        <xdr:cNvPr id="338" name="楕円 337"/>
        <xdr:cNvSpPr/>
      </xdr:nvSpPr>
      <xdr:spPr>
        <a:xfrm>
          <a:off x="3746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339" name="楕円 338"/>
        <xdr:cNvSpPr/>
      </xdr:nvSpPr>
      <xdr:spPr>
        <a:xfrm>
          <a:off x="2857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59871</xdr:rowOff>
    </xdr:from>
    <xdr:to>
      <xdr:col>19</xdr:col>
      <xdr:colOff>177800</xdr:colOff>
      <xdr:row>104</xdr:row>
      <xdr:rowOff>92529</xdr:rowOff>
    </xdr:to>
    <xdr:cxnSp macro="">
      <xdr:nvCxnSpPr>
        <xdr:cNvPr id="340" name="直線コネクタ 339"/>
        <xdr:cNvCxnSpPr/>
      </xdr:nvCxnSpPr>
      <xdr:spPr>
        <a:xfrm flipV="1">
          <a:off x="2908300" y="17890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41"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42"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101798</xdr:rowOff>
    </xdr:from>
    <xdr:ext cx="405111" cy="259045"/>
    <xdr:sp macro="" textlink="">
      <xdr:nvSpPr>
        <xdr:cNvPr id="343" name="n_1mainValue【港湾・漁港】&#10;有形固定資産減価償却率"/>
        <xdr:cNvSpPr txBox="1"/>
      </xdr:nvSpPr>
      <xdr:spPr>
        <a:xfrm>
          <a:off x="3582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344" name="n_2mainValue【港湾・漁港】&#10;有形固定資産減価償却率"/>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9"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63898</xdr:rowOff>
    </xdr:from>
    <xdr:to>
      <xdr:col>50</xdr:col>
      <xdr:colOff>165100</xdr:colOff>
      <xdr:row>106</xdr:row>
      <xdr:rowOff>165498</xdr:rowOff>
    </xdr:to>
    <xdr:sp macro="" textlink="">
      <xdr:nvSpPr>
        <xdr:cNvPr id="378" name="楕円 377"/>
        <xdr:cNvSpPr/>
      </xdr:nvSpPr>
      <xdr:spPr>
        <a:xfrm>
          <a:off x="9588500" y="182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65252</xdr:rowOff>
    </xdr:from>
    <xdr:to>
      <xdr:col>46</xdr:col>
      <xdr:colOff>38100</xdr:colOff>
      <xdr:row>106</xdr:row>
      <xdr:rowOff>166852</xdr:rowOff>
    </xdr:to>
    <xdr:sp macro="" textlink="">
      <xdr:nvSpPr>
        <xdr:cNvPr id="379" name="楕円 378"/>
        <xdr:cNvSpPr/>
      </xdr:nvSpPr>
      <xdr:spPr>
        <a:xfrm>
          <a:off x="8699500" y="182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114698</xdr:rowOff>
    </xdr:from>
    <xdr:to>
      <xdr:col>50</xdr:col>
      <xdr:colOff>114300</xdr:colOff>
      <xdr:row>106</xdr:row>
      <xdr:rowOff>116052</xdr:rowOff>
    </xdr:to>
    <xdr:cxnSp macro="">
      <xdr:nvCxnSpPr>
        <xdr:cNvPr id="380" name="直線コネクタ 379"/>
        <xdr:cNvCxnSpPr/>
      </xdr:nvCxnSpPr>
      <xdr:spPr>
        <a:xfrm flipV="1">
          <a:off x="8750300" y="18288398"/>
          <a:ext cx="8890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165462</xdr:rowOff>
    </xdr:from>
    <xdr:ext cx="599010" cy="259045"/>
    <xdr:sp macro="" textlink="">
      <xdr:nvSpPr>
        <xdr:cNvPr id="381" name="n_1aveValue【港湾・漁港】&#10;一人当たり有形固定資産（償却資産）額"/>
        <xdr:cNvSpPr txBox="1"/>
      </xdr:nvSpPr>
      <xdr:spPr>
        <a:xfrm>
          <a:off x="9327095" y="183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42062</xdr:rowOff>
    </xdr:from>
    <xdr:ext cx="599010" cy="259045"/>
    <xdr:sp macro="" textlink="">
      <xdr:nvSpPr>
        <xdr:cNvPr id="382" name="n_2aveValue【港湾・漁港】&#10;一人当たり有形固定資産（償却資産）額"/>
        <xdr:cNvSpPr txBox="1"/>
      </xdr:nvSpPr>
      <xdr:spPr>
        <a:xfrm>
          <a:off x="8450795" y="1838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10575</xdr:rowOff>
    </xdr:from>
    <xdr:ext cx="599010" cy="259045"/>
    <xdr:sp macro="" textlink="">
      <xdr:nvSpPr>
        <xdr:cNvPr id="383" name="n_1mainValue【港湾・漁港】&#10;一人当たり有形固定資産（償却資産）額"/>
        <xdr:cNvSpPr txBox="1"/>
      </xdr:nvSpPr>
      <xdr:spPr>
        <a:xfrm>
          <a:off x="9327095" y="1801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11929</xdr:rowOff>
    </xdr:from>
    <xdr:ext cx="599010" cy="259045"/>
    <xdr:sp macro="" textlink="">
      <xdr:nvSpPr>
        <xdr:cNvPr id="384" name="n_2mainValue【港湾・漁港】&#10;一人当たり有形固定資産（償却資産）額"/>
        <xdr:cNvSpPr txBox="1"/>
      </xdr:nvSpPr>
      <xdr:spPr>
        <a:xfrm>
          <a:off x="8450795" y="1801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5" name="テキスト ボックス 40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9" name="直線コネクタ 40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1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11" name="直線コネクタ 41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3" name="直線コネクタ 41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5" name="フローチャート: 判断 41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6" name="フローチャート: 判断 41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7" name="フローチャート: 判断 41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67310</xdr:rowOff>
    </xdr:from>
    <xdr:to>
      <xdr:col>81</xdr:col>
      <xdr:colOff>101600</xdr:colOff>
      <xdr:row>36</xdr:row>
      <xdr:rowOff>168910</xdr:rowOff>
    </xdr:to>
    <xdr:sp macro="" textlink="">
      <xdr:nvSpPr>
        <xdr:cNvPr id="423" name="楕円 422"/>
        <xdr:cNvSpPr/>
      </xdr:nvSpPr>
      <xdr:spPr>
        <a:xfrm>
          <a:off x="1543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116840</xdr:rowOff>
    </xdr:from>
    <xdr:to>
      <xdr:col>76</xdr:col>
      <xdr:colOff>165100</xdr:colOff>
      <xdr:row>37</xdr:row>
      <xdr:rowOff>46990</xdr:rowOff>
    </xdr:to>
    <xdr:sp macro="" textlink="">
      <xdr:nvSpPr>
        <xdr:cNvPr id="424" name="楕円 423"/>
        <xdr:cNvSpPr/>
      </xdr:nvSpPr>
      <xdr:spPr>
        <a:xfrm>
          <a:off x="1454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118110</xdr:rowOff>
    </xdr:from>
    <xdr:to>
      <xdr:col>81</xdr:col>
      <xdr:colOff>50800</xdr:colOff>
      <xdr:row>36</xdr:row>
      <xdr:rowOff>167640</xdr:rowOff>
    </xdr:to>
    <xdr:cxnSp macro="">
      <xdr:nvCxnSpPr>
        <xdr:cNvPr id="425" name="直線コネクタ 424"/>
        <xdr:cNvCxnSpPr/>
      </xdr:nvCxnSpPr>
      <xdr:spPr>
        <a:xfrm flipV="1">
          <a:off x="14592300" y="62903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26"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27"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13987</xdr:rowOff>
    </xdr:from>
    <xdr:ext cx="405111" cy="259045"/>
    <xdr:sp macro="" textlink="">
      <xdr:nvSpPr>
        <xdr:cNvPr id="428" name="n_1mainValue【認定こども園・幼稚園・保育所】&#10;有形固定資産減価償却率"/>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429" name="n_2mainValue【認定こども園・幼稚園・保育所】&#10;有形固定資産減価償却率"/>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51" name="直線コネクタ 45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5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3" name="直線コネクタ 45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5" name="直線コネクタ 45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7" name="フローチャート: 判断 45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8" name="フローチャート: 判断 45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9" name="フローチャート: 判断 45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61976</xdr:rowOff>
    </xdr:from>
    <xdr:to>
      <xdr:col>112</xdr:col>
      <xdr:colOff>38100</xdr:colOff>
      <xdr:row>38</xdr:row>
      <xdr:rowOff>163576</xdr:rowOff>
    </xdr:to>
    <xdr:sp macro="" textlink="">
      <xdr:nvSpPr>
        <xdr:cNvPr id="465" name="楕円 464"/>
        <xdr:cNvSpPr/>
      </xdr:nvSpPr>
      <xdr:spPr>
        <a:xfrm>
          <a:off x="21272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66" name="楕円 465"/>
        <xdr:cNvSpPr/>
      </xdr:nvSpPr>
      <xdr:spPr>
        <a:xfrm>
          <a:off x="203835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112776</xdr:rowOff>
    </xdr:from>
    <xdr:to>
      <xdr:col>111</xdr:col>
      <xdr:colOff>177800</xdr:colOff>
      <xdr:row>38</xdr:row>
      <xdr:rowOff>115062</xdr:rowOff>
    </xdr:to>
    <xdr:cxnSp macro="">
      <xdr:nvCxnSpPr>
        <xdr:cNvPr id="467" name="直線コネクタ 466"/>
        <xdr:cNvCxnSpPr/>
      </xdr:nvCxnSpPr>
      <xdr:spPr>
        <a:xfrm flipV="1">
          <a:off x="20434300" y="66278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68"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6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8653</xdr:rowOff>
    </xdr:from>
    <xdr:ext cx="469744" cy="259045"/>
    <xdr:sp macro="" textlink="">
      <xdr:nvSpPr>
        <xdr:cNvPr id="470" name="n_1mainValue【認定こども園・幼稚園・保育所】&#10;一人当たり面積"/>
        <xdr:cNvSpPr txBox="1"/>
      </xdr:nvSpPr>
      <xdr:spPr>
        <a:xfrm>
          <a:off x="210757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471" name="n_2mainValue【認定こども園・幼稚園・保育所】&#10;一人当たり面積"/>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2" name="テキスト ボックス 49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6" name="直線コネクタ 49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8" name="直線コネクタ 49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0" name="直線コネクタ 49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0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2" name="フローチャート: 判断 50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3" name="フローチャート: 判断 50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4" name="フローチャート: 判断 50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82550</xdr:rowOff>
    </xdr:from>
    <xdr:to>
      <xdr:col>81</xdr:col>
      <xdr:colOff>101600</xdr:colOff>
      <xdr:row>61</xdr:row>
      <xdr:rowOff>12700</xdr:rowOff>
    </xdr:to>
    <xdr:sp macro="" textlink="">
      <xdr:nvSpPr>
        <xdr:cNvPr id="510" name="楕円 509"/>
        <xdr:cNvSpPr/>
      </xdr:nvSpPr>
      <xdr:spPr>
        <a:xfrm>
          <a:off x="15430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29210</xdr:rowOff>
    </xdr:from>
    <xdr:to>
      <xdr:col>76</xdr:col>
      <xdr:colOff>165100</xdr:colOff>
      <xdr:row>60</xdr:row>
      <xdr:rowOff>130810</xdr:rowOff>
    </xdr:to>
    <xdr:sp macro="" textlink="">
      <xdr:nvSpPr>
        <xdr:cNvPr id="511" name="楕円 510"/>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133350</xdr:rowOff>
    </xdr:to>
    <xdr:cxnSp macro="">
      <xdr:nvCxnSpPr>
        <xdr:cNvPr id="512" name="直線コネクタ 511"/>
        <xdr:cNvCxnSpPr/>
      </xdr:nvCxnSpPr>
      <xdr:spPr>
        <a:xfrm>
          <a:off x="14592300" y="103670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513"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14"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3827</xdr:rowOff>
    </xdr:from>
    <xdr:ext cx="405111" cy="259045"/>
    <xdr:sp macro="" textlink="">
      <xdr:nvSpPr>
        <xdr:cNvPr id="515" name="n_1mainValue【学校施設】&#10;有形固定資産減価償却率"/>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516" name="n_2mainValue【学校施設】&#10;有形固定資産減価償却率"/>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42" name="直線コネクタ 54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4" name="直線コネクタ 54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6" name="直線コネクタ 54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7"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8" name="フローチャート: 判断 54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9" name="フローチャート: 判断 54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50" name="フローチャート: 判断 54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68072</xdr:rowOff>
    </xdr:from>
    <xdr:to>
      <xdr:col>112</xdr:col>
      <xdr:colOff>38100</xdr:colOff>
      <xdr:row>62</xdr:row>
      <xdr:rowOff>169672</xdr:rowOff>
    </xdr:to>
    <xdr:sp macro="" textlink="">
      <xdr:nvSpPr>
        <xdr:cNvPr id="556" name="楕円 555"/>
        <xdr:cNvSpPr/>
      </xdr:nvSpPr>
      <xdr:spPr>
        <a:xfrm>
          <a:off x="21272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47607</xdr:rowOff>
    </xdr:from>
    <xdr:to>
      <xdr:col>107</xdr:col>
      <xdr:colOff>101600</xdr:colOff>
      <xdr:row>62</xdr:row>
      <xdr:rowOff>149207</xdr:rowOff>
    </xdr:to>
    <xdr:sp macro="" textlink="">
      <xdr:nvSpPr>
        <xdr:cNvPr id="557" name="楕円 556"/>
        <xdr:cNvSpPr/>
      </xdr:nvSpPr>
      <xdr:spPr>
        <a:xfrm>
          <a:off x="20383500" y="1067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98407</xdr:rowOff>
    </xdr:from>
    <xdr:to>
      <xdr:col>111</xdr:col>
      <xdr:colOff>177800</xdr:colOff>
      <xdr:row>62</xdr:row>
      <xdr:rowOff>118872</xdr:rowOff>
    </xdr:to>
    <xdr:cxnSp macro="">
      <xdr:nvCxnSpPr>
        <xdr:cNvPr id="558" name="直線コネクタ 557"/>
        <xdr:cNvCxnSpPr/>
      </xdr:nvCxnSpPr>
      <xdr:spPr>
        <a:xfrm>
          <a:off x="20434300" y="10728307"/>
          <a:ext cx="889000" cy="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59"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60"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14749</xdr:rowOff>
    </xdr:from>
    <xdr:ext cx="469744" cy="259045"/>
    <xdr:sp macro="" textlink="">
      <xdr:nvSpPr>
        <xdr:cNvPr id="561" name="n_1mainValue【学校施設】&#10;一人当たり面積"/>
        <xdr:cNvSpPr txBox="1"/>
      </xdr:nvSpPr>
      <xdr:spPr>
        <a:xfrm>
          <a:off x="210757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165734</xdr:rowOff>
    </xdr:from>
    <xdr:ext cx="469744" cy="259045"/>
    <xdr:sp macro="" textlink="">
      <xdr:nvSpPr>
        <xdr:cNvPr id="562" name="n_2mainValue【学校施設】&#10;一人当たり面積"/>
        <xdr:cNvSpPr txBox="1"/>
      </xdr:nvSpPr>
      <xdr:spPr>
        <a:xfrm>
          <a:off x="20199427" y="1045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8" name="直線コネクタ 5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90" name="直線コネクタ 5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2" name="直線コネクタ 5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94" name="フローチャート: 判断 5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5" name="フローチャート: 判断 5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6" name="フローチャート: 判断 59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157118</xdr:rowOff>
    </xdr:from>
    <xdr:to>
      <xdr:col>81</xdr:col>
      <xdr:colOff>101600</xdr:colOff>
      <xdr:row>78</xdr:row>
      <xdr:rowOff>87268</xdr:rowOff>
    </xdr:to>
    <xdr:sp macro="" textlink="">
      <xdr:nvSpPr>
        <xdr:cNvPr id="602" name="楕円 601"/>
        <xdr:cNvSpPr/>
      </xdr:nvSpPr>
      <xdr:spPr>
        <a:xfrm>
          <a:off x="15430500" y="133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23223</xdr:rowOff>
    </xdr:from>
    <xdr:to>
      <xdr:col>76</xdr:col>
      <xdr:colOff>165100</xdr:colOff>
      <xdr:row>78</xdr:row>
      <xdr:rowOff>124823</xdr:rowOff>
    </xdr:to>
    <xdr:sp macro="" textlink="">
      <xdr:nvSpPr>
        <xdr:cNvPr id="603" name="楕円 602"/>
        <xdr:cNvSpPr/>
      </xdr:nvSpPr>
      <xdr:spPr>
        <a:xfrm>
          <a:off x="14541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36468</xdr:rowOff>
    </xdr:from>
    <xdr:to>
      <xdr:col>81</xdr:col>
      <xdr:colOff>50800</xdr:colOff>
      <xdr:row>78</xdr:row>
      <xdr:rowOff>74023</xdr:rowOff>
    </xdr:to>
    <xdr:cxnSp macro="">
      <xdr:nvCxnSpPr>
        <xdr:cNvPr id="604" name="直線コネクタ 603"/>
        <xdr:cNvCxnSpPr/>
      </xdr:nvCxnSpPr>
      <xdr:spPr>
        <a:xfrm flipV="1">
          <a:off x="14592300" y="134095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605"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606"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103795</xdr:rowOff>
    </xdr:from>
    <xdr:ext cx="405111" cy="259045"/>
    <xdr:sp macro="" textlink="">
      <xdr:nvSpPr>
        <xdr:cNvPr id="607" name="n_1mainValue【児童館】&#10;有形固定資産減価償却率"/>
        <xdr:cNvSpPr txBox="1"/>
      </xdr:nvSpPr>
      <xdr:spPr>
        <a:xfrm>
          <a:off x="15266044" y="1313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141350</xdr:rowOff>
    </xdr:from>
    <xdr:ext cx="405111" cy="259045"/>
    <xdr:sp macro="" textlink="">
      <xdr:nvSpPr>
        <xdr:cNvPr id="608" name="n_2mainValue【児童館】&#10;有形固定資産減価償却率"/>
        <xdr:cNvSpPr txBox="1"/>
      </xdr:nvSpPr>
      <xdr:spPr>
        <a:xfrm>
          <a:off x="143897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32" name="直線コネクタ 63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34" name="直線コネクタ 63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6" name="直線コネクタ 63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37"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8" name="フローチャート: 判断 63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9" name="フローチャート: 判断 63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40" name="フローチャート: 判断 63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646" name="楕円 645"/>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47" name="楕円 646"/>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648" name="直線コネクタ 647"/>
        <xdr:cNvCxnSpPr/>
      </xdr:nvCxnSpPr>
      <xdr:spPr>
        <a:xfrm>
          <a:off x="20434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4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50"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651" name="n_1mainValue【児童館】&#10;一人当たり面積"/>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652" name="n_2mainValue【児童館】&#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3" name="直線コネクタ 6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4" name="テキスト ボックス 6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5" name="直線コネクタ 6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6" name="テキスト ボックス 6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7" name="直線コネクタ 6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8" name="テキスト ボックス 6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9" name="直線コネクタ 6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0" name="テキスト ボックス 6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1" name="直線コネクタ 6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2" name="テキスト ボックス 6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3" name="直線コネクタ 6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4" name="テキスト ボックス 6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78" name="直線コネクタ 67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7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80" name="直線コネクタ 67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2" name="直線コネクタ 6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8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84" name="フローチャート: 判断 68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85" name="フローチャート: 判断 68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86" name="フローチャート: 判断 68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xdr:rowOff>
    </xdr:from>
    <xdr:to>
      <xdr:col>81</xdr:col>
      <xdr:colOff>101600</xdr:colOff>
      <xdr:row>102</xdr:row>
      <xdr:rowOff>109038</xdr:rowOff>
    </xdr:to>
    <xdr:sp macro="" textlink="">
      <xdr:nvSpPr>
        <xdr:cNvPr id="692" name="楕円 691"/>
        <xdr:cNvSpPr/>
      </xdr:nvSpPr>
      <xdr:spPr>
        <a:xfrm>
          <a:off x="154305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40095</xdr:rowOff>
    </xdr:from>
    <xdr:to>
      <xdr:col>76</xdr:col>
      <xdr:colOff>165100</xdr:colOff>
      <xdr:row>102</xdr:row>
      <xdr:rowOff>141695</xdr:rowOff>
    </xdr:to>
    <xdr:sp macro="" textlink="">
      <xdr:nvSpPr>
        <xdr:cNvPr id="693" name="楕円 692"/>
        <xdr:cNvSpPr/>
      </xdr:nvSpPr>
      <xdr:spPr>
        <a:xfrm>
          <a:off x="14541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58238</xdr:rowOff>
    </xdr:from>
    <xdr:to>
      <xdr:col>81</xdr:col>
      <xdr:colOff>50800</xdr:colOff>
      <xdr:row>102</xdr:row>
      <xdr:rowOff>90895</xdr:rowOff>
    </xdr:to>
    <xdr:cxnSp macro="">
      <xdr:nvCxnSpPr>
        <xdr:cNvPr id="694" name="直線コネクタ 693"/>
        <xdr:cNvCxnSpPr/>
      </xdr:nvCxnSpPr>
      <xdr:spPr>
        <a:xfrm flipV="1">
          <a:off x="14592300" y="175461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95"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96"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125565</xdr:rowOff>
    </xdr:from>
    <xdr:ext cx="405111" cy="259045"/>
    <xdr:sp macro="" textlink="">
      <xdr:nvSpPr>
        <xdr:cNvPr id="697" name="n_1mainValue【公民館】&#10;有形固定資産減価償却率"/>
        <xdr:cNvSpPr txBox="1"/>
      </xdr:nvSpPr>
      <xdr:spPr>
        <a:xfrm>
          <a:off x="152660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158222</xdr:rowOff>
    </xdr:from>
    <xdr:ext cx="405111" cy="259045"/>
    <xdr:sp macro="" textlink="">
      <xdr:nvSpPr>
        <xdr:cNvPr id="698" name="n_2mainValue【公民館】&#10;有形固定資産減価償却率"/>
        <xdr:cNvSpPr txBox="1"/>
      </xdr:nvSpPr>
      <xdr:spPr>
        <a:xfrm>
          <a:off x="143897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22" name="直線コネクタ 721"/>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23"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24" name="直線コネクタ 723"/>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25"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26" name="直線コネクタ 725"/>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27"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8" name="フローチャート: 判断 72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9" name="フローチャート: 判断 728"/>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30" name="フローチャート: 判断 729"/>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57786</xdr:rowOff>
    </xdr:from>
    <xdr:to>
      <xdr:col>112</xdr:col>
      <xdr:colOff>38100</xdr:colOff>
      <xdr:row>107</xdr:row>
      <xdr:rowOff>159386</xdr:rowOff>
    </xdr:to>
    <xdr:sp macro="" textlink="">
      <xdr:nvSpPr>
        <xdr:cNvPr id="736" name="楕円 735"/>
        <xdr:cNvSpPr/>
      </xdr:nvSpPr>
      <xdr:spPr>
        <a:xfrm>
          <a:off x="21272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57786</xdr:rowOff>
    </xdr:from>
    <xdr:to>
      <xdr:col>107</xdr:col>
      <xdr:colOff>101600</xdr:colOff>
      <xdr:row>107</xdr:row>
      <xdr:rowOff>159386</xdr:rowOff>
    </xdr:to>
    <xdr:sp macro="" textlink="">
      <xdr:nvSpPr>
        <xdr:cNvPr id="737" name="楕円 736"/>
        <xdr:cNvSpPr/>
      </xdr:nvSpPr>
      <xdr:spPr>
        <a:xfrm>
          <a:off x="20383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108586</xdr:rowOff>
    </xdr:from>
    <xdr:to>
      <xdr:col>111</xdr:col>
      <xdr:colOff>177800</xdr:colOff>
      <xdr:row>107</xdr:row>
      <xdr:rowOff>108586</xdr:rowOff>
    </xdr:to>
    <xdr:cxnSp macro="">
      <xdr:nvCxnSpPr>
        <xdr:cNvPr id="738" name="直線コネクタ 737"/>
        <xdr:cNvCxnSpPr/>
      </xdr:nvCxnSpPr>
      <xdr:spPr>
        <a:xfrm>
          <a:off x="20434300" y="18453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39"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40"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150513</xdr:rowOff>
    </xdr:from>
    <xdr:ext cx="469744" cy="259045"/>
    <xdr:sp macro="" textlink="">
      <xdr:nvSpPr>
        <xdr:cNvPr id="741" name="n_1mainValue【公民館】&#10;一人当たり面積"/>
        <xdr:cNvSpPr txBox="1"/>
      </xdr:nvSpPr>
      <xdr:spPr>
        <a:xfrm>
          <a:off x="210757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150513</xdr:rowOff>
    </xdr:from>
    <xdr:ext cx="469744" cy="259045"/>
    <xdr:sp macro="" textlink="">
      <xdr:nvSpPr>
        <xdr:cNvPr id="742" name="n_2mainValue【公民館】&#10;一人当たり面積"/>
        <xdr:cNvSpPr txBox="1"/>
      </xdr:nvSpPr>
      <xdr:spPr>
        <a:xfrm>
          <a:off x="201994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類似団体平均と比較して有形固定資産減価償却率が高くなっている施設は道路、児童館、公営住宅、公民館</a:t>
          </a:r>
          <a:r>
            <a:rPr lang="ja-JP" altLang="en-US" sz="1300">
              <a:solidFill>
                <a:schemeClr val="dk1"/>
              </a:solidFill>
              <a:effectLst/>
              <a:latin typeface="+mn-lt"/>
              <a:ea typeface="+mn-ea"/>
              <a:cs typeface="+mn-cs"/>
            </a:rPr>
            <a:t>、認定こども園・幼稚園・保育所</a:t>
          </a:r>
          <a:r>
            <a:rPr lang="ja-JP" altLang="ja-JP" sz="1300">
              <a:solidFill>
                <a:schemeClr val="dk1"/>
              </a:solidFill>
              <a:effectLst/>
              <a:latin typeface="+mn-lt"/>
              <a:ea typeface="+mn-ea"/>
              <a:cs typeface="+mn-cs"/>
            </a:rPr>
            <a:t>で、他の施設については平均に近いものとなっている。道路については一人当たり延長も平均を上回っており老朽化の進んだ路線等がある状況であるが安全性の確保にむけ点検・調査を含め、状況に応じた維持管理に努めていく。児童館は昭和</a:t>
          </a:r>
          <a:r>
            <a:rPr lang="en-US" altLang="ja-JP" sz="1300">
              <a:solidFill>
                <a:schemeClr val="dk1"/>
              </a:solidFill>
              <a:effectLst/>
              <a:latin typeface="+mn-lt"/>
              <a:ea typeface="+mn-ea"/>
              <a:cs typeface="+mn-cs"/>
            </a:rPr>
            <a:t>61</a:t>
          </a:r>
          <a:r>
            <a:rPr lang="ja-JP" altLang="ja-JP" sz="1300">
              <a:solidFill>
                <a:schemeClr val="dk1"/>
              </a:solidFill>
              <a:effectLst/>
              <a:latin typeface="+mn-lt"/>
              <a:ea typeface="+mn-ea"/>
              <a:cs typeface="+mn-cs"/>
            </a:rPr>
            <a:t>年に建設されており老朽化している。将来の児童数や財政状況等を考慮し他の施設も含め最適化に努めていく。</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34,430
34,310
632.29
22,004,990
21,903,164
7,581
11,829,861
26,107,544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68580</xdr:rowOff>
    </xdr:from>
    <xdr:to>
      <xdr:col>20</xdr:col>
      <xdr:colOff>38100</xdr:colOff>
      <xdr:row>40</xdr:row>
      <xdr:rowOff>170180</xdr:rowOff>
    </xdr:to>
    <xdr:sp macro="" textlink="">
      <xdr:nvSpPr>
        <xdr:cNvPr id="71" name="楕円 70"/>
        <xdr:cNvSpPr/>
      </xdr:nvSpPr>
      <xdr:spPr>
        <a:xfrm>
          <a:off x="37465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121920</xdr:rowOff>
    </xdr:from>
    <xdr:to>
      <xdr:col>15</xdr:col>
      <xdr:colOff>101600</xdr:colOff>
      <xdr:row>41</xdr:row>
      <xdr:rowOff>52070</xdr:rowOff>
    </xdr:to>
    <xdr:sp macro="" textlink="">
      <xdr:nvSpPr>
        <xdr:cNvPr id="72" name="楕円 71"/>
        <xdr:cNvSpPr/>
      </xdr:nvSpPr>
      <xdr:spPr>
        <a:xfrm>
          <a:off x="28575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119380</xdr:rowOff>
    </xdr:from>
    <xdr:to>
      <xdr:col>19</xdr:col>
      <xdr:colOff>177800</xdr:colOff>
      <xdr:row>41</xdr:row>
      <xdr:rowOff>1270</xdr:rowOff>
    </xdr:to>
    <xdr:cxnSp macro="">
      <xdr:nvCxnSpPr>
        <xdr:cNvPr id="73" name="直線コネクタ 72"/>
        <xdr:cNvCxnSpPr/>
      </xdr:nvCxnSpPr>
      <xdr:spPr>
        <a:xfrm flipV="1">
          <a:off x="2908300" y="6977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161307</xdr:rowOff>
    </xdr:from>
    <xdr:ext cx="405111" cy="259045"/>
    <xdr:sp macro="" textlink="">
      <xdr:nvSpPr>
        <xdr:cNvPr id="74" name="n_1mainValue【図書館】&#10;有形固定資産減価償却率"/>
        <xdr:cNvSpPr txBox="1"/>
      </xdr:nvSpPr>
      <xdr:spPr>
        <a:xfrm>
          <a:off x="3582044" y="701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43197</xdr:rowOff>
    </xdr:from>
    <xdr:ext cx="405111" cy="259045"/>
    <xdr:sp macro="" textlink="">
      <xdr:nvSpPr>
        <xdr:cNvPr id="75" name="n_2mainValue【図書館】&#10;有形固定資産減価償却率"/>
        <xdr:cNvSpPr txBox="1"/>
      </xdr:nvSpPr>
      <xdr:spPr>
        <a:xfrm>
          <a:off x="2705744" y="707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9"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15" name="楕円 114"/>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16" name="楕円 115"/>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117" name="直線コネクタ 116"/>
        <xdr:cNvCxnSpPr/>
      </xdr:nvCxnSpPr>
      <xdr:spPr>
        <a:xfrm>
          <a:off x="8750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41927</xdr:rowOff>
    </xdr:from>
    <xdr:ext cx="469744" cy="259045"/>
    <xdr:sp macro="" textlink="">
      <xdr:nvSpPr>
        <xdr:cNvPr id="118"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19" name="n_2mainValue【図書館】&#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52"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154"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23495</xdr:rowOff>
    </xdr:from>
    <xdr:to>
      <xdr:col>20</xdr:col>
      <xdr:colOff>38100</xdr:colOff>
      <xdr:row>58</xdr:row>
      <xdr:rowOff>125095</xdr:rowOff>
    </xdr:to>
    <xdr:sp macro="" textlink="">
      <xdr:nvSpPr>
        <xdr:cNvPr id="160" name="楕円 159"/>
        <xdr:cNvSpPr/>
      </xdr:nvSpPr>
      <xdr:spPr>
        <a:xfrm>
          <a:off x="3746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53975</xdr:rowOff>
    </xdr:from>
    <xdr:to>
      <xdr:col>15</xdr:col>
      <xdr:colOff>101600</xdr:colOff>
      <xdr:row>58</xdr:row>
      <xdr:rowOff>155575</xdr:rowOff>
    </xdr:to>
    <xdr:sp macro="" textlink="">
      <xdr:nvSpPr>
        <xdr:cNvPr id="161" name="楕円 160"/>
        <xdr:cNvSpPr/>
      </xdr:nvSpPr>
      <xdr:spPr>
        <a:xfrm>
          <a:off x="2857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74295</xdr:rowOff>
    </xdr:from>
    <xdr:to>
      <xdr:col>19</xdr:col>
      <xdr:colOff>177800</xdr:colOff>
      <xdr:row>58</xdr:row>
      <xdr:rowOff>104775</xdr:rowOff>
    </xdr:to>
    <xdr:cxnSp macro="">
      <xdr:nvCxnSpPr>
        <xdr:cNvPr id="162" name="直線コネクタ 161"/>
        <xdr:cNvCxnSpPr/>
      </xdr:nvCxnSpPr>
      <xdr:spPr>
        <a:xfrm flipV="1">
          <a:off x="2908300" y="100183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141622</xdr:rowOff>
    </xdr:from>
    <xdr:ext cx="405111" cy="259045"/>
    <xdr:sp macro="" textlink="">
      <xdr:nvSpPr>
        <xdr:cNvPr id="163" name="n_1mainValue【体育館・プール】&#10;有形固定資産減価償却率"/>
        <xdr:cNvSpPr txBox="1"/>
      </xdr:nvSpPr>
      <xdr:spPr>
        <a:xfrm>
          <a:off x="35820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652</xdr:rowOff>
    </xdr:from>
    <xdr:ext cx="405111" cy="259045"/>
    <xdr:sp macro="" textlink="">
      <xdr:nvSpPr>
        <xdr:cNvPr id="164" name="n_2mainValue【体育館・プール】&#10;有形固定資産減価償却率"/>
        <xdr:cNvSpPr txBox="1"/>
      </xdr:nvSpPr>
      <xdr:spPr>
        <a:xfrm>
          <a:off x="2705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6"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98"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169990</xdr:rowOff>
    </xdr:from>
    <xdr:to>
      <xdr:col>50</xdr:col>
      <xdr:colOff>165100</xdr:colOff>
      <xdr:row>64</xdr:row>
      <xdr:rowOff>100140</xdr:rowOff>
    </xdr:to>
    <xdr:sp macro="" textlink="">
      <xdr:nvSpPr>
        <xdr:cNvPr id="204" name="楕円 203"/>
        <xdr:cNvSpPr/>
      </xdr:nvSpPr>
      <xdr:spPr>
        <a:xfrm>
          <a:off x="9588500" y="1097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170370</xdr:rowOff>
    </xdr:from>
    <xdr:to>
      <xdr:col>46</xdr:col>
      <xdr:colOff>38100</xdr:colOff>
      <xdr:row>64</xdr:row>
      <xdr:rowOff>100520</xdr:rowOff>
    </xdr:to>
    <xdr:sp macro="" textlink="">
      <xdr:nvSpPr>
        <xdr:cNvPr id="205" name="楕円 204"/>
        <xdr:cNvSpPr/>
      </xdr:nvSpPr>
      <xdr:spPr>
        <a:xfrm>
          <a:off x="8699500" y="109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49340</xdr:rowOff>
    </xdr:from>
    <xdr:to>
      <xdr:col>50</xdr:col>
      <xdr:colOff>114300</xdr:colOff>
      <xdr:row>64</xdr:row>
      <xdr:rowOff>49720</xdr:rowOff>
    </xdr:to>
    <xdr:cxnSp macro="">
      <xdr:nvCxnSpPr>
        <xdr:cNvPr id="206" name="直線コネクタ 205"/>
        <xdr:cNvCxnSpPr/>
      </xdr:nvCxnSpPr>
      <xdr:spPr>
        <a:xfrm flipV="1">
          <a:off x="8750300" y="11022140"/>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91267</xdr:rowOff>
    </xdr:from>
    <xdr:ext cx="469744" cy="259045"/>
    <xdr:sp macro="" textlink="">
      <xdr:nvSpPr>
        <xdr:cNvPr id="207" name="n_1mainValue【体育館・プール】&#10;一人当たり面積"/>
        <xdr:cNvSpPr txBox="1"/>
      </xdr:nvSpPr>
      <xdr:spPr>
        <a:xfrm>
          <a:off x="9391727" y="1106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91647</xdr:rowOff>
    </xdr:from>
    <xdr:ext cx="469744" cy="259045"/>
    <xdr:sp macro="" textlink="">
      <xdr:nvSpPr>
        <xdr:cNvPr id="208" name="n_2mainValue【体育館・プール】&#10;一人当たり面積"/>
        <xdr:cNvSpPr txBox="1"/>
      </xdr:nvSpPr>
      <xdr:spPr>
        <a:xfrm>
          <a:off x="8515427" y="1106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41"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2" name="フローチャート: 判断 241"/>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4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49" name="楕円 248"/>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50" name="楕円 249"/>
        <xdr:cNvSpPr/>
      </xdr:nvSpPr>
      <xdr:spPr>
        <a:xfrm>
          <a:off x="2857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160020</xdr:rowOff>
    </xdr:from>
    <xdr:to>
      <xdr:col>19</xdr:col>
      <xdr:colOff>177800</xdr:colOff>
      <xdr:row>82</xdr:row>
      <xdr:rowOff>3811</xdr:rowOff>
    </xdr:to>
    <xdr:cxnSp macro="">
      <xdr:nvCxnSpPr>
        <xdr:cNvPr id="251" name="直線コネクタ 250"/>
        <xdr:cNvCxnSpPr/>
      </xdr:nvCxnSpPr>
      <xdr:spPr>
        <a:xfrm>
          <a:off x="2908300" y="140474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71138</xdr:rowOff>
    </xdr:from>
    <xdr:ext cx="405111" cy="259045"/>
    <xdr:sp macro="" textlink="">
      <xdr:nvSpPr>
        <xdr:cNvPr id="252" name="n_1mainValue【福祉施設】&#10;有形固定資産減価償却率"/>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53" name="n_2mainValue【福祉施設】&#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8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4" name="フローチャート: 判断 283"/>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85"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138176</xdr:rowOff>
    </xdr:from>
    <xdr:to>
      <xdr:col>50</xdr:col>
      <xdr:colOff>165100</xdr:colOff>
      <xdr:row>85</xdr:row>
      <xdr:rowOff>68326</xdr:rowOff>
    </xdr:to>
    <xdr:sp macro="" textlink="">
      <xdr:nvSpPr>
        <xdr:cNvPr id="291" name="楕円 290"/>
        <xdr:cNvSpPr/>
      </xdr:nvSpPr>
      <xdr:spPr>
        <a:xfrm>
          <a:off x="9588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158750</xdr:rowOff>
    </xdr:from>
    <xdr:to>
      <xdr:col>46</xdr:col>
      <xdr:colOff>38100</xdr:colOff>
      <xdr:row>85</xdr:row>
      <xdr:rowOff>88900</xdr:rowOff>
    </xdr:to>
    <xdr:sp macro="" textlink="">
      <xdr:nvSpPr>
        <xdr:cNvPr id="292" name="楕円 291"/>
        <xdr:cNvSpPr/>
      </xdr:nvSpPr>
      <xdr:spPr>
        <a:xfrm>
          <a:off x="8699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17526</xdr:rowOff>
    </xdr:from>
    <xdr:to>
      <xdr:col>50</xdr:col>
      <xdr:colOff>114300</xdr:colOff>
      <xdr:row>85</xdr:row>
      <xdr:rowOff>38100</xdr:rowOff>
    </xdr:to>
    <xdr:cxnSp macro="">
      <xdr:nvCxnSpPr>
        <xdr:cNvPr id="293" name="直線コネクタ 292"/>
        <xdr:cNvCxnSpPr/>
      </xdr:nvCxnSpPr>
      <xdr:spPr>
        <a:xfrm flipV="1">
          <a:off x="8750300" y="145907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294" name="n_1main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80027</xdr:rowOff>
    </xdr:from>
    <xdr:ext cx="469744" cy="259045"/>
    <xdr:sp macro="" textlink="">
      <xdr:nvSpPr>
        <xdr:cNvPr id="295" name="n_2mainValue【福祉施設】&#10;一人当たり面積"/>
        <xdr:cNvSpPr txBox="1"/>
      </xdr:nvSpPr>
      <xdr:spPr>
        <a:xfrm>
          <a:off x="8515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2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28" name="フローチャート: 判断 327"/>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329"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15239</xdr:rowOff>
    </xdr:from>
    <xdr:to>
      <xdr:col>20</xdr:col>
      <xdr:colOff>38100</xdr:colOff>
      <xdr:row>103</xdr:row>
      <xdr:rowOff>116839</xdr:rowOff>
    </xdr:to>
    <xdr:sp macro="" textlink="">
      <xdr:nvSpPr>
        <xdr:cNvPr id="335" name="楕円 334"/>
        <xdr:cNvSpPr/>
      </xdr:nvSpPr>
      <xdr:spPr>
        <a:xfrm>
          <a:off x="3746500" y="176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38100</xdr:rowOff>
    </xdr:from>
    <xdr:to>
      <xdr:col>15</xdr:col>
      <xdr:colOff>101600</xdr:colOff>
      <xdr:row>103</xdr:row>
      <xdr:rowOff>139700</xdr:rowOff>
    </xdr:to>
    <xdr:sp macro="" textlink="">
      <xdr:nvSpPr>
        <xdr:cNvPr id="336" name="楕円 335"/>
        <xdr:cNvSpPr/>
      </xdr:nvSpPr>
      <xdr:spPr>
        <a:xfrm>
          <a:off x="2857500"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66039</xdr:rowOff>
    </xdr:from>
    <xdr:to>
      <xdr:col>19</xdr:col>
      <xdr:colOff>177800</xdr:colOff>
      <xdr:row>103</xdr:row>
      <xdr:rowOff>88900</xdr:rowOff>
    </xdr:to>
    <xdr:cxnSp macro="">
      <xdr:nvCxnSpPr>
        <xdr:cNvPr id="337" name="直線コネクタ 336"/>
        <xdr:cNvCxnSpPr/>
      </xdr:nvCxnSpPr>
      <xdr:spPr>
        <a:xfrm flipV="1">
          <a:off x="2908300" y="177253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133366</xdr:rowOff>
    </xdr:from>
    <xdr:ext cx="405111" cy="259045"/>
    <xdr:sp macro="" textlink="">
      <xdr:nvSpPr>
        <xdr:cNvPr id="338" name="n_1mainValue【市民会館】&#10;有形固定資産減価償却率"/>
        <xdr:cNvSpPr txBox="1"/>
      </xdr:nvSpPr>
      <xdr:spPr>
        <a:xfrm>
          <a:off x="3582044" y="1744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156227</xdr:rowOff>
    </xdr:from>
    <xdr:ext cx="405111" cy="259045"/>
    <xdr:sp macro="" textlink="">
      <xdr:nvSpPr>
        <xdr:cNvPr id="339" name="n_2mainValue【市民会館】&#10;有形固定資産減価償却率"/>
        <xdr:cNvSpPr txBox="1"/>
      </xdr:nvSpPr>
      <xdr:spPr>
        <a:xfrm>
          <a:off x="270574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73"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74" name="フローチャート: 判断 37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75"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133169</xdr:rowOff>
    </xdr:from>
    <xdr:to>
      <xdr:col>50</xdr:col>
      <xdr:colOff>165100</xdr:colOff>
      <xdr:row>108</xdr:row>
      <xdr:rowOff>63319</xdr:rowOff>
    </xdr:to>
    <xdr:sp macro="" textlink="">
      <xdr:nvSpPr>
        <xdr:cNvPr id="381" name="楕円 380"/>
        <xdr:cNvSpPr/>
      </xdr:nvSpPr>
      <xdr:spPr>
        <a:xfrm>
          <a:off x="9588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134801</xdr:rowOff>
    </xdr:from>
    <xdr:to>
      <xdr:col>46</xdr:col>
      <xdr:colOff>38100</xdr:colOff>
      <xdr:row>108</xdr:row>
      <xdr:rowOff>64951</xdr:rowOff>
    </xdr:to>
    <xdr:sp macro="" textlink="">
      <xdr:nvSpPr>
        <xdr:cNvPr id="382" name="楕円 381"/>
        <xdr:cNvSpPr/>
      </xdr:nvSpPr>
      <xdr:spPr>
        <a:xfrm>
          <a:off x="8699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12519</xdr:rowOff>
    </xdr:from>
    <xdr:to>
      <xdr:col>50</xdr:col>
      <xdr:colOff>114300</xdr:colOff>
      <xdr:row>108</xdr:row>
      <xdr:rowOff>14151</xdr:rowOff>
    </xdr:to>
    <xdr:cxnSp macro="">
      <xdr:nvCxnSpPr>
        <xdr:cNvPr id="383" name="直線コネクタ 382"/>
        <xdr:cNvCxnSpPr/>
      </xdr:nvCxnSpPr>
      <xdr:spPr>
        <a:xfrm flipV="1">
          <a:off x="8750300" y="185291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54446</xdr:rowOff>
    </xdr:from>
    <xdr:ext cx="469744" cy="259045"/>
    <xdr:sp macro="" textlink="">
      <xdr:nvSpPr>
        <xdr:cNvPr id="384" name="n_1mainValue【市民会館】&#10;一人当たり面積"/>
        <xdr:cNvSpPr txBox="1"/>
      </xdr:nvSpPr>
      <xdr:spPr>
        <a:xfrm>
          <a:off x="9391727"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56078</xdr:rowOff>
    </xdr:from>
    <xdr:ext cx="469744" cy="259045"/>
    <xdr:sp macro="" textlink="">
      <xdr:nvSpPr>
        <xdr:cNvPr id="385" name="n_2mainValue【市民会館】&#10;一人当たり面積"/>
        <xdr:cNvSpPr txBox="1"/>
      </xdr:nvSpPr>
      <xdr:spPr>
        <a:xfrm>
          <a:off x="8515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6"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419"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420" name="フローチャート: 判断 419"/>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421" name="n_2aveValue【一般廃棄物処理施設】&#10;有形固定資産減価償却率"/>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159294</xdr:rowOff>
    </xdr:from>
    <xdr:to>
      <xdr:col>81</xdr:col>
      <xdr:colOff>101600</xdr:colOff>
      <xdr:row>36</xdr:row>
      <xdr:rowOff>89444</xdr:rowOff>
    </xdr:to>
    <xdr:sp macro="" textlink="">
      <xdr:nvSpPr>
        <xdr:cNvPr id="427" name="楕円 426"/>
        <xdr:cNvSpPr/>
      </xdr:nvSpPr>
      <xdr:spPr>
        <a:xfrm>
          <a:off x="15430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51526</xdr:rowOff>
    </xdr:from>
    <xdr:to>
      <xdr:col>76</xdr:col>
      <xdr:colOff>165100</xdr:colOff>
      <xdr:row>36</xdr:row>
      <xdr:rowOff>153126</xdr:rowOff>
    </xdr:to>
    <xdr:sp macro="" textlink="">
      <xdr:nvSpPr>
        <xdr:cNvPr id="428" name="楕円 427"/>
        <xdr:cNvSpPr/>
      </xdr:nvSpPr>
      <xdr:spPr>
        <a:xfrm>
          <a:off x="14541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38644</xdr:rowOff>
    </xdr:from>
    <xdr:to>
      <xdr:col>81</xdr:col>
      <xdr:colOff>50800</xdr:colOff>
      <xdr:row>36</xdr:row>
      <xdr:rowOff>102326</xdr:rowOff>
    </xdr:to>
    <xdr:cxnSp macro="">
      <xdr:nvCxnSpPr>
        <xdr:cNvPr id="429" name="直線コネクタ 428"/>
        <xdr:cNvCxnSpPr/>
      </xdr:nvCxnSpPr>
      <xdr:spPr>
        <a:xfrm flipV="1">
          <a:off x="14592300" y="621084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105971</xdr:rowOff>
    </xdr:from>
    <xdr:ext cx="405111" cy="259045"/>
    <xdr:sp macro="" textlink="">
      <xdr:nvSpPr>
        <xdr:cNvPr id="430" name="n_1mainValue【一般廃棄物処理施設】&#10;有形固定資産減価償却率"/>
        <xdr:cNvSpPr txBox="1"/>
      </xdr:nvSpPr>
      <xdr:spPr>
        <a:xfrm>
          <a:off x="152660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169653</xdr:rowOff>
    </xdr:from>
    <xdr:ext cx="405111" cy="259045"/>
    <xdr:sp macro="" textlink="">
      <xdr:nvSpPr>
        <xdr:cNvPr id="431" name="n_2mainValue【一般廃棄物処理施設】&#10;有形固定資産減価償却率"/>
        <xdr:cNvSpPr txBox="1"/>
      </xdr:nvSpPr>
      <xdr:spPr>
        <a:xfrm>
          <a:off x="14389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8"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81025</xdr:rowOff>
    </xdr:from>
    <xdr:ext cx="534377" cy="259045"/>
    <xdr:sp macro="" textlink="">
      <xdr:nvSpPr>
        <xdr:cNvPr id="461"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62" name="フローチャート: 判断 461"/>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10973</xdr:rowOff>
    </xdr:from>
    <xdr:ext cx="534377" cy="259045"/>
    <xdr:sp macro="" textlink="">
      <xdr:nvSpPr>
        <xdr:cNvPr id="463" name="n_2aveValue【一般廃棄物処理施設】&#10;一人当たり有形固定資産（償却資産）額"/>
        <xdr:cNvSpPr txBox="1"/>
      </xdr:nvSpPr>
      <xdr:spPr>
        <a:xfrm>
          <a:off x="20167111"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77141</xdr:rowOff>
    </xdr:from>
    <xdr:to>
      <xdr:col>112</xdr:col>
      <xdr:colOff>38100</xdr:colOff>
      <xdr:row>38</xdr:row>
      <xdr:rowOff>7291</xdr:rowOff>
    </xdr:to>
    <xdr:sp macro="" textlink="">
      <xdr:nvSpPr>
        <xdr:cNvPr id="469" name="楕円 468"/>
        <xdr:cNvSpPr/>
      </xdr:nvSpPr>
      <xdr:spPr>
        <a:xfrm>
          <a:off x="21272500" y="642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9558</xdr:rowOff>
    </xdr:from>
    <xdr:to>
      <xdr:col>107</xdr:col>
      <xdr:colOff>101600</xdr:colOff>
      <xdr:row>37</xdr:row>
      <xdr:rowOff>111158</xdr:rowOff>
    </xdr:to>
    <xdr:sp macro="" textlink="">
      <xdr:nvSpPr>
        <xdr:cNvPr id="470" name="楕円 469"/>
        <xdr:cNvSpPr/>
      </xdr:nvSpPr>
      <xdr:spPr>
        <a:xfrm>
          <a:off x="20383500" y="635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60358</xdr:rowOff>
    </xdr:from>
    <xdr:to>
      <xdr:col>111</xdr:col>
      <xdr:colOff>177800</xdr:colOff>
      <xdr:row>37</xdr:row>
      <xdr:rowOff>127941</xdr:rowOff>
    </xdr:to>
    <xdr:cxnSp macro="">
      <xdr:nvCxnSpPr>
        <xdr:cNvPr id="471" name="直線コネクタ 470"/>
        <xdr:cNvCxnSpPr/>
      </xdr:nvCxnSpPr>
      <xdr:spPr>
        <a:xfrm>
          <a:off x="20434300" y="6404008"/>
          <a:ext cx="889000" cy="6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23818</xdr:rowOff>
    </xdr:from>
    <xdr:ext cx="599010" cy="259045"/>
    <xdr:sp macro="" textlink="">
      <xdr:nvSpPr>
        <xdr:cNvPr id="472" name="n_1mainValue【一般廃棄物処理施設】&#10;一人当たり有形固定資産（償却資産）額"/>
        <xdr:cNvSpPr txBox="1"/>
      </xdr:nvSpPr>
      <xdr:spPr>
        <a:xfrm>
          <a:off x="21011095" y="619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127685</xdr:rowOff>
    </xdr:from>
    <xdr:ext cx="599010" cy="259045"/>
    <xdr:sp macro="" textlink="">
      <xdr:nvSpPr>
        <xdr:cNvPr id="473" name="n_2mainValue【一般廃棄物処理施設】&#10;一人当たり有形固定資産（償却資産）額"/>
        <xdr:cNvSpPr txBox="1"/>
      </xdr:nvSpPr>
      <xdr:spPr>
        <a:xfrm>
          <a:off x="20134795" y="612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507"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508" name="フローチャート: 判断 507"/>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157860</xdr:rowOff>
    </xdr:from>
    <xdr:ext cx="405111" cy="259045"/>
    <xdr:sp macro="" textlink="">
      <xdr:nvSpPr>
        <xdr:cNvPr id="509"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15" name="楕円 514"/>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96157</xdr:rowOff>
    </xdr:from>
    <xdr:to>
      <xdr:col>76</xdr:col>
      <xdr:colOff>165100</xdr:colOff>
      <xdr:row>59</xdr:row>
      <xdr:rowOff>26307</xdr:rowOff>
    </xdr:to>
    <xdr:sp macro="" textlink="">
      <xdr:nvSpPr>
        <xdr:cNvPr id="516" name="楕円 515"/>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146957</xdr:rowOff>
    </xdr:to>
    <xdr:cxnSp macro="">
      <xdr:nvCxnSpPr>
        <xdr:cNvPr id="517" name="直線コネクタ 516"/>
        <xdr:cNvCxnSpPr/>
      </xdr:nvCxnSpPr>
      <xdr:spPr>
        <a:xfrm flipV="1">
          <a:off x="14592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518" name="n_1mainValue【保健センター・保健所】&#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519" name="n_2mainValue【保健センター・保健所】&#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46"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549"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50" name="フローチャート: 判断 549"/>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51"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557" name="楕円 556"/>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558" name="楕円 557"/>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559" name="直線コネクタ 558"/>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560"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561"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92"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95"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96" name="フローチャート: 判断 595"/>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97"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108131</xdr:rowOff>
    </xdr:from>
    <xdr:to>
      <xdr:col>81</xdr:col>
      <xdr:colOff>101600</xdr:colOff>
      <xdr:row>85</xdr:row>
      <xdr:rowOff>38281</xdr:rowOff>
    </xdr:to>
    <xdr:sp macro="" textlink="">
      <xdr:nvSpPr>
        <xdr:cNvPr id="603" name="楕円 602"/>
        <xdr:cNvSpPr/>
      </xdr:nvSpPr>
      <xdr:spPr>
        <a:xfrm>
          <a:off x="15430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153851</xdr:rowOff>
    </xdr:from>
    <xdr:to>
      <xdr:col>76</xdr:col>
      <xdr:colOff>165100</xdr:colOff>
      <xdr:row>85</xdr:row>
      <xdr:rowOff>84001</xdr:rowOff>
    </xdr:to>
    <xdr:sp macro="" textlink="">
      <xdr:nvSpPr>
        <xdr:cNvPr id="604" name="楕円 603"/>
        <xdr:cNvSpPr/>
      </xdr:nvSpPr>
      <xdr:spPr>
        <a:xfrm>
          <a:off x="14541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158931</xdr:rowOff>
    </xdr:from>
    <xdr:to>
      <xdr:col>81</xdr:col>
      <xdr:colOff>50800</xdr:colOff>
      <xdr:row>85</xdr:row>
      <xdr:rowOff>33201</xdr:rowOff>
    </xdr:to>
    <xdr:cxnSp macro="">
      <xdr:nvCxnSpPr>
        <xdr:cNvPr id="605" name="直線コネクタ 604"/>
        <xdr:cNvCxnSpPr/>
      </xdr:nvCxnSpPr>
      <xdr:spPr>
        <a:xfrm flipV="1">
          <a:off x="14592300" y="145607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29408</xdr:rowOff>
    </xdr:from>
    <xdr:ext cx="405111" cy="259045"/>
    <xdr:sp macro="" textlink="">
      <xdr:nvSpPr>
        <xdr:cNvPr id="606" name="n_1mainValue【消防施設】&#10;有形固定資産減価償却率"/>
        <xdr:cNvSpPr txBox="1"/>
      </xdr:nvSpPr>
      <xdr:spPr>
        <a:xfrm>
          <a:off x="152660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75128</xdr:rowOff>
    </xdr:from>
    <xdr:ext cx="405111" cy="259045"/>
    <xdr:sp macro="" textlink="">
      <xdr:nvSpPr>
        <xdr:cNvPr id="607" name="n_2mainValue【消防施設】&#10;有形固定資産減価償却率"/>
        <xdr:cNvSpPr txBox="1"/>
      </xdr:nvSpPr>
      <xdr:spPr>
        <a:xfrm>
          <a:off x="14389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639"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40" name="フローチャート: 判断 639"/>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41"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116839</xdr:rowOff>
    </xdr:from>
    <xdr:to>
      <xdr:col>112</xdr:col>
      <xdr:colOff>38100</xdr:colOff>
      <xdr:row>84</xdr:row>
      <xdr:rowOff>46989</xdr:rowOff>
    </xdr:to>
    <xdr:sp macro="" textlink="">
      <xdr:nvSpPr>
        <xdr:cNvPr id="647" name="楕円 646"/>
        <xdr:cNvSpPr/>
      </xdr:nvSpPr>
      <xdr:spPr>
        <a:xfrm>
          <a:off x="21272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116839</xdr:rowOff>
    </xdr:from>
    <xdr:to>
      <xdr:col>107</xdr:col>
      <xdr:colOff>101600</xdr:colOff>
      <xdr:row>84</xdr:row>
      <xdr:rowOff>46989</xdr:rowOff>
    </xdr:to>
    <xdr:sp macro="" textlink="">
      <xdr:nvSpPr>
        <xdr:cNvPr id="648" name="楕円 647"/>
        <xdr:cNvSpPr/>
      </xdr:nvSpPr>
      <xdr:spPr>
        <a:xfrm>
          <a:off x="20383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167639</xdr:rowOff>
    </xdr:from>
    <xdr:to>
      <xdr:col>111</xdr:col>
      <xdr:colOff>177800</xdr:colOff>
      <xdr:row>83</xdr:row>
      <xdr:rowOff>167639</xdr:rowOff>
    </xdr:to>
    <xdr:cxnSp macro="">
      <xdr:nvCxnSpPr>
        <xdr:cNvPr id="649" name="直線コネクタ 648"/>
        <xdr:cNvCxnSpPr/>
      </xdr:nvCxnSpPr>
      <xdr:spPr>
        <a:xfrm>
          <a:off x="20434300" y="14397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38116</xdr:rowOff>
    </xdr:from>
    <xdr:ext cx="469744" cy="259045"/>
    <xdr:sp macro="" textlink="">
      <xdr:nvSpPr>
        <xdr:cNvPr id="650" name="n_1mainValue【消防施設】&#10;一人当たり面積"/>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38116</xdr:rowOff>
    </xdr:from>
    <xdr:ext cx="469744" cy="259045"/>
    <xdr:sp macro="" textlink="">
      <xdr:nvSpPr>
        <xdr:cNvPr id="651" name="n_2mainValue【消防施設】&#10;一人当たり面積"/>
        <xdr:cNvSpPr txBox="1"/>
      </xdr:nvSpPr>
      <xdr:spPr>
        <a:xfrm>
          <a:off x="20199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82"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85"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86" name="フローチャート: 判断 685"/>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87"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8" name="テキスト ボックス 6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162561</xdr:rowOff>
    </xdr:from>
    <xdr:to>
      <xdr:col>81</xdr:col>
      <xdr:colOff>101600</xdr:colOff>
      <xdr:row>107</xdr:row>
      <xdr:rowOff>92711</xdr:rowOff>
    </xdr:to>
    <xdr:sp macro="" textlink="">
      <xdr:nvSpPr>
        <xdr:cNvPr id="693" name="楕円 692"/>
        <xdr:cNvSpPr/>
      </xdr:nvSpPr>
      <xdr:spPr>
        <a:xfrm>
          <a:off x="1543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59689</xdr:rowOff>
    </xdr:from>
    <xdr:to>
      <xdr:col>76</xdr:col>
      <xdr:colOff>165100</xdr:colOff>
      <xdr:row>107</xdr:row>
      <xdr:rowOff>161289</xdr:rowOff>
    </xdr:to>
    <xdr:sp macro="" textlink="">
      <xdr:nvSpPr>
        <xdr:cNvPr id="694" name="楕円 693"/>
        <xdr:cNvSpPr/>
      </xdr:nvSpPr>
      <xdr:spPr>
        <a:xfrm>
          <a:off x="14541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41911</xdr:rowOff>
    </xdr:from>
    <xdr:to>
      <xdr:col>81</xdr:col>
      <xdr:colOff>50800</xdr:colOff>
      <xdr:row>107</xdr:row>
      <xdr:rowOff>110489</xdr:rowOff>
    </xdr:to>
    <xdr:cxnSp macro="">
      <xdr:nvCxnSpPr>
        <xdr:cNvPr id="695" name="直線コネクタ 694"/>
        <xdr:cNvCxnSpPr/>
      </xdr:nvCxnSpPr>
      <xdr:spPr>
        <a:xfrm flipV="1">
          <a:off x="14592300" y="183870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83838</xdr:rowOff>
    </xdr:from>
    <xdr:ext cx="405111" cy="259045"/>
    <xdr:sp macro="" textlink="">
      <xdr:nvSpPr>
        <xdr:cNvPr id="696" name="n_1mainValue【庁舎】&#10;有形固定資産減価償却率"/>
        <xdr:cNvSpPr txBox="1"/>
      </xdr:nvSpPr>
      <xdr:spPr>
        <a:xfrm>
          <a:off x="152660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152416</xdr:rowOff>
    </xdr:from>
    <xdr:ext cx="405111" cy="259045"/>
    <xdr:sp macro="" textlink="">
      <xdr:nvSpPr>
        <xdr:cNvPr id="697" name="n_2mainValue【庁舎】&#10;有形固定資産減価償却率"/>
        <xdr:cNvSpPr txBox="1"/>
      </xdr:nvSpPr>
      <xdr:spPr>
        <a:xfrm>
          <a:off x="14389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6"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729"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730" name="フローチャート: 判断 729"/>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139082</xdr:rowOff>
    </xdr:from>
    <xdr:ext cx="469744" cy="259045"/>
    <xdr:sp macro="" textlink="">
      <xdr:nvSpPr>
        <xdr:cNvPr id="731"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737" name="楕円 736"/>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738" name="楕円 737"/>
        <xdr:cNvSpPr/>
      </xdr:nvSpPr>
      <xdr:spPr>
        <a:xfrm>
          <a:off x="20383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93345</xdr:rowOff>
    </xdr:to>
    <xdr:cxnSp macro="">
      <xdr:nvCxnSpPr>
        <xdr:cNvPr id="739" name="直線コネクタ 738"/>
        <xdr:cNvCxnSpPr/>
      </xdr:nvCxnSpPr>
      <xdr:spPr>
        <a:xfrm flipV="1">
          <a:off x="20434300" y="18089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129557</xdr:rowOff>
    </xdr:from>
    <xdr:ext cx="469744" cy="259045"/>
    <xdr:sp macro="" textlink="">
      <xdr:nvSpPr>
        <xdr:cNvPr id="740" name="n_1mainValue【庁舎】&#10;一人当たり面積"/>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741" name="n_2main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類似団体平均と比較して有形固定資産減価償却率が高くなっている施設は、保健センター・保健所、市民会館、福祉施設、体育館・プールで、低くなっている施設は庁舎、消防施設である。保健センターについては昭和</a:t>
          </a:r>
          <a:r>
            <a:rPr lang="en-US" altLang="ja-JP" sz="1300">
              <a:solidFill>
                <a:schemeClr val="dk1"/>
              </a:solidFill>
              <a:effectLst/>
              <a:latin typeface="+mn-lt"/>
              <a:ea typeface="+mn-ea"/>
              <a:cs typeface="+mn-cs"/>
            </a:rPr>
            <a:t>59</a:t>
          </a:r>
          <a:r>
            <a:rPr lang="ja-JP" altLang="ja-JP" sz="1300">
              <a:solidFill>
                <a:schemeClr val="dk1"/>
              </a:solidFill>
              <a:effectLst/>
              <a:latin typeface="+mn-lt"/>
              <a:ea typeface="+mn-ea"/>
              <a:cs typeface="+mn-cs"/>
            </a:rPr>
            <a:t>年に建設され</a:t>
          </a:r>
          <a:r>
            <a:rPr lang="en-US" altLang="ja-JP" sz="1300">
              <a:solidFill>
                <a:schemeClr val="dk1"/>
              </a:solidFill>
              <a:effectLst/>
              <a:latin typeface="+mn-lt"/>
              <a:ea typeface="+mn-ea"/>
              <a:cs typeface="+mn-cs"/>
            </a:rPr>
            <a:t>30</a:t>
          </a:r>
          <a:r>
            <a:rPr lang="ja-JP" altLang="ja-JP" sz="1300">
              <a:solidFill>
                <a:schemeClr val="dk1"/>
              </a:solidFill>
              <a:effectLst/>
              <a:latin typeface="+mn-lt"/>
              <a:ea typeface="+mn-ea"/>
              <a:cs typeface="+mn-cs"/>
            </a:rPr>
            <a:t>年以上経過しており耐用年数を勘案し対策を図っていく必要があるが、体育館・プールについては関連施設の長寿命化を平成</a:t>
          </a:r>
          <a:r>
            <a:rPr lang="en-US" altLang="ja-JP" sz="1300">
              <a:solidFill>
                <a:schemeClr val="dk1"/>
              </a:solidFill>
              <a:effectLst/>
              <a:latin typeface="+mn-lt"/>
              <a:ea typeface="+mn-ea"/>
              <a:cs typeface="+mn-cs"/>
            </a:rPr>
            <a:t>29</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30</a:t>
          </a:r>
          <a:r>
            <a:rPr lang="ja-JP" altLang="ja-JP" sz="1300">
              <a:solidFill>
                <a:schemeClr val="dk1"/>
              </a:solidFill>
              <a:effectLst/>
              <a:latin typeface="+mn-lt"/>
              <a:ea typeface="+mn-ea"/>
              <a:cs typeface="+mn-cs"/>
            </a:rPr>
            <a:t>年度で実施する予定で有形固定資産減価償却率も減少する見込みである。庁舎及び消防施設については平成</a:t>
          </a:r>
          <a:r>
            <a:rPr lang="en-US" altLang="ja-JP" sz="1300">
              <a:solidFill>
                <a:schemeClr val="dk1"/>
              </a:solidFill>
              <a:effectLst/>
              <a:latin typeface="+mn-lt"/>
              <a:ea typeface="+mn-ea"/>
              <a:cs typeface="+mn-cs"/>
            </a:rPr>
            <a:t>22</a:t>
          </a:r>
          <a:r>
            <a:rPr lang="ja-JP" altLang="ja-JP" sz="1300">
              <a:solidFill>
                <a:schemeClr val="dk1"/>
              </a:solidFill>
              <a:effectLst/>
              <a:latin typeface="+mn-lt"/>
              <a:ea typeface="+mn-ea"/>
              <a:cs typeface="+mn-cs"/>
            </a:rPr>
            <a:t>年度に老朽化していた市役所本庁舎を、平成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年に西土佐総合支所庁舎、平成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年に西土佐総合支所消防棟を建設したため有形固定資産減価償却率が低くなっている。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34,430
34,310
632.29
22,004,990
21,903,164
7,581
11,829,861
26,107,544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本年度は、市税が対前年度</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％増と微増しているものの、</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年国勢調査</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34.4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脆弱な産業基盤と長引く景気低迷などにより、財政力指数は類似団体平均を下回っており、ほぼ横這いで推移している。平成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年度に「第２次行政改革大綱・推進計画」を策定し、自主財源の確保、負担の公平化や行政の効率化に取り組むことにより、財政の健全化に努めている。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年度から「第２次行政改革大綱・推進計画」を策定し、事務・事業の見直しや行政の効率化などに努めているが、本年度は、普通交付税が</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275,604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、地方消費税交付金が</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29,575</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千円の増、その他</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7,300</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と合わせると歳入経常一般財源は前年度比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200,009</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千円の減、比率にして</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％の減となっている。経常経費</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充当一般財源</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市民病院経営支援としての給与カット</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分の終了に伴い</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人件費総額では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134,844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千円の</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、扶助費や公債費など</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も増加</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93,498</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千円の</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、比率にして</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増と</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なった。歳入経常一般財源の減少が大き</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く</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、比率は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ポイント増加した。その結果、本年度は、類似団体平均より</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ポイント高い比率となっており、今後も行政改革に継続的に取り組み、歳入の確保、歳出の抑制に努めていく必要がある。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91229</xdr:rowOff>
    </xdr:to>
    <xdr:cxnSp macro="">
      <xdr:nvCxnSpPr>
        <xdr:cNvPr id="132" name="直線コネクタ 131"/>
        <xdr:cNvCxnSpPr/>
      </xdr:nvCxnSpPr>
      <xdr:spPr>
        <a:xfrm>
          <a:off x="4114800" y="10457180"/>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170180</xdr:rowOff>
    </xdr:to>
    <xdr:cxnSp macro="">
      <xdr:nvCxnSpPr>
        <xdr:cNvPr id="135" name="直線コネクタ 134"/>
        <xdr:cNvCxnSpPr/>
      </xdr:nvCxnSpPr>
      <xdr:spPr>
        <a:xfrm>
          <a:off x="3225800" y="103365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117898</xdr:rowOff>
    </xdr:to>
    <xdr:cxnSp macro="">
      <xdr:nvCxnSpPr>
        <xdr:cNvPr id="138" name="直線コネクタ 137"/>
        <xdr:cNvCxnSpPr/>
      </xdr:nvCxnSpPr>
      <xdr:spPr>
        <a:xfrm flipV="1">
          <a:off x="2336800" y="1033653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53552</xdr:rowOff>
    </xdr:from>
    <xdr:to>
      <xdr:col>11</xdr:col>
      <xdr:colOff>31750</xdr:colOff>
      <xdr:row>60</xdr:row>
      <xdr:rowOff>117898</xdr:rowOff>
    </xdr:to>
    <xdr:cxnSp macro="">
      <xdr:nvCxnSpPr>
        <xdr:cNvPr id="141" name="直線コネクタ 140"/>
        <xdr:cNvCxnSpPr/>
      </xdr:nvCxnSpPr>
      <xdr:spPr>
        <a:xfrm>
          <a:off x="1447800" y="1034055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40429</xdr:rowOff>
    </xdr:from>
    <xdr:to>
      <xdr:col>23</xdr:col>
      <xdr:colOff>184150</xdr:colOff>
      <xdr:row>61</xdr:row>
      <xdr:rowOff>142029</xdr:rowOff>
    </xdr:to>
    <xdr:sp macro="" textlink="">
      <xdr:nvSpPr>
        <xdr:cNvPr id="151" name="楕円 150"/>
        <xdr:cNvSpPr/>
      </xdr:nvSpPr>
      <xdr:spPr>
        <a:xfrm>
          <a:off x="4902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12506</xdr:rowOff>
    </xdr:from>
    <xdr:ext cx="762000" cy="259045"/>
    <xdr:sp macro="" textlink="">
      <xdr:nvSpPr>
        <xdr:cNvPr id="152" name="財政構造の弾力性該当値テキスト"/>
        <xdr:cNvSpPr txBox="1"/>
      </xdr:nvSpPr>
      <xdr:spPr>
        <a:xfrm>
          <a:off x="5041900" y="1047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3" name="楕円 152"/>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54" name="テキスト ボックス 153"/>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5" name="楕円 154"/>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6" name="テキスト ボックス 155"/>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67098</xdr:rowOff>
    </xdr:from>
    <xdr:to>
      <xdr:col>11</xdr:col>
      <xdr:colOff>82550</xdr:colOff>
      <xdr:row>60</xdr:row>
      <xdr:rowOff>168698</xdr:rowOff>
    </xdr:to>
    <xdr:sp macro="" textlink="">
      <xdr:nvSpPr>
        <xdr:cNvPr id="157" name="楕円 156"/>
        <xdr:cNvSpPr/>
      </xdr:nvSpPr>
      <xdr:spPr>
        <a:xfrm>
          <a:off x="2286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153475</xdr:rowOff>
    </xdr:from>
    <xdr:ext cx="762000" cy="259045"/>
    <xdr:sp macro="" textlink="">
      <xdr:nvSpPr>
        <xdr:cNvPr id="158" name="テキスト ボックス 157"/>
        <xdr:cNvSpPr txBox="1"/>
      </xdr:nvSpPr>
      <xdr:spPr>
        <a:xfrm>
          <a:off x="19558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59" name="楕円 158"/>
        <xdr:cNvSpPr/>
      </xdr:nvSpPr>
      <xdr:spPr>
        <a:xfrm>
          <a:off x="1397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60" name="テキスト ボックス 159"/>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行政面積が広大で保育所数が多く、それら保育所と公民館などの施設運営を直営で行っていることによる人件費が要因となっており、保育所統廃合や公民館などの運営体制の見直しなどを進めていく必要がある。本年度は、物件費で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情報セキュリティ強化対策や学校給食の増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％の増</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、また市民病院経営支援としての給料カット分が終了したことなどに伴い</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人件費が対前年度比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4.4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121317</xdr:rowOff>
    </xdr:from>
    <xdr:to>
      <xdr:col>23</xdr:col>
      <xdr:colOff>133350</xdr:colOff>
      <xdr:row>84</xdr:row>
      <xdr:rowOff>9412</xdr:rowOff>
    </xdr:to>
    <xdr:cxnSp macro="">
      <xdr:nvCxnSpPr>
        <xdr:cNvPr id="195" name="直線コネクタ 194"/>
        <xdr:cNvCxnSpPr/>
      </xdr:nvCxnSpPr>
      <xdr:spPr>
        <a:xfrm>
          <a:off x="4114800" y="14351667"/>
          <a:ext cx="838200" cy="5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121317</xdr:rowOff>
    </xdr:from>
    <xdr:to>
      <xdr:col>19</xdr:col>
      <xdr:colOff>133350</xdr:colOff>
      <xdr:row>83</xdr:row>
      <xdr:rowOff>127567</xdr:rowOff>
    </xdr:to>
    <xdr:cxnSp macro="">
      <xdr:nvCxnSpPr>
        <xdr:cNvPr id="198" name="直線コネクタ 197"/>
        <xdr:cNvCxnSpPr/>
      </xdr:nvCxnSpPr>
      <xdr:spPr>
        <a:xfrm flipV="1">
          <a:off x="3225800" y="14351667"/>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127567</xdr:rowOff>
    </xdr:from>
    <xdr:to>
      <xdr:col>15</xdr:col>
      <xdr:colOff>82550</xdr:colOff>
      <xdr:row>83</xdr:row>
      <xdr:rowOff>150112</xdr:rowOff>
    </xdr:to>
    <xdr:cxnSp macro="">
      <xdr:nvCxnSpPr>
        <xdr:cNvPr id="201" name="直線コネクタ 200"/>
        <xdr:cNvCxnSpPr/>
      </xdr:nvCxnSpPr>
      <xdr:spPr>
        <a:xfrm flipV="1">
          <a:off x="2336800" y="14357917"/>
          <a:ext cx="889000" cy="2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92756</xdr:rowOff>
    </xdr:from>
    <xdr:to>
      <xdr:col>11</xdr:col>
      <xdr:colOff>31750</xdr:colOff>
      <xdr:row>83</xdr:row>
      <xdr:rowOff>150112</xdr:rowOff>
    </xdr:to>
    <xdr:cxnSp macro="">
      <xdr:nvCxnSpPr>
        <xdr:cNvPr id="204" name="直線コネクタ 203"/>
        <xdr:cNvCxnSpPr/>
      </xdr:nvCxnSpPr>
      <xdr:spPr>
        <a:xfrm>
          <a:off x="1447800" y="14323106"/>
          <a:ext cx="889000" cy="5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130062</xdr:rowOff>
    </xdr:from>
    <xdr:to>
      <xdr:col>23</xdr:col>
      <xdr:colOff>184150</xdr:colOff>
      <xdr:row>84</xdr:row>
      <xdr:rowOff>60212</xdr:rowOff>
    </xdr:to>
    <xdr:sp macro="" textlink="">
      <xdr:nvSpPr>
        <xdr:cNvPr id="214" name="楕円 213"/>
        <xdr:cNvSpPr/>
      </xdr:nvSpPr>
      <xdr:spPr>
        <a:xfrm>
          <a:off x="4902200" y="143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102139</xdr:rowOff>
    </xdr:from>
    <xdr:ext cx="762000" cy="259045"/>
    <xdr:sp macro="" textlink="">
      <xdr:nvSpPr>
        <xdr:cNvPr id="215" name="人件費・物件費等の状況該当値テキスト"/>
        <xdr:cNvSpPr txBox="1"/>
      </xdr:nvSpPr>
      <xdr:spPr>
        <a:xfrm>
          <a:off x="5041900" y="1433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70517</xdr:rowOff>
    </xdr:from>
    <xdr:to>
      <xdr:col>19</xdr:col>
      <xdr:colOff>184150</xdr:colOff>
      <xdr:row>84</xdr:row>
      <xdr:rowOff>667</xdr:rowOff>
    </xdr:to>
    <xdr:sp macro="" textlink="">
      <xdr:nvSpPr>
        <xdr:cNvPr id="216" name="楕円 215"/>
        <xdr:cNvSpPr/>
      </xdr:nvSpPr>
      <xdr:spPr>
        <a:xfrm>
          <a:off x="4064000" y="143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156894</xdr:rowOff>
    </xdr:from>
    <xdr:ext cx="736600" cy="259045"/>
    <xdr:sp macro="" textlink="">
      <xdr:nvSpPr>
        <xdr:cNvPr id="217" name="テキスト ボックス 216"/>
        <xdr:cNvSpPr txBox="1"/>
      </xdr:nvSpPr>
      <xdr:spPr>
        <a:xfrm>
          <a:off x="3733800" y="1438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76767</xdr:rowOff>
    </xdr:from>
    <xdr:to>
      <xdr:col>15</xdr:col>
      <xdr:colOff>133350</xdr:colOff>
      <xdr:row>84</xdr:row>
      <xdr:rowOff>6917</xdr:rowOff>
    </xdr:to>
    <xdr:sp macro="" textlink="">
      <xdr:nvSpPr>
        <xdr:cNvPr id="218" name="楕円 217"/>
        <xdr:cNvSpPr/>
      </xdr:nvSpPr>
      <xdr:spPr>
        <a:xfrm>
          <a:off x="3175000" y="143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163144</xdr:rowOff>
    </xdr:from>
    <xdr:ext cx="762000" cy="259045"/>
    <xdr:sp macro="" textlink="">
      <xdr:nvSpPr>
        <xdr:cNvPr id="219" name="テキスト ボックス 218"/>
        <xdr:cNvSpPr txBox="1"/>
      </xdr:nvSpPr>
      <xdr:spPr>
        <a:xfrm>
          <a:off x="2844800" y="143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99312</xdr:rowOff>
    </xdr:from>
    <xdr:to>
      <xdr:col>11</xdr:col>
      <xdr:colOff>82550</xdr:colOff>
      <xdr:row>84</xdr:row>
      <xdr:rowOff>29462</xdr:rowOff>
    </xdr:to>
    <xdr:sp macro="" textlink="">
      <xdr:nvSpPr>
        <xdr:cNvPr id="220" name="楕円 219"/>
        <xdr:cNvSpPr/>
      </xdr:nvSpPr>
      <xdr:spPr>
        <a:xfrm>
          <a:off x="2286000" y="1432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14239</xdr:rowOff>
    </xdr:from>
    <xdr:ext cx="762000" cy="259045"/>
    <xdr:sp macro="" textlink="">
      <xdr:nvSpPr>
        <xdr:cNvPr id="221" name="テキスト ボックス 220"/>
        <xdr:cNvSpPr txBox="1"/>
      </xdr:nvSpPr>
      <xdr:spPr>
        <a:xfrm>
          <a:off x="1955800" y="1441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41956</xdr:rowOff>
    </xdr:from>
    <xdr:to>
      <xdr:col>7</xdr:col>
      <xdr:colOff>31750</xdr:colOff>
      <xdr:row>83</xdr:row>
      <xdr:rowOff>143556</xdr:rowOff>
    </xdr:to>
    <xdr:sp macro="" textlink="">
      <xdr:nvSpPr>
        <xdr:cNvPr id="222" name="楕円 221"/>
        <xdr:cNvSpPr/>
      </xdr:nvSpPr>
      <xdr:spPr>
        <a:xfrm>
          <a:off x="1397000" y="1427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128333</xdr:rowOff>
    </xdr:from>
    <xdr:ext cx="762000" cy="259045"/>
    <xdr:sp macro="" textlink="">
      <xdr:nvSpPr>
        <xdr:cNvPr id="223" name="テキスト ボックス 222"/>
        <xdr:cNvSpPr txBox="1"/>
      </xdr:nvSpPr>
      <xdr:spPr>
        <a:xfrm>
          <a:off x="1066800" y="1435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国の行政職俸給表に準じた給料表への改定（</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H29.4.1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や職務給の適正化（３級止め）（</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H30.4.1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～）を実施しており、給与水準の適正化を図っている。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今後も引き続き、各種手当の見直しなど、給与水準の適正化に努める。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「給与水準（国との比較）」は地方公務員給与実態調査に基づくものであるが、当該資料作成時点（平成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月末時点）において、平成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年度給与実態調査結果が未公表であるため、平成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年度の数値については、前年度の数値を引用している。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168487</xdr:rowOff>
    </xdr:from>
    <xdr:to>
      <xdr:col>81</xdr:col>
      <xdr:colOff>44450</xdr:colOff>
      <xdr:row>85</xdr:row>
      <xdr:rowOff>168487</xdr:rowOff>
    </xdr:to>
    <xdr:cxnSp macro="">
      <xdr:nvCxnSpPr>
        <xdr:cNvPr id="257" name="直線コネクタ 256"/>
        <xdr:cNvCxnSpPr/>
      </xdr:nvCxnSpPr>
      <xdr:spPr>
        <a:xfrm>
          <a:off x="16179800" y="14741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146896</xdr:rowOff>
    </xdr:from>
    <xdr:to>
      <xdr:col>77</xdr:col>
      <xdr:colOff>44450</xdr:colOff>
      <xdr:row>85</xdr:row>
      <xdr:rowOff>168487</xdr:rowOff>
    </xdr:to>
    <xdr:cxnSp macro="">
      <xdr:nvCxnSpPr>
        <xdr:cNvPr id="260" name="直線コネクタ 259"/>
        <xdr:cNvCxnSpPr/>
      </xdr:nvCxnSpPr>
      <xdr:spPr>
        <a:xfrm>
          <a:off x="15290800" y="1454869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146896</xdr:rowOff>
    </xdr:from>
    <xdr:to>
      <xdr:col>72</xdr:col>
      <xdr:colOff>203200</xdr:colOff>
      <xdr:row>86</xdr:row>
      <xdr:rowOff>61384</xdr:rowOff>
    </xdr:to>
    <xdr:cxnSp macro="">
      <xdr:nvCxnSpPr>
        <xdr:cNvPr id="263" name="直線コネクタ 262"/>
        <xdr:cNvCxnSpPr/>
      </xdr:nvCxnSpPr>
      <xdr:spPr>
        <a:xfrm flipV="1">
          <a:off x="14401800" y="14548696"/>
          <a:ext cx="889000" cy="2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85513</xdr:rowOff>
    </xdr:to>
    <xdr:cxnSp macro="">
      <xdr:nvCxnSpPr>
        <xdr:cNvPr id="266" name="直線コネクタ 265"/>
        <xdr:cNvCxnSpPr/>
      </xdr:nvCxnSpPr>
      <xdr:spPr>
        <a:xfrm flipV="1">
          <a:off x="13512800" y="148060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76" name="楕円 275"/>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134214</xdr:rowOff>
    </xdr:from>
    <xdr:ext cx="762000" cy="259045"/>
    <xdr:sp macro="" textlink="">
      <xdr:nvSpPr>
        <xdr:cNvPr id="277" name="給与水準   （国との比較）該当値テキスト"/>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117687</xdr:rowOff>
    </xdr:from>
    <xdr:to>
      <xdr:col>77</xdr:col>
      <xdr:colOff>95250</xdr:colOff>
      <xdr:row>86</xdr:row>
      <xdr:rowOff>47837</xdr:rowOff>
    </xdr:to>
    <xdr:sp macro="" textlink="">
      <xdr:nvSpPr>
        <xdr:cNvPr id="278" name="楕円 277"/>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58014</xdr:rowOff>
    </xdr:from>
    <xdr:ext cx="736600" cy="259045"/>
    <xdr:sp macro="" textlink="">
      <xdr:nvSpPr>
        <xdr:cNvPr id="279" name="テキスト ボックス 278"/>
        <xdr:cNvSpPr txBox="1"/>
      </xdr:nvSpPr>
      <xdr:spPr>
        <a:xfrm>
          <a:off x="15798800" y="1445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96096</xdr:rowOff>
    </xdr:from>
    <xdr:to>
      <xdr:col>73</xdr:col>
      <xdr:colOff>44450</xdr:colOff>
      <xdr:row>85</xdr:row>
      <xdr:rowOff>26246</xdr:rowOff>
    </xdr:to>
    <xdr:sp macro="" textlink="">
      <xdr:nvSpPr>
        <xdr:cNvPr id="280" name="楕円 279"/>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36423</xdr:rowOff>
    </xdr:from>
    <xdr:ext cx="762000" cy="259045"/>
    <xdr:sp macro="" textlink="">
      <xdr:nvSpPr>
        <xdr:cNvPr id="281" name="テキスト ボックス 280"/>
        <xdr:cNvSpPr txBox="1"/>
      </xdr:nvSpPr>
      <xdr:spPr>
        <a:xfrm>
          <a:off x="14909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2" name="楕円 281"/>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3" name="テキスト ボックス 282"/>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34713</xdr:rowOff>
    </xdr:from>
    <xdr:to>
      <xdr:col>64</xdr:col>
      <xdr:colOff>152400</xdr:colOff>
      <xdr:row>86</xdr:row>
      <xdr:rowOff>136313</xdr:rowOff>
    </xdr:to>
    <xdr:sp macro="" textlink="">
      <xdr:nvSpPr>
        <xdr:cNvPr id="284" name="楕円 283"/>
        <xdr:cNvSpPr/>
      </xdr:nvSpPr>
      <xdr:spPr>
        <a:xfrm>
          <a:off x="13462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121090</xdr:rowOff>
    </xdr:from>
    <xdr:ext cx="762000" cy="259045"/>
    <xdr:sp macro="" textlink="">
      <xdr:nvSpPr>
        <xdr:cNvPr id="285" name="テキスト ボックス 284"/>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類似団体平均を上回っているのは、行政面積が広大で保育所数が多く、それら保育所の施設運営を直営で行っていることが主な要因である。今後は、保育所の統廃合、民間委託や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給食業務の在り方、また会計年度任用職員制度による職の整理等の検討と歩調を合わせた取り組みを引き続き検討</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していくとともに、新たな定員管理計画の策定に努める。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「定員管理の状況」は地方公務員給与実態調査に基づくものであるが、当該資料作成時点（平成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月末時点）において、平成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年度給与実態調査結果が未公表であるため、平成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年度の数値については、前年度の数値を引用している。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132685</xdr:rowOff>
    </xdr:from>
    <xdr:to>
      <xdr:col>81</xdr:col>
      <xdr:colOff>44450</xdr:colOff>
      <xdr:row>63</xdr:row>
      <xdr:rowOff>145324</xdr:rowOff>
    </xdr:to>
    <xdr:cxnSp macro="">
      <xdr:nvCxnSpPr>
        <xdr:cNvPr id="322" name="直線コネクタ 321"/>
        <xdr:cNvCxnSpPr/>
      </xdr:nvCxnSpPr>
      <xdr:spPr>
        <a:xfrm>
          <a:off x="16179800" y="10934035"/>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113151</xdr:rowOff>
    </xdr:from>
    <xdr:to>
      <xdr:col>77</xdr:col>
      <xdr:colOff>44450</xdr:colOff>
      <xdr:row>63</xdr:row>
      <xdr:rowOff>132685</xdr:rowOff>
    </xdr:to>
    <xdr:cxnSp macro="">
      <xdr:nvCxnSpPr>
        <xdr:cNvPr id="325" name="直線コネクタ 324"/>
        <xdr:cNvCxnSpPr/>
      </xdr:nvCxnSpPr>
      <xdr:spPr>
        <a:xfrm>
          <a:off x="15290800" y="1091450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101660</xdr:rowOff>
    </xdr:from>
    <xdr:to>
      <xdr:col>72</xdr:col>
      <xdr:colOff>203200</xdr:colOff>
      <xdr:row>63</xdr:row>
      <xdr:rowOff>113151</xdr:rowOff>
    </xdr:to>
    <xdr:cxnSp macro="">
      <xdr:nvCxnSpPr>
        <xdr:cNvPr id="328" name="直線コネクタ 327"/>
        <xdr:cNvCxnSpPr/>
      </xdr:nvCxnSpPr>
      <xdr:spPr>
        <a:xfrm>
          <a:off x="14401800" y="1090301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101660</xdr:rowOff>
    </xdr:from>
    <xdr:to>
      <xdr:col>68</xdr:col>
      <xdr:colOff>152400</xdr:colOff>
      <xdr:row>63</xdr:row>
      <xdr:rowOff>115449</xdr:rowOff>
    </xdr:to>
    <xdr:cxnSp macro="">
      <xdr:nvCxnSpPr>
        <xdr:cNvPr id="331" name="直線コネクタ 330"/>
        <xdr:cNvCxnSpPr/>
      </xdr:nvCxnSpPr>
      <xdr:spPr>
        <a:xfrm flipV="1">
          <a:off x="13512800" y="1090301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94524</xdr:rowOff>
    </xdr:from>
    <xdr:to>
      <xdr:col>81</xdr:col>
      <xdr:colOff>95250</xdr:colOff>
      <xdr:row>64</xdr:row>
      <xdr:rowOff>24674</xdr:rowOff>
    </xdr:to>
    <xdr:sp macro="" textlink="">
      <xdr:nvSpPr>
        <xdr:cNvPr id="341" name="楕円 340"/>
        <xdr:cNvSpPr/>
      </xdr:nvSpPr>
      <xdr:spPr>
        <a:xfrm>
          <a:off x="169672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66601</xdr:rowOff>
    </xdr:from>
    <xdr:ext cx="762000" cy="259045"/>
    <xdr:sp macro="" textlink="">
      <xdr:nvSpPr>
        <xdr:cNvPr id="342" name="定員管理の状況該当値テキスト"/>
        <xdr:cNvSpPr txBox="1"/>
      </xdr:nvSpPr>
      <xdr:spPr>
        <a:xfrm>
          <a:off x="17106900" y="1086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81885</xdr:rowOff>
    </xdr:from>
    <xdr:to>
      <xdr:col>77</xdr:col>
      <xdr:colOff>95250</xdr:colOff>
      <xdr:row>64</xdr:row>
      <xdr:rowOff>12035</xdr:rowOff>
    </xdr:to>
    <xdr:sp macro="" textlink="">
      <xdr:nvSpPr>
        <xdr:cNvPr id="343" name="楕円 342"/>
        <xdr:cNvSpPr/>
      </xdr:nvSpPr>
      <xdr:spPr>
        <a:xfrm>
          <a:off x="16129000" y="10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168262</xdr:rowOff>
    </xdr:from>
    <xdr:ext cx="736600" cy="259045"/>
    <xdr:sp macro="" textlink="">
      <xdr:nvSpPr>
        <xdr:cNvPr id="344" name="テキスト ボックス 343"/>
        <xdr:cNvSpPr txBox="1"/>
      </xdr:nvSpPr>
      <xdr:spPr>
        <a:xfrm>
          <a:off x="15798800" y="10969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62351</xdr:rowOff>
    </xdr:from>
    <xdr:to>
      <xdr:col>73</xdr:col>
      <xdr:colOff>44450</xdr:colOff>
      <xdr:row>63</xdr:row>
      <xdr:rowOff>163951</xdr:rowOff>
    </xdr:to>
    <xdr:sp macro="" textlink="">
      <xdr:nvSpPr>
        <xdr:cNvPr id="345" name="楕円 344"/>
        <xdr:cNvSpPr/>
      </xdr:nvSpPr>
      <xdr:spPr>
        <a:xfrm>
          <a:off x="15240000" y="108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148728</xdr:rowOff>
    </xdr:from>
    <xdr:ext cx="762000" cy="259045"/>
    <xdr:sp macro="" textlink="">
      <xdr:nvSpPr>
        <xdr:cNvPr id="346" name="テキスト ボックス 345"/>
        <xdr:cNvSpPr txBox="1"/>
      </xdr:nvSpPr>
      <xdr:spPr>
        <a:xfrm>
          <a:off x="14909800" y="1095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50860</xdr:rowOff>
    </xdr:from>
    <xdr:to>
      <xdr:col>68</xdr:col>
      <xdr:colOff>203200</xdr:colOff>
      <xdr:row>63</xdr:row>
      <xdr:rowOff>152460</xdr:rowOff>
    </xdr:to>
    <xdr:sp macro="" textlink="">
      <xdr:nvSpPr>
        <xdr:cNvPr id="347" name="楕円 346"/>
        <xdr:cNvSpPr/>
      </xdr:nvSpPr>
      <xdr:spPr>
        <a:xfrm>
          <a:off x="14351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137237</xdr:rowOff>
    </xdr:from>
    <xdr:ext cx="762000" cy="259045"/>
    <xdr:sp macro="" textlink="">
      <xdr:nvSpPr>
        <xdr:cNvPr id="348" name="テキスト ボックス 347"/>
        <xdr:cNvSpPr txBox="1"/>
      </xdr:nvSpPr>
      <xdr:spPr>
        <a:xfrm>
          <a:off x="14020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64649</xdr:rowOff>
    </xdr:from>
    <xdr:to>
      <xdr:col>64</xdr:col>
      <xdr:colOff>152400</xdr:colOff>
      <xdr:row>63</xdr:row>
      <xdr:rowOff>166249</xdr:rowOff>
    </xdr:to>
    <xdr:sp macro="" textlink="">
      <xdr:nvSpPr>
        <xdr:cNvPr id="349" name="楕円 348"/>
        <xdr:cNvSpPr/>
      </xdr:nvSpPr>
      <xdr:spPr>
        <a:xfrm>
          <a:off x="13462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151026</xdr:rowOff>
    </xdr:from>
    <xdr:ext cx="762000" cy="259045"/>
    <xdr:sp macro="" textlink="">
      <xdr:nvSpPr>
        <xdr:cNvPr id="350" name="テキスト ボックス 349"/>
        <xdr:cNvSpPr txBox="1"/>
      </xdr:nvSpPr>
      <xdr:spPr>
        <a:xfrm>
          <a:off x="13131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年度からの普通建設事業の大幅削減による地方債発行額の抑制などにより、改善してきているが、依然として類似団体平均を上回っている。また、平成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年度からの新庁舎建設、給食センター建設、西土佐総合支所庁舎建設など合併関連の大型施設整備や、南海トラフ地震に備えた防災関連施設の整備</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もある程度完了し、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る。財政の硬直化を招かないよう、普通建設事業の削減による地方債発行額の抑制、合併特例債や辺地・過疎対策事業債など交付税措置の有利な地方債の活用、繰上償還の実施など、適正化に努めている。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60219</xdr:rowOff>
    </xdr:from>
    <xdr:to>
      <xdr:col>81</xdr:col>
      <xdr:colOff>44450</xdr:colOff>
      <xdr:row>37</xdr:row>
      <xdr:rowOff>62230</xdr:rowOff>
    </xdr:to>
    <xdr:cxnSp macro="">
      <xdr:nvCxnSpPr>
        <xdr:cNvPr id="384" name="直線コネクタ 383"/>
        <xdr:cNvCxnSpPr/>
      </xdr:nvCxnSpPr>
      <xdr:spPr>
        <a:xfrm flipV="1">
          <a:off x="16179800" y="640386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80328</xdr:rowOff>
    </xdr:to>
    <xdr:cxnSp macro="">
      <xdr:nvCxnSpPr>
        <xdr:cNvPr id="387" name="直線コネクタ 386"/>
        <xdr:cNvCxnSpPr/>
      </xdr:nvCxnSpPr>
      <xdr:spPr>
        <a:xfrm flipV="1">
          <a:off x="15290800" y="64058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80328</xdr:rowOff>
    </xdr:from>
    <xdr:to>
      <xdr:col>72</xdr:col>
      <xdr:colOff>203200</xdr:colOff>
      <xdr:row>37</xdr:row>
      <xdr:rowOff>100436</xdr:rowOff>
    </xdr:to>
    <xdr:cxnSp macro="">
      <xdr:nvCxnSpPr>
        <xdr:cNvPr id="390" name="直線コネクタ 389"/>
        <xdr:cNvCxnSpPr/>
      </xdr:nvCxnSpPr>
      <xdr:spPr>
        <a:xfrm flipV="1">
          <a:off x="14401800" y="642397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100436</xdr:rowOff>
    </xdr:from>
    <xdr:to>
      <xdr:col>68</xdr:col>
      <xdr:colOff>152400</xdr:colOff>
      <xdr:row>37</xdr:row>
      <xdr:rowOff>130598</xdr:rowOff>
    </xdr:to>
    <xdr:cxnSp macro="">
      <xdr:nvCxnSpPr>
        <xdr:cNvPr id="393" name="直線コネクタ 392"/>
        <xdr:cNvCxnSpPr/>
      </xdr:nvCxnSpPr>
      <xdr:spPr>
        <a:xfrm flipV="1">
          <a:off x="13512800" y="644408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9419</xdr:rowOff>
    </xdr:from>
    <xdr:to>
      <xdr:col>81</xdr:col>
      <xdr:colOff>95250</xdr:colOff>
      <xdr:row>37</xdr:row>
      <xdr:rowOff>111019</xdr:rowOff>
    </xdr:to>
    <xdr:sp macro="" textlink="">
      <xdr:nvSpPr>
        <xdr:cNvPr id="403" name="楕円 402"/>
        <xdr:cNvSpPr/>
      </xdr:nvSpPr>
      <xdr:spPr>
        <a:xfrm>
          <a:off x="169672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152946</xdr:rowOff>
    </xdr:from>
    <xdr:ext cx="762000" cy="259045"/>
    <xdr:sp macro="" textlink="">
      <xdr:nvSpPr>
        <xdr:cNvPr id="404" name="公債費負担の状況該当値テキスト"/>
        <xdr:cNvSpPr txBox="1"/>
      </xdr:nvSpPr>
      <xdr:spPr>
        <a:xfrm>
          <a:off x="17106900" y="632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5" name="楕円 404"/>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97807</xdr:rowOff>
    </xdr:from>
    <xdr:ext cx="736600" cy="259045"/>
    <xdr:sp macro="" textlink="">
      <xdr:nvSpPr>
        <xdr:cNvPr id="406" name="テキスト ボックス 405"/>
        <xdr:cNvSpPr txBox="1"/>
      </xdr:nvSpPr>
      <xdr:spPr>
        <a:xfrm>
          <a:off x="15798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29528</xdr:rowOff>
    </xdr:from>
    <xdr:to>
      <xdr:col>73</xdr:col>
      <xdr:colOff>44450</xdr:colOff>
      <xdr:row>37</xdr:row>
      <xdr:rowOff>131128</xdr:rowOff>
    </xdr:to>
    <xdr:sp macro="" textlink="">
      <xdr:nvSpPr>
        <xdr:cNvPr id="407" name="楕円 406"/>
        <xdr:cNvSpPr/>
      </xdr:nvSpPr>
      <xdr:spPr>
        <a:xfrm>
          <a:off x="15240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115905</xdr:rowOff>
    </xdr:from>
    <xdr:ext cx="762000" cy="259045"/>
    <xdr:sp macro="" textlink="">
      <xdr:nvSpPr>
        <xdr:cNvPr id="408" name="テキスト ボックス 407"/>
        <xdr:cNvSpPr txBox="1"/>
      </xdr:nvSpPr>
      <xdr:spPr>
        <a:xfrm>
          <a:off x="14909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49636</xdr:rowOff>
    </xdr:from>
    <xdr:to>
      <xdr:col>68</xdr:col>
      <xdr:colOff>203200</xdr:colOff>
      <xdr:row>37</xdr:row>
      <xdr:rowOff>151236</xdr:rowOff>
    </xdr:to>
    <xdr:sp macro="" textlink="">
      <xdr:nvSpPr>
        <xdr:cNvPr id="409" name="楕円 408"/>
        <xdr:cNvSpPr/>
      </xdr:nvSpPr>
      <xdr:spPr>
        <a:xfrm>
          <a:off x="14351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136013</xdr:rowOff>
    </xdr:from>
    <xdr:ext cx="762000" cy="259045"/>
    <xdr:sp macro="" textlink="">
      <xdr:nvSpPr>
        <xdr:cNvPr id="410" name="テキスト ボックス 409"/>
        <xdr:cNvSpPr txBox="1"/>
      </xdr:nvSpPr>
      <xdr:spPr>
        <a:xfrm>
          <a:off x="14020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79798</xdr:rowOff>
    </xdr:from>
    <xdr:to>
      <xdr:col>64</xdr:col>
      <xdr:colOff>152400</xdr:colOff>
      <xdr:row>38</xdr:row>
      <xdr:rowOff>9948</xdr:rowOff>
    </xdr:to>
    <xdr:sp macro="" textlink="">
      <xdr:nvSpPr>
        <xdr:cNvPr id="411" name="楕円 410"/>
        <xdr:cNvSpPr/>
      </xdr:nvSpPr>
      <xdr:spPr>
        <a:xfrm>
          <a:off x="13462000" y="64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166175</xdr:rowOff>
    </xdr:from>
    <xdr:ext cx="762000" cy="259045"/>
    <xdr:sp macro="" textlink="">
      <xdr:nvSpPr>
        <xdr:cNvPr id="412" name="テキスト ボックス 411"/>
        <xdr:cNvSpPr txBox="1"/>
      </xdr:nvSpPr>
      <xdr:spPr>
        <a:xfrm>
          <a:off x="13131800" y="650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大型施設整備（国体関連施設、学校給食施設、四万十いやしの里など）や南海トラフ地震に備えた防災関連施設の整備、合併特例債の活用、道の駅整備などによる地方債残高の増が主な理由である。選択と集中による普通建設事業の抑制や合併特例債、辺地・過疎対策事業債など交付税措置の有利な地方債の活用、繰上償還の実施など、公債費負担の適正化に努めている。 本年度は、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各中学校屋内運動場整備や防災コミュニティ整備</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などの完成などにより、借入額が償還額を下回り、地方債残高は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405,783</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千円減少している。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15316</xdr:rowOff>
    </xdr:from>
    <xdr:to>
      <xdr:col>81</xdr:col>
      <xdr:colOff>44450</xdr:colOff>
      <xdr:row>16</xdr:row>
      <xdr:rowOff>24003</xdr:rowOff>
    </xdr:to>
    <xdr:cxnSp macro="">
      <xdr:nvCxnSpPr>
        <xdr:cNvPr id="444" name="直線コネクタ 443"/>
        <xdr:cNvCxnSpPr/>
      </xdr:nvCxnSpPr>
      <xdr:spPr>
        <a:xfrm flipV="1">
          <a:off x="16179800" y="2758516"/>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24003</xdr:rowOff>
    </xdr:from>
    <xdr:to>
      <xdr:col>77</xdr:col>
      <xdr:colOff>44450</xdr:colOff>
      <xdr:row>16</xdr:row>
      <xdr:rowOff>31483</xdr:rowOff>
    </xdr:to>
    <xdr:cxnSp macro="">
      <xdr:nvCxnSpPr>
        <xdr:cNvPr id="447" name="直線コネクタ 446"/>
        <xdr:cNvCxnSpPr/>
      </xdr:nvCxnSpPr>
      <xdr:spPr>
        <a:xfrm flipV="1">
          <a:off x="15290800" y="2767203"/>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31483</xdr:rowOff>
    </xdr:from>
    <xdr:to>
      <xdr:col>72</xdr:col>
      <xdr:colOff>203200</xdr:colOff>
      <xdr:row>16</xdr:row>
      <xdr:rowOff>51270</xdr:rowOff>
    </xdr:to>
    <xdr:cxnSp macro="">
      <xdr:nvCxnSpPr>
        <xdr:cNvPr id="450" name="直線コネクタ 449"/>
        <xdr:cNvCxnSpPr/>
      </xdr:nvCxnSpPr>
      <xdr:spPr>
        <a:xfrm flipV="1">
          <a:off x="14401800" y="2774683"/>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51270</xdr:rowOff>
    </xdr:from>
    <xdr:to>
      <xdr:col>68</xdr:col>
      <xdr:colOff>152400</xdr:colOff>
      <xdr:row>16</xdr:row>
      <xdr:rowOff>54407</xdr:rowOff>
    </xdr:to>
    <xdr:cxnSp macro="">
      <xdr:nvCxnSpPr>
        <xdr:cNvPr id="453" name="直線コネクタ 452"/>
        <xdr:cNvCxnSpPr/>
      </xdr:nvCxnSpPr>
      <xdr:spPr>
        <a:xfrm flipV="1">
          <a:off x="13512800" y="2794470"/>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135966</xdr:rowOff>
    </xdr:from>
    <xdr:to>
      <xdr:col>81</xdr:col>
      <xdr:colOff>95250</xdr:colOff>
      <xdr:row>16</xdr:row>
      <xdr:rowOff>66116</xdr:rowOff>
    </xdr:to>
    <xdr:sp macro="" textlink="">
      <xdr:nvSpPr>
        <xdr:cNvPr id="463" name="楕円 462"/>
        <xdr:cNvSpPr/>
      </xdr:nvSpPr>
      <xdr:spPr>
        <a:xfrm>
          <a:off x="16967200" y="270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108043</xdr:rowOff>
    </xdr:from>
    <xdr:ext cx="762000" cy="259045"/>
    <xdr:sp macro="" textlink="">
      <xdr:nvSpPr>
        <xdr:cNvPr id="464" name="将来負担の状況該当値テキスト"/>
        <xdr:cNvSpPr txBox="1"/>
      </xdr:nvSpPr>
      <xdr:spPr>
        <a:xfrm>
          <a:off x="17106900" y="267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144653</xdr:rowOff>
    </xdr:from>
    <xdr:to>
      <xdr:col>77</xdr:col>
      <xdr:colOff>95250</xdr:colOff>
      <xdr:row>16</xdr:row>
      <xdr:rowOff>74803</xdr:rowOff>
    </xdr:to>
    <xdr:sp macro="" textlink="">
      <xdr:nvSpPr>
        <xdr:cNvPr id="465" name="楕円 464"/>
        <xdr:cNvSpPr/>
      </xdr:nvSpPr>
      <xdr:spPr>
        <a:xfrm>
          <a:off x="16129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59580</xdr:rowOff>
    </xdr:from>
    <xdr:ext cx="736600" cy="259045"/>
    <xdr:sp macro="" textlink="">
      <xdr:nvSpPr>
        <xdr:cNvPr id="466" name="テキスト ボックス 465"/>
        <xdr:cNvSpPr txBox="1"/>
      </xdr:nvSpPr>
      <xdr:spPr>
        <a:xfrm>
          <a:off x="15798800" y="280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152133</xdr:rowOff>
    </xdr:from>
    <xdr:to>
      <xdr:col>73</xdr:col>
      <xdr:colOff>44450</xdr:colOff>
      <xdr:row>16</xdr:row>
      <xdr:rowOff>82283</xdr:rowOff>
    </xdr:to>
    <xdr:sp macro="" textlink="">
      <xdr:nvSpPr>
        <xdr:cNvPr id="467" name="楕円 466"/>
        <xdr:cNvSpPr/>
      </xdr:nvSpPr>
      <xdr:spPr>
        <a:xfrm>
          <a:off x="15240000" y="272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67060</xdr:rowOff>
    </xdr:from>
    <xdr:ext cx="762000" cy="259045"/>
    <xdr:sp macro="" textlink="">
      <xdr:nvSpPr>
        <xdr:cNvPr id="468" name="テキスト ボックス 467"/>
        <xdr:cNvSpPr txBox="1"/>
      </xdr:nvSpPr>
      <xdr:spPr>
        <a:xfrm>
          <a:off x="14909800" y="281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470</xdr:rowOff>
    </xdr:from>
    <xdr:to>
      <xdr:col>68</xdr:col>
      <xdr:colOff>203200</xdr:colOff>
      <xdr:row>16</xdr:row>
      <xdr:rowOff>102070</xdr:rowOff>
    </xdr:to>
    <xdr:sp macro="" textlink="">
      <xdr:nvSpPr>
        <xdr:cNvPr id="469" name="楕円 468"/>
        <xdr:cNvSpPr/>
      </xdr:nvSpPr>
      <xdr:spPr>
        <a:xfrm>
          <a:off x="14351000" y="274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86847</xdr:rowOff>
    </xdr:from>
    <xdr:ext cx="762000" cy="259045"/>
    <xdr:sp macro="" textlink="">
      <xdr:nvSpPr>
        <xdr:cNvPr id="470" name="テキスト ボックス 469"/>
        <xdr:cNvSpPr txBox="1"/>
      </xdr:nvSpPr>
      <xdr:spPr>
        <a:xfrm>
          <a:off x="14020800" y="283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3607</xdr:rowOff>
    </xdr:from>
    <xdr:to>
      <xdr:col>64</xdr:col>
      <xdr:colOff>152400</xdr:colOff>
      <xdr:row>16</xdr:row>
      <xdr:rowOff>105207</xdr:rowOff>
    </xdr:to>
    <xdr:sp macro="" textlink="">
      <xdr:nvSpPr>
        <xdr:cNvPr id="471" name="楕円 470"/>
        <xdr:cNvSpPr/>
      </xdr:nvSpPr>
      <xdr:spPr>
        <a:xfrm>
          <a:off x="13462000" y="27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89984</xdr:rowOff>
    </xdr:from>
    <xdr:ext cx="762000" cy="259045"/>
    <xdr:sp macro="" textlink="">
      <xdr:nvSpPr>
        <xdr:cNvPr id="472" name="テキスト ボックス 471"/>
        <xdr:cNvSpPr txBox="1"/>
      </xdr:nvSpPr>
      <xdr:spPr>
        <a:xfrm>
          <a:off x="13131800" y="28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34,430
34,310
632.29
22,004,990
21,903,164
7,581
11,829,861
26,107,544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本年度は、市民病院</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経営</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支援にかかる職員給与カット</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の終了など</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により経常経費充当一般財源は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134,844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歳入経常一般財源が前年度より</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％減少したことにより、対前年度比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ポイントの増加となっている。類似団体平均と比較して</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上回り</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行政面積が広大で保育所数が多く、それら保育所と公民館などの施設関係職員数が多い状況に変わりはなく、保育所の統廃合、公民館などの運営体制の見直しなどによる職員数の適正化と、給与水準の適正化を検討していく必要がある。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60706</xdr:rowOff>
    </xdr:to>
    <xdr:cxnSp macro="">
      <xdr:nvCxnSpPr>
        <xdr:cNvPr id="64" name="直線コネクタ 63"/>
        <xdr:cNvCxnSpPr/>
      </xdr:nvCxnSpPr>
      <xdr:spPr>
        <a:xfrm>
          <a:off x="3987800" y="6331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159004</xdr:rowOff>
    </xdr:to>
    <xdr:cxnSp macro="">
      <xdr:nvCxnSpPr>
        <xdr:cNvPr id="67" name="直線コネクタ 66"/>
        <xdr:cNvCxnSpPr/>
      </xdr:nvCxnSpPr>
      <xdr:spPr>
        <a:xfrm>
          <a:off x="3098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10414</xdr:rowOff>
    </xdr:to>
    <xdr:cxnSp macro="">
      <xdr:nvCxnSpPr>
        <xdr:cNvPr id="70" name="直線コネクタ 69"/>
        <xdr:cNvCxnSpPr/>
      </xdr:nvCxnSpPr>
      <xdr:spPr>
        <a:xfrm flipV="1">
          <a:off x="2209800" y="6322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24130</xdr:rowOff>
    </xdr:to>
    <xdr:cxnSp macro="">
      <xdr:nvCxnSpPr>
        <xdr:cNvPr id="73" name="直線コネクタ 72"/>
        <xdr:cNvCxnSpPr/>
      </xdr:nvCxnSpPr>
      <xdr:spPr>
        <a:xfrm flipV="1">
          <a:off x="1320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90" name="テキスト ボックス 89"/>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類似団体平均を大きく下回るのは、直営での施設管理業務が多いことが要因と考えられる。本年度は、物件費に係る経常一般財源が</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学校給食の増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などにより増加（対前年度比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％増）しているうえ、比率算定の分母となる歳入経常一般財源が減少（対前年度比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％減）しており、前年度比で</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ポイント増加している。今後も、行政改革に引続き取り組み、歳出の削減に努める。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15</xdr:row>
      <xdr:rowOff>140607</xdr:rowOff>
    </xdr:to>
    <xdr:cxnSp macro="">
      <xdr:nvCxnSpPr>
        <xdr:cNvPr id="127" name="直線コネクタ 126"/>
        <xdr:cNvCxnSpPr/>
      </xdr:nvCxnSpPr>
      <xdr:spPr>
        <a:xfrm>
          <a:off x="15671800" y="26688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97064</xdr:rowOff>
    </xdr:to>
    <xdr:cxnSp macro="">
      <xdr:nvCxnSpPr>
        <xdr:cNvPr id="130" name="直線コネクタ 129"/>
        <xdr:cNvCxnSpPr/>
      </xdr:nvCxnSpPr>
      <xdr:spPr>
        <a:xfrm>
          <a:off x="14782800" y="2581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170543</xdr:rowOff>
    </xdr:from>
    <xdr:to>
      <xdr:col>73</xdr:col>
      <xdr:colOff>180975</xdr:colOff>
      <xdr:row>15</xdr:row>
      <xdr:rowOff>9979</xdr:rowOff>
    </xdr:to>
    <xdr:cxnSp macro="">
      <xdr:nvCxnSpPr>
        <xdr:cNvPr id="133" name="直線コネクタ 132"/>
        <xdr:cNvCxnSpPr/>
      </xdr:nvCxnSpPr>
      <xdr:spPr>
        <a:xfrm>
          <a:off x="13893800" y="2570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14</xdr:row>
      <xdr:rowOff>170543</xdr:rowOff>
    </xdr:to>
    <xdr:cxnSp macro="">
      <xdr:nvCxnSpPr>
        <xdr:cNvPr id="136" name="直線コネクタ 135"/>
        <xdr:cNvCxnSpPr/>
      </xdr:nvCxnSpPr>
      <xdr:spPr>
        <a:xfrm>
          <a:off x="13004800" y="2549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6" name="楕円 145"/>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7"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48" name="楕円 147"/>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49" name="テキスト ボックス 148"/>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0" name="楕円 149"/>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1" name="テキスト ボックス 150"/>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119743</xdr:rowOff>
    </xdr:from>
    <xdr:to>
      <xdr:col>69</xdr:col>
      <xdr:colOff>142875</xdr:colOff>
      <xdr:row>15</xdr:row>
      <xdr:rowOff>49893</xdr:rowOff>
    </xdr:to>
    <xdr:sp macro="" textlink="">
      <xdr:nvSpPr>
        <xdr:cNvPr id="152" name="楕円 151"/>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53" name="テキスト ボックス 152"/>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4" name="楕円 153"/>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5" name="テキスト ボックス 154"/>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扶助費に係る経常収支比率は類似団体平均を</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ポイント上回っている。また、前年度と比較すると、経常経費充当一般財源は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12,105</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歳入経常一般財源が前年度より</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％減少したことにより、対前年度比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ポイントの増加となっている。その要因としては、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小中学校就学援助等経費の増加</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などが主なものである。今後も高齢化の進展による高齢者人口の増加など、扶助費の増加が見込まれるため、資格審査等の適正化に努める。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58</xdr:row>
      <xdr:rowOff>83457</xdr:rowOff>
    </xdr:to>
    <xdr:cxnSp macro="">
      <xdr:nvCxnSpPr>
        <xdr:cNvPr id="189" name="直線コネクタ 188"/>
        <xdr:cNvCxnSpPr/>
      </xdr:nvCxnSpPr>
      <xdr:spPr>
        <a:xfrm>
          <a:off x="3987800" y="10005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39915</xdr:rowOff>
    </xdr:from>
    <xdr:to>
      <xdr:col>19</xdr:col>
      <xdr:colOff>187325</xdr:colOff>
      <xdr:row>58</xdr:row>
      <xdr:rowOff>61685</xdr:rowOff>
    </xdr:to>
    <xdr:cxnSp macro="">
      <xdr:nvCxnSpPr>
        <xdr:cNvPr id="192" name="直線コネクタ 191"/>
        <xdr:cNvCxnSpPr/>
      </xdr:nvCxnSpPr>
      <xdr:spPr>
        <a:xfrm>
          <a:off x="3098800" y="9984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39915</xdr:rowOff>
    </xdr:from>
    <xdr:to>
      <xdr:col>15</xdr:col>
      <xdr:colOff>98425</xdr:colOff>
      <xdr:row>58</xdr:row>
      <xdr:rowOff>83457</xdr:rowOff>
    </xdr:to>
    <xdr:cxnSp macro="">
      <xdr:nvCxnSpPr>
        <xdr:cNvPr id="195" name="直線コネクタ 194"/>
        <xdr:cNvCxnSpPr/>
      </xdr:nvCxnSpPr>
      <xdr:spPr>
        <a:xfrm flipV="1">
          <a:off x="2209800" y="9984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7257</xdr:rowOff>
    </xdr:from>
    <xdr:to>
      <xdr:col>11</xdr:col>
      <xdr:colOff>9525</xdr:colOff>
      <xdr:row>58</xdr:row>
      <xdr:rowOff>83457</xdr:rowOff>
    </xdr:to>
    <xdr:cxnSp macro="">
      <xdr:nvCxnSpPr>
        <xdr:cNvPr id="198" name="直線コネクタ 197"/>
        <xdr:cNvCxnSpPr/>
      </xdr:nvCxnSpPr>
      <xdr:spPr>
        <a:xfrm>
          <a:off x="1320800" y="9951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macro="" textlink="">
      <xdr:nvSpPr>
        <xdr:cNvPr id="208" name="楕円 207"/>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4734</xdr:rowOff>
    </xdr:from>
    <xdr:ext cx="762000" cy="259045"/>
    <xdr:sp macro="" textlink="">
      <xdr:nvSpPr>
        <xdr:cNvPr id="209" name="扶助費該当値テキスト"/>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10" name="楕円 209"/>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1" name="テキスト ボックス 210"/>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160565</xdr:rowOff>
    </xdr:from>
    <xdr:to>
      <xdr:col>15</xdr:col>
      <xdr:colOff>149225</xdr:colOff>
      <xdr:row>58</xdr:row>
      <xdr:rowOff>90715</xdr:rowOff>
    </xdr:to>
    <xdr:sp macro="" textlink="">
      <xdr:nvSpPr>
        <xdr:cNvPr id="212" name="楕円 211"/>
        <xdr:cNvSpPr/>
      </xdr:nvSpPr>
      <xdr:spPr>
        <a:xfrm>
          <a:off x="3048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75492</xdr:rowOff>
    </xdr:from>
    <xdr:ext cx="762000" cy="259045"/>
    <xdr:sp macro="" textlink="">
      <xdr:nvSpPr>
        <xdr:cNvPr id="213" name="テキスト ボックス 212"/>
        <xdr:cNvSpPr txBox="1"/>
      </xdr:nvSpPr>
      <xdr:spPr>
        <a:xfrm>
          <a:off x="2717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32657</xdr:rowOff>
    </xdr:from>
    <xdr:to>
      <xdr:col>11</xdr:col>
      <xdr:colOff>60325</xdr:colOff>
      <xdr:row>58</xdr:row>
      <xdr:rowOff>134257</xdr:rowOff>
    </xdr:to>
    <xdr:sp macro="" textlink="">
      <xdr:nvSpPr>
        <xdr:cNvPr id="214" name="楕円 213"/>
        <xdr:cNvSpPr/>
      </xdr:nvSpPr>
      <xdr:spPr>
        <a:xfrm>
          <a:off x="2159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119034</xdr:rowOff>
    </xdr:from>
    <xdr:ext cx="762000" cy="259045"/>
    <xdr:sp macro="" textlink="">
      <xdr:nvSpPr>
        <xdr:cNvPr id="215" name="テキスト ボックス 214"/>
        <xdr:cNvSpPr txBox="1"/>
      </xdr:nvSpPr>
      <xdr:spPr>
        <a:xfrm>
          <a:off x="1828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127907</xdr:rowOff>
    </xdr:from>
    <xdr:to>
      <xdr:col>6</xdr:col>
      <xdr:colOff>171450</xdr:colOff>
      <xdr:row>58</xdr:row>
      <xdr:rowOff>58057</xdr:rowOff>
    </xdr:to>
    <xdr:sp macro="" textlink="">
      <xdr:nvSpPr>
        <xdr:cNvPr id="216" name="楕円 215"/>
        <xdr:cNvSpPr/>
      </xdr:nvSpPr>
      <xdr:spPr>
        <a:xfrm>
          <a:off x="1270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42834</xdr:rowOff>
    </xdr:from>
    <xdr:ext cx="762000" cy="259045"/>
    <xdr:sp macro="" textlink="">
      <xdr:nvSpPr>
        <xdr:cNvPr id="217" name="テキスト ボックス 216"/>
        <xdr:cNvSpPr txBox="1"/>
      </xdr:nvSpPr>
      <xdr:spPr>
        <a:xfrm>
          <a:off x="939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本年度</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施設の老朽化による維持補修費や特別会計への繰出金は増加傾向にあり、今後も、施設の計画的な修繕による長寿命化や、特別会計の経営健全化による繰出金の削減などに努める。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117203</xdr:rowOff>
    </xdr:to>
    <xdr:cxnSp macro="">
      <xdr:nvCxnSpPr>
        <xdr:cNvPr id="252" name="直線コネクタ 251"/>
        <xdr:cNvCxnSpPr/>
      </xdr:nvCxnSpPr>
      <xdr:spPr>
        <a:xfrm>
          <a:off x="15671800" y="9679215"/>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25763</xdr:rowOff>
    </xdr:from>
    <xdr:to>
      <xdr:col>78</xdr:col>
      <xdr:colOff>69850</xdr:colOff>
      <xdr:row>56</xdr:row>
      <xdr:rowOff>78015</xdr:rowOff>
    </xdr:to>
    <xdr:cxnSp macro="">
      <xdr:nvCxnSpPr>
        <xdr:cNvPr id="255" name="直線コネクタ 254"/>
        <xdr:cNvCxnSpPr/>
      </xdr:nvCxnSpPr>
      <xdr:spPr>
        <a:xfrm>
          <a:off x="14782800" y="96269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171087</xdr:rowOff>
    </xdr:from>
    <xdr:to>
      <xdr:col>73</xdr:col>
      <xdr:colOff>180975</xdr:colOff>
      <xdr:row>56</xdr:row>
      <xdr:rowOff>25763</xdr:rowOff>
    </xdr:to>
    <xdr:cxnSp macro="">
      <xdr:nvCxnSpPr>
        <xdr:cNvPr id="258" name="直線コネクタ 257"/>
        <xdr:cNvCxnSpPr/>
      </xdr:nvCxnSpPr>
      <xdr:spPr>
        <a:xfrm>
          <a:off x="13893800" y="96008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66584</xdr:rowOff>
    </xdr:from>
    <xdr:to>
      <xdr:col>69</xdr:col>
      <xdr:colOff>92075</xdr:colOff>
      <xdr:row>55</xdr:row>
      <xdr:rowOff>171087</xdr:rowOff>
    </xdr:to>
    <xdr:cxnSp macro="">
      <xdr:nvCxnSpPr>
        <xdr:cNvPr id="261" name="直線コネクタ 260"/>
        <xdr:cNvCxnSpPr/>
      </xdr:nvCxnSpPr>
      <xdr:spPr>
        <a:xfrm>
          <a:off x="13004800" y="949633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66403</xdr:rowOff>
    </xdr:from>
    <xdr:to>
      <xdr:col>82</xdr:col>
      <xdr:colOff>158750</xdr:colOff>
      <xdr:row>56</xdr:row>
      <xdr:rowOff>168003</xdr:rowOff>
    </xdr:to>
    <xdr:sp macro="" textlink="">
      <xdr:nvSpPr>
        <xdr:cNvPr id="271" name="楕円 270"/>
        <xdr:cNvSpPr/>
      </xdr:nvSpPr>
      <xdr:spPr>
        <a:xfrm>
          <a:off x="164592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38480</xdr:rowOff>
    </xdr:from>
    <xdr:ext cx="762000" cy="259045"/>
    <xdr:sp macro="" textlink="">
      <xdr:nvSpPr>
        <xdr:cNvPr id="272" name="その他該当値テキスト"/>
        <xdr:cNvSpPr txBox="1"/>
      </xdr:nvSpPr>
      <xdr:spPr>
        <a:xfrm>
          <a:off x="16598900" y="963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3" name="楕円 272"/>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4" name="テキスト ボックス 273"/>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146413</xdr:rowOff>
    </xdr:from>
    <xdr:to>
      <xdr:col>74</xdr:col>
      <xdr:colOff>31750</xdr:colOff>
      <xdr:row>56</xdr:row>
      <xdr:rowOff>76563</xdr:rowOff>
    </xdr:to>
    <xdr:sp macro="" textlink="">
      <xdr:nvSpPr>
        <xdr:cNvPr id="275" name="楕円 274"/>
        <xdr:cNvSpPr/>
      </xdr:nvSpPr>
      <xdr:spPr>
        <a:xfrm>
          <a:off x="14732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86740</xdr:rowOff>
    </xdr:from>
    <xdr:ext cx="762000" cy="259045"/>
    <xdr:sp macro="" textlink="">
      <xdr:nvSpPr>
        <xdr:cNvPr id="276" name="テキスト ボックス 275"/>
        <xdr:cNvSpPr txBox="1"/>
      </xdr:nvSpPr>
      <xdr:spPr>
        <a:xfrm>
          <a:off x="14401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120287</xdr:rowOff>
    </xdr:from>
    <xdr:to>
      <xdr:col>69</xdr:col>
      <xdr:colOff>142875</xdr:colOff>
      <xdr:row>56</xdr:row>
      <xdr:rowOff>50437</xdr:rowOff>
    </xdr:to>
    <xdr:sp macro="" textlink="">
      <xdr:nvSpPr>
        <xdr:cNvPr id="277" name="楕円 276"/>
        <xdr:cNvSpPr/>
      </xdr:nvSpPr>
      <xdr:spPr>
        <a:xfrm>
          <a:off x="13843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60614</xdr:rowOff>
    </xdr:from>
    <xdr:ext cx="762000" cy="259045"/>
    <xdr:sp macro="" textlink="">
      <xdr:nvSpPr>
        <xdr:cNvPr id="278" name="テキスト ボックス 277"/>
        <xdr:cNvSpPr txBox="1"/>
      </xdr:nvSpPr>
      <xdr:spPr>
        <a:xfrm>
          <a:off x="13512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15784</xdr:rowOff>
    </xdr:from>
    <xdr:to>
      <xdr:col>65</xdr:col>
      <xdr:colOff>53975</xdr:colOff>
      <xdr:row>55</xdr:row>
      <xdr:rowOff>117384</xdr:rowOff>
    </xdr:to>
    <xdr:sp macro="" textlink="">
      <xdr:nvSpPr>
        <xdr:cNvPr id="279" name="楕円 278"/>
        <xdr:cNvSpPr/>
      </xdr:nvSpPr>
      <xdr:spPr>
        <a:xfrm>
          <a:off x="12954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127561</xdr:rowOff>
    </xdr:from>
    <xdr:ext cx="762000" cy="259045"/>
    <xdr:sp macro="" textlink="">
      <xdr:nvSpPr>
        <xdr:cNvPr id="280" name="テキスト ボックス 279"/>
        <xdr:cNvSpPr txBox="1"/>
      </xdr:nvSpPr>
      <xdr:spPr>
        <a:xfrm>
          <a:off x="12623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類似団体平均を上回っている要因としては、常備消防、ごみ処理、斎場などを一部事務組合で運営していることによるものが主なものである。本年度は、一部事務組合への負担金が減少（対前年比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10.1</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％減）となり、全体では対前年度比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8.1</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％の減となっているが、歳入経常一般財源も対前年度比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％減少しており、前年度比で</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している。今後も、ごみ減量化の促進、一部事務組合運営の合理化に努めるとともに、各種補助金の見直しや廃止を検討する。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168148</xdr:rowOff>
    </xdr:to>
    <xdr:cxnSp macro="">
      <xdr:nvCxnSpPr>
        <xdr:cNvPr id="310" name="直線コネクタ 309"/>
        <xdr:cNvCxnSpPr/>
      </xdr:nvCxnSpPr>
      <xdr:spPr>
        <a:xfrm flipV="1">
          <a:off x="15671800" y="6299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168148</xdr:rowOff>
    </xdr:to>
    <xdr:cxnSp macro="">
      <xdr:nvCxnSpPr>
        <xdr:cNvPr id="313" name="直線コネクタ 312"/>
        <xdr:cNvCxnSpPr/>
      </xdr:nvCxnSpPr>
      <xdr:spPr>
        <a:xfrm>
          <a:off x="14782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140716</xdr:rowOff>
    </xdr:to>
    <xdr:cxnSp macro="">
      <xdr:nvCxnSpPr>
        <xdr:cNvPr id="316" name="直線コネクタ 315"/>
        <xdr:cNvCxnSpPr/>
      </xdr:nvCxnSpPr>
      <xdr:spPr>
        <a:xfrm>
          <a:off x="13893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131572</xdr:rowOff>
    </xdr:to>
    <xdr:cxnSp macro="">
      <xdr:nvCxnSpPr>
        <xdr:cNvPr id="319" name="直線コネクタ 318"/>
        <xdr:cNvCxnSpPr/>
      </xdr:nvCxnSpPr>
      <xdr:spPr>
        <a:xfrm>
          <a:off x="13004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9" name="楕円 328"/>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0"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31" name="楕円 330"/>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32" name="テキスト ボックス 331"/>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3" name="楕円 332"/>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4" name="テキスト ボックス 333"/>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5" name="楕円 334"/>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6" name="テキスト ボックス 335"/>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7" name="楕円 336"/>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8" name="テキスト ボックス 337"/>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類似団体平均を上回っているのは、平成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年度の大型施設整備や南海トラフ地震に備えた防災関連施設の整備、合併特例債の活用などが主な理由である。平成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年度から普通建設事業の大幅な削減による地方債発行の抑制に努めている</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新庁舎建設や西土佐総合支所庁舎建設など合併関連の大型施設整備</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はある程度完了し、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は減少傾向にある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。今後も、普通建設事業の削減による地方債発行額の抑制、合併特例債や辺地・過疎対策事業債など交付税措置の有利な地方債の活用、繰上償還の実施など、適正化に努める。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46990</xdr:rowOff>
    </xdr:to>
    <xdr:cxnSp macro="">
      <xdr:nvCxnSpPr>
        <xdr:cNvPr id="370" name="直線コネクタ 369"/>
        <xdr:cNvCxnSpPr/>
      </xdr:nvCxnSpPr>
      <xdr:spPr>
        <a:xfrm>
          <a:off x="3987800" y="12898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39370</xdr:rowOff>
    </xdr:to>
    <xdr:cxnSp macro="">
      <xdr:nvCxnSpPr>
        <xdr:cNvPr id="373" name="直線コネクタ 372"/>
        <xdr:cNvCxnSpPr/>
      </xdr:nvCxnSpPr>
      <xdr:spPr>
        <a:xfrm>
          <a:off x="3098800" y="1289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56515</xdr:rowOff>
    </xdr:to>
    <xdr:cxnSp macro="">
      <xdr:nvCxnSpPr>
        <xdr:cNvPr id="376" name="直線コネクタ 375"/>
        <xdr:cNvCxnSpPr/>
      </xdr:nvCxnSpPr>
      <xdr:spPr>
        <a:xfrm flipV="1">
          <a:off x="2209800" y="128905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56515</xdr:rowOff>
    </xdr:from>
    <xdr:to>
      <xdr:col>11</xdr:col>
      <xdr:colOff>9525</xdr:colOff>
      <xdr:row>75</xdr:row>
      <xdr:rowOff>71755</xdr:rowOff>
    </xdr:to>
    <xdr:cxnSp macro="">
      <xdr:nvCxnSpPr>
        <xdr:cNvPr id="379" name="直線コネクタ 378"/>
        <xdr:cNvCxnSpPr/>
      </xdr:nvCxnSpPr>
      <xdr:spPr>
        <a:xfrm flipV="1">
          <a:off x="1320800" y="129152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9" name="楕円 388"/>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139717</xdr:rowOff>
    </xdr:from>
    <xdr:ext cx="762000" cy="259045"/>
    <xdr:sp macro="" textlink="">
      <xdr:nvSpPr>
        <xdr:cNvPr id="390" name="公債費該当値テキスト"/>
        <xdr:cNvSpPr txBox="1"/>
      </xdr:nvSpPr>
      <xdr:spPr>
        <a:xfrm>
          <a:off x="49149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91" name="楕円 390"/>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74947</xdr:rowOff>
    </xdr:from>
    <xdr:ext cx="736600" cy="259045"/>
    <xdr:sp macro="" textlink="">
      <xdr:nvSpPr>
        <xdr:cNvPr id="392" name="テキスト ボックス 391"/>
        <xdr:cNvSpPr txBox="1"/>
      </xdr:nvSpPr>
      <xdr:spPr>
        <a:xfrm>
          <a:off x="3606800" y="1293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3" name="楕円 392"/>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67327</xdr:rowOff>
    </xdr:from>
    <xdr:ext cx="762000" cy="259045"/>
    <xdr:sp macro="" textlink="">
      <xdr:nvSpPr>
        <xdr:cNvPr id="394" name="テキスト ボックス 393"/>
        <xdr:cNvSpPr txBox="1"/>
      </xdr:nvSpPr>
      <xdr:spPr>
        <a:xfrm>
          <a:off x="2717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xdr:rowOff>
    </xdr:from>
    <xdr:to>
      <xdr:col>11</xdr:col>
      <xdr:colOff>60325</xdr:colOff>
      <xdr:row>75</xdr:row>
      <xdr:rowOff>107315</xdr:rowOff>
    </xdr:to>
    <xdr:sp macro="" textlink="">
      <xdr:nvSpPr>
        <xdr:cNvPr id="395" name="楕円 394"/>
        <xdr:cNvSpPr/>
      </xdr:nvSpPr>
      <xdr:spPr>
        <a:xfrm>
          <a:off x="2159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92091</xdr:rowOff>
    </xdr:from>
    <xdr:ext cx="762000" cy="259045"/>
    <xdr:sp macro="" textlink="">
      <xdr:nvSpPr>
        <xdr:cNvPr id="396" name="テキスト ボックス 395"/>
        <xdr:cNvSpPr txBox="1"/>
      </xdr:nvSpPr>
      <xdr:spPr>
        <a:xfrm>
          <a:off x="1828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20955</xdr:rowOff>
    </xdr:from>
    <xdr:to>
      <xdr:col>6</xdr:col>
      <xdr:colOff>171450</xdr:colOff>
      <xdr:row>75</xdr:row>
      <xdr:rowOff>122555</xdr:rowOff>
    </xdr:to>
    <xdr:sp macro="" textlink="">
      <xdr:nvSpPr>
        <xdr:cNvPr id="397" name="楕円 396"/>
        <xdr:cNvSpPr/>
      </xdr:nvSpPr>
      <xdr:spPr>
        <a:xfrm>
          <a:off x="1270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107332</xdr:rowOff>
    </xdr:from>
    <xdr:ext cx="762000" cy="259045"/>
    <xdr:sp macro="" textlink="">
      <xdr:nvSpPr>
        <xdr:cNvPr id="398" name="テキスト ボックス 397"/>
        <xdr:cNvSpPr txBox="1"/>
      </xdr:nvSpPr>
      <xdr:spPr>
        <a:xfrm>
          <a:off x="939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本年度は</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公債費以外の経費のうち</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物件費以外</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については、類似団体平均を上回っているため、各分析欄に記した取り組みを推進して、一層の削減に努める。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16511</xdr:rowOff>
    </xdr:to>
    <xdr:cxnSp macro="">
      <xdr:nvCxnSpPr>
        <xdr:cNvPr id="431" name="直線コネクタ 430"/>
        <xdr:cNvCxnSpPr/>
      </xdr:nvCxnSpPr>
      <xdr:spPr>
        <a:xfrm>
          <a:off x="15671800" y="133172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16511</xdr:rowOff>
    </xdr:from>
    <xdr:to>
      <xdr:col>78</xdr:col>
      <xdr:colOff>69850</xdr:colOff>
      <xdr:row>77</xdr:row>
      <xdr:rowOff>115570</xdr:rowOff>
    </xdr:to>
    <xdr:cxnSp macro="">
      <xdr:nvCxnSpPr>
        <xdr:cNvPr id="434" name="直線コネクタ 433"/>
        <xdr:cNvCxnSpPr/>
      </xdr:nvCxnSpPr>
      <xdr:spPr>
        <a:xfrm>
          <a:off x="14782800" y="132181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31750</xdr:rowOff>
    </xdr:to>
    <xdr:cxnSp macro="">
      <xdr:nvCxnSpPr>
        <xdr:cNvPr id="437" name="直線コネクタ 436"/>
        <xdr:cNvCxnSpPr/>
      </xdr:nvCxnSpPr>
      <xdr:spPr>
        <a:xfrm flipV="1">
          <a:off x="13893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77</xdr:row>
      <xdr:rowOff>31750</xdr:rowOff>
    </xdr:to>
    <xdr:cxnSp macro="">
      <xdr:nvCxnSpPr>
        <xdr:cNvPr id="440" name="直線コネクタ 439"/>
        <xdr:cNvCxnSpPr/>
      </xdr:nvCxnSpPr>
      <xdr:spPr>
        <a:xfrm>
          <a:off x="13004800" y="13141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137161</xdr:rowOff>
    </xdr:from>
    <xdr:to>
      <xdr:col>82</xdr:col>
      <xdr:colOff>158750</xdr:colOff>
      <xdr:row>78</xdr:row>
      <xdr:rowOff>67311</xdr:rowOff>
    </xdr:to>
    <xdr:sp macro="" textlink="">
      <xdr:nvSpPr>
        <xdr:cNvPr id="450" name="楕円 449"/>
        <xdr:cNvSpPr/>
      </xdr:nvSpPr>
      <xdr:spPr>
        <a:xfrm>
          <a:off x="16459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109238</xdr:rowOff>
    </xdr:from>
    <xdr:ext cx="762000" cy="259045"/>
    <xdr:sp macro="" textlink="">
      <xdr:nvSpPr>
        <xdr:cNvPr id="451" name="公債費以外該当値テキスト"/>
        <xdr:cNvSpPr txBox="1"/>
      </xdr:nvSpPr>
      <xdr:spPr>
        <a:xfrm>
          <a:off x="16598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2" name="楕円 451"/>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53" name="テキスト ボックス 452"/>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137161</xdr:rowOff>
    </xdr:from>
    <xdr:to>
      <xdr:col>74</xdr:col>
      <xdr:colOff>31750</xdr:colOff>
      <xdr:row>77</xdr:row>
      <xdr:rowOff>67311</xdr:rowOff>
    </xdr:to>
    <xdr:sp macro="" textlink="">
      <xdr:nvSpPr>
        <xdr:cNvPr id="454" name="楕円 453"/>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77487</xdr:rowOff>
    </xdr:from>
    <xdr:ext cx="762000" cy="259045"/>
    <xdr:sp macro="" textlink="">
      <xdr:nvSpPr>
        <xdr:cNvPr id="455" name="テキスト ボックス 454"/>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56" name="楕円 455"/>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57" name="テキスト ボックス 456"/>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58" name="楕円 457"/>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1287</xdr:rowOff>
    </xdr:from>
    <xdr:ext cx="762000" cy="259045"/>
    <xdr:sp macro="" textlink="">
      <xdr:nvSpPr>
        <xdr:cNvPr id="459" name="テキスト ボックス 458"/>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153607</xdr:rowOff>
    </xdr:from>
    <xdr:to>
      <xdr:col>29</xdr:col>
      <xdr:colOff>127000</xdr:colOff>
      <xdr:row>16</xdr:row>
      <xdr:rowOff>76010</xdr:rowOff>
    </xdr:to>
    <xdr:cxnSp macro="">
      <xdr:nvCxnSpPr>
        <xdr:cNvPr id="50" name="直線コネクタ 49"/>
        <xdr:cNvCxnSpPr/>
      </xdr:nvCxnSpPr>
      <xdr:spPr bwMode="auto">
        <a:xfrm flipV="1">
          <a:off x="5003800" y="2772982"/>
          <a:ext cx="647700" cy="9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14338</xdr:rowOff>
    </xdr:from>
    <xdr:to>
      <xdr:col>26</xdr:col>
      <xdr:colOff>50800</xdr:colOff>
      <xdr:row>16</xdr:row>
      <xdr:rowOff>76010</xdr:rowOff>
    </xdr:to>
    <xdr:cxnSp macro="">
      <xdr:nvCxnSpPr>
        <xdr:cNvPr id="53" name="直線コネクタ 52"/>
        <xdr:cNvCxnSpPr/>
      </xdr:nvCxnSpPr>
      <xdr:spPr bwMode="auto">
        <a:xfrm>
          <a:off x="4305300" y="2805163"/>
          <a:ext cx="698500" cy="61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14338</xdr:rowOff>
    </xdr:from>
    <xdr:to>
      <xdr:col>22</xdr:col>
      <xdr:colOff>114300</xdr:colOff>
      <xdr:row>16</xdr:row>
      <xdr:rowOff>49390</xdr:rowOff>
    </xdr:to>
    <xdr:cxnSp macro="">
      <xdr:nvCxnSpPr>
        <xdr:cNvPr id="56" name="直線コネクタ 55"/>
        <xdr:cNvCxnSpPr/>
      </xdr:nvCxnSpPr>
      <xdr:spPr bwMode="auto">
        <a:xfrm flipV="1">
          <a:off x="3606800" y="2805163"/>
          <a:ext cx="698500" cy="3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49390</xdr:rowOff>
    </xdr:from>
    <xdr:to>
      <xdr:col>18</xdr:col>
      <xdr:colOff>177800</xdr:colOff>
      <xdr:row>16</xdr:row>
      <xdr:rowOff>70256</xdr:rowOff>
    </xdr:to>
    <xdr:cxnSp macro="">
      <xdr:nvCxnSpPr>
        <xdr:cNvPr id="59" name="直線コネクタ 58"/>
        <xdr:cNvCxnSpPr/>
      </xdr:nvCxnSpPr>
      <xdr:spPr bwMode="auto">
        <a:xfrm flipV="1">
          <a:off x="2908300" y="2840215"/>
          <a:ext cx="698500" cy="20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102807</xdr:rowOff>
    </xdr:from>
    <xdr:to>
      <xdr:col>29</xdr:col>
      <xdr:colOff>177800</xdr:colOff>
      <xdr:row>16</xdr:row>
      <xdr:rowOff>32957</xdr:rowOff>
    </xdr:to>
    <xdr:sp macro="" textlink="">
      <xdr:nvSpPr>
        <xdr:cNvPr id="69" name="楕円 68"/>
        <xdr:cNvSpPr/>
      </xdr:nvSpPr>
      <xdr:spPr bwMode="auto">
        <a:xfrm>
          <a:off x="5600700" y="272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119334</xdr:rowOff>
    </xdr:from>
    <xdr:ext cx="762000" cy="259045"/>
    <xdr:sp macro="" textlink="">
      <xdr:nvSpPr>
        <xdr:cNvPr id="70" name="人口1人当たり決算額の推移該当値テキスト130"/>
        <xdr:cNvSpPr txBox="1"/>
      </xdr:nvSpPr>
      <xdr:spPr>
        <a:xfrm>
          <a:off x="5740400" y="256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25210</xdr:rowOff>
    </xdr:from>
    <xdr:to>
      <xdr:col>26</xdr:col>
      <xdr:colOff>101600</xdr:colOff>
      <xdr:row>16</xdr:row>
      <xdr:rowOff>126810</xdr:rowOff>
    </xdr:to>
    <xdr:sp macro="" textlink="">
      <xdr:nvSpPr>
        <xdr:cNvPr id="71" name="楕円 70"/>
        <xdr:cNvSpPr/>
      </xdr:nvSpPr>
      <xdr:spPr bwMode="auto">
        <a:xfrm>
          <a:off x="4953000" y="2816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136987</xdr:rowOff>
    </xdr:from>
    <xdr:ext cx="736600" cy="259045"/>
    <xdr:sp macro="" textlink="">
      <xdr:nvSpPr>
        <xdr:cNvPr id="72" name="テキスト ボックス 71"/>
        <xdr:cNvSpPr txBox="1"/>
      </xdr:nvSpPr>
      <xdr:spPr>
        <a:xfrm>
          <a:off x="4622800" y="2584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134988</xdr:rowOff>
    </xdr:from>
    <xdr:to>
      <xdr:col>22</xdr:col>
      <xdr:colOff>165100</xdr:colOff>
      <xdr:row>16</xdr:row>
      <xdr:rowOff>65138</xdr:rowOff>
    </xdr:to>
    <xdr:sp macro="" textlink="">
      <xdr:nvSpPr>
        <xdr:cNvPr id="73" name="楕円 72"/>
        <xdr:cNvSpPr/>
      </xdr:nvSpPr>
      <xdr:spPr bwMode="auto">
        <a:xfrm>
          <a:off x="4254500" y="275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75315</xdr:rowOff>
    </xdr:from>
    <xdr:ext cx="762000" cy="259045"/>
    <xdr:sp macro="" textlink="">
      <xdr:nvSpPr>
        <xdr:cNvPr id="74" name="テキスト ボックス 73"/>
        <xdr:cNvSpPr txBox="1"/>
      </xdr:nvSpPr>
      <xdr:spPr>
        <a:xfrm>
          <a:off x="3924300" y="252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170040</xdr:rowOff>
    </xdr:from>
    <xdr:to>
      <xdr:col>19</xdr:col>
      <xdr:colOff>38100</xdr:colOff>
      <xdr:row>16</xdr:row>
      <xdr:rowOff>100190</xdr:rowOff>
    </xdr:to>
    <xdr:sp macro="" textlink="">
      <xdr:nvSpPr>
        <xdr:cNvPr id="75" name="楕円 74"/>
        <xdr:cNvSpPr/>
      </xdr:nvSpPr>
      <xdr:spPr bwMode="auto">
        <a:xfrm>
          <a:off x="3556000" y="278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110367</xdr:rowOff>
    </xdr:from>
    <xdr:ext cx="762000" cy="259045"/>
    <xdr:sp macro="" textlink="">
      <xdr:nvSpPr>
        <xdr:cNvPr id="76" name="テキスト ボックス 75"/>
        <xdr:cNvSpPr txBox="1"/>
      </xdr:nvSpPr>
      <xdr:spPr>
        <a:xfrm>
          <a:off x="3225800" y="255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19456</xdr:rowOff>
    </xdr:from>
    <xdr:to>
      <xdr:col>15</xdr:col>
      <xdr:colOff>101600</xdr:colOff>
      <xdr:row>16</xdr:row>
      <xdr:rowOff>121056</xdr:rowOff>
    </xdr:to>
    <xdr:sp macro="" textlink="">
      <xdr:nvSpPr>
        <xdr:cNvPr id="77" name="楕円 76"/>
        <xdr:cNvSpPr/>
      </xdr:nvSpPr>
      <xdr:spPr bwMode="auto">
        <a:xfrm>
          <a:off x="2857500" y="281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131233</xdr:rowOff>
    </xdr:from>
    <xdr:ext cx="762000" cy="259045"/>
    <xdr:sp macro="" textlink="">
      <xdr:nvSpPr>
        <xdr:cNvPr id="78" name="テキスト ボックス 77"/>
        <xdr:cNvSpPr txBox="1"/>
      </xdr:nvSpPr>
      <xdr:spPr>
        <a:xfrm>
          <a:off x="2527300" y="257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206699</xdr:rowOff>
    </xdr:from>
    <xdr:to>
      <xdr:col>29</xdr:col>
      <xdr:colOff>127000</xdr:colOff>
      <xdr:row>37</xdr:row>
      <xdr:rowOff>216675</xdr:rowOff>
    </xdr:to>
    <xdr:cxnSp macro="">
      <xdr:nvCxnSpPr>
        <xdr:cNvPr id="110" name="直線コネクタ 109"/>
        <xdr:cNvCxnSpPr/>
      </xdr:nvCxnSpPr>
      <xdr:spPr bwMode="auto">
        <a:xfrm flipV="1">
          <a:off x="5003800" y="7331399"/>
          <a:ext cx="647700" cy="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191476</xdr:rowOff>
    </xdr:from>
    <xdr:ext cx="762000" cy="259045"/>
    <xdr:sp macro="" textlink="">
      <xdr:nvSpPr>
        <xdr:cNvPr id="111" name="人口1人当たり決算額の推移平均値テキスト445"/>
        <xdr:cNvSpPr txBox="1"/>
      </xdr:nvSpPr>
      <xdr:spPr>
        <a:xfrm>
          <a:off x="5740400" y="7316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216291</xdr:rowOff>
    </xdr:from>
    <xdr:to>
      <xdr:col>26</xdr:col>
      <xdr:colOff>50800</xdr:colOff>
      <xdr:row>37</xdr:row>
      <xdr:rowOff>216675</xdr:rowOff>
    </xdr:to>
    <xdr:cxnSp macro="">
      <xdr:nvCxnSpPr>
        <xdr:cNvPr id="113" name="直線コネクタ 112"/>
        <xdr:cNvCxnSpPr/>
      </xdr:nvCxnSpPr>
      <xdr:spPr bwMode="auto">
        <a:xfrm>
          <a:off x="4305300" y="7340991"/>
          <a:ext cx="698500" cy="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209639</xdr:rowOff>
    </xdr:from>
    <xdr:to>
      <xdr:col>22</xdr:col>
      <xdr:colOff>114300</xdr:colOff>
      <xdr:row>37</xdr:row>
      <xdr:rowOff>216291</xdr:rowOff>
    </xdr:to>
    <xdr:cxnSp macro="">
      <xdr:nvCxnSpPr>
        <xdr:cNvPr id="116" name="直線コネクタ 115"/>
        <xdr:cNvCxnSpPr/>
      </xdr:nvCxnSpPr>
      <xdr:spPr bwMode="auto">
        <a:xfrm>
          <a:off x="3606800" y="7334339"/>
          <a:ext cx="698500" cy="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185759</xdr:rowOff>
    </xdr:from>
    <xdr:to>
      <xdr:col>18</xdr:col>
      <xdr:colOff>177800</xdr:colOff>
      <xdr:row>37</xdr:row>
      <xdr:rowOff>209639</xdr:rowOff>
    </xdr:to>
    <xdr:cxnSp macro="">
      <xdr:nvCxnSpPr>
        <xdr:cNvPr id="119" name="直線コネクタ 118"/>
        <xdr:cNvCxnSpPr/>
      </xdr:nvCxnSpPr>
      <xdr:spPr bwMode="auto">
        <a:xfrm>
          <a:off x="2908300" y="7310459"/>
          <a:ext cx="698500" cy="23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155899</xdr:rowOff>
    </xdr:from>
    <xdr:to>
      <xdr:col>29</xdr:col>
      <xdr:colOff>177800</xdr:colOff>
      <xdr:row>37</xdr:row>
      <xdr:rowOff>257499</xdr:rowOff>
    </xdr:to>
    <xdr:sp macro="" textlink="">
      <xdr:nvSpPr>
        <xdr:cNvPr id="129" name="楕円 128"/>
        <xdr:cNvSpPr/>
      </xdr:nvSpPr>
      <xdr:spPr bwMode="auto">
        <a:xfrm>
          <a:off x="5600700" y="7280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976</xdr:rowOff>
    </xdr:from>
    <xdr:ext cx="762000" cy="259045"/>
    <xdr:sp macro="" textlink="">
      <xdr:nvSpPr>
        <xdr:cNvPr id="130" name="人口1人当たり決算額の推移該当値テキスト445"/>
        <xdr:cNvSpPr txBox="1"/>
      </xdr:nvSpPr>
      <xdr:spPr>
        <a:xfrm>
          <a:off x="5740400" y="712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165875</xdr:rowOff>
    </xdr:from>
    <xdr:to>
      <xdr:col>26</xdr:col>
      <xdr:colOff>101600</xdr:colOff>
      <xdr:row>37</xdr:row>
      <xdr:rowOff>267475</xdr:rowOff>
    </xdr:to>
    <xdr:sp macro="" textlink="">
      <xdr:nvSpPr>
        <xdr:cNvPr id="131" name="楕円 130"/>
        <xdr:cNvSpPr/>
      </xdr:nvSpPr>
      <xdr:spPr bwMode="auto">
        <a:xfrm>
          <a:off x="4953000" y="7290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106202</xdr:rowOff>
    </xdr:from>
    <xdr:ext cx="736600" cy="259045"/>
    <xdr:sp macro="" textlink="">
      <xdr:nvSpPr>
        <xdr:cNvPr id="132" name="テキスト ボックス 131"/>
        <xdr:cNvSpPr txBox="1"/>
      </xdr:nvSpPr>
      <xdr:spPr>
        <a:xfrm>
          <a:off x="4622800" y="705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165491</xdr:rowOff>
    </xdr:from>
    <xdr:to>
      <xdr:col>22</xdr:col>
      <xdr:colOff>165100</xdr:colOff>
      <xdr:row>37</xdr:row>
      <xdr:rowOff>267091</xdr:rowOff>
    </xdr:to>
    <xdr:sp macro="" textlink="">
      <xdr:nvSpPr>
        <xdr:cNvPr id="133" name="楕円 132"/>
        <xdr:cNvSpPr/>
      </xdr:nvSpPr>
      <xdr:spPr bwMode="auto">
        <a:xfrm>
          <a:off x="4254500" y="7290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105818</xdr:rowOff>
    </xdr:from>
    <xdr:ext cx="762000" cy="259045"/>
    <xdr:sp macro="" textlink="">
      <xdr:nvSpPr>
        <xdr:cNvPr id="134" name="テキスト ボックス 133"/>
        <xdr:cNvSpPr txBox="1"/>
      </xdr:nvSpPr>
      <xdr:spPr>
        <a:xfrm>
          <a:off x="3924300" y="70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158839</xdr:rowOff>
    </xdr:from>
    <xdr:to>
      <xdr:col>19</xdr:col>
      <xdr:colOff>38100</xdr:colOff>
      <xdr:row>37</xdr:row>
      <xdr:rowOff>260439</xdr:rowOff>
    </xdr:to>
    <xdr:sp macro="" textlink="">
      <xdr:nvSpPr>
        <xdr:cNvPr id="135" name="楕円 134"/>
        <xdr:cNvSpPr/>
      </xdr:nvSpPr>
      <xdr:spPr bwMode="auto">
        <a:xfrm>
          <a:off x="3556000" y="7283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99166</xdr:rowOff>
    </xdr:from>
    <xdr:ext cx="762000" cy="259045"/>
    <xdr:sp macro="" textlink="">
      <xdr:nvSpPr>
        <xdr:cNvPr id="136" name="テキスト ボックス 135"/>
        <xdr:cNvSpPr txBox="1"/>
      </xdr:nvSpPr>
      <xdr:spPr>
        <a:xfrm>
          <a:off x="3225800" y="705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134959</xdr:rowOff>
    </xdr:from>
    <xdr:to>
      <xdr:col>15</xdr:col>
      <xdr:colOff>101600</xdr:colOff>
      <xdr:row>37</xdr:row>
      <xdr:rowOff>236559</xdr:rowOff>
    </xdr:to>
    <xdr:sp macro="" textlink="">
      <xdr:nvSpPr>
        <xdr:cNvPr id="137" name="楕円 136"/>
        <xdr:cNvSpPr/>
      </xdr:nvSpPr>
      <xdr:spPr bwMode="auto">
        <a:xfrm>
          <a:off x="2857500" y="7259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75286</xdr:rowOff>
    </xdr:from>
    <xdr:ext cx="762000" cy="259045"/>
    <xdr:sp macro="" textlink="">
      <xdr:nvSpPr>
        <xdr:cNvPr id="138" name="テキスト ボックス 137"/>
        <xdr:cNvSpPr txBox="1"/>
      </xdr:nvSpPr>
      <xdr:spPr>
        <a:xfrm>
          <a:off x="2527300" y="702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34,430
34,310
632.29
22,004,990
21,903,164
7,581
11,829,861
26,107,544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1283</xdr:rowOff>
    </xdr:from>
    <xdr:to>
      <xdr:col>24</xdr:col>
      <xdr:colOff>63500</xdr:colOff>
      <xdr:row>34</xdr:row>
      <xdr:rowOff>73571</xdr:rowOff>
    </xdr:to>
    <xdr:cxnSp macro="">
      <xdr:nvCxnSpPr>
        <xdr:cNvPr id="61" name="直線コネクタ 60"/>
        <xdr:cNvCxnSpPr/>
      </xdr:nvCxnSpPr>
      <xdr:spPr>
        <a:xfrm flipV="1">
          <a:off x="3797300" y="5830583"/>
          <a:ext cx="838200" cy="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17539</xdr:rowOff>
    </xdr:from>
    <xdr:to>
      <xdr:col>19</xdr:col>
      <xdr:colOff>177800</xdr:colOff>
      <xdr:row>34</xdr:row>
      <xdr:rowOff>73571</xdr:rowOff>
    </xdr:to>
    <xdr:cxnSp macro="">
      <xdr:nvCxnSpPr>
        <xdr:cNvPr id="64" name="直線コネクタ 63"/>
        <xdr:cNvCxnSpPr/>
      </xdr:nvCxnSpPr>
      <xdr:spPr>
        <a:xfrm>
          <a:off x="2908300" y="5846839"/>
          <a:ext cx="889000" cy="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17539</xdr:rowOff>
    </xdr:from>
    <xdr:to>
      <xdr:col>15</xdr:col>
      <xdr:colOff>50800</xdr:colOff>
      <xdr:row>34</xdr:row>
      <xdr:rowOff>47612</xdr:rowOff>
    </xdr:to>
    <xdr:cxnSp macro="">
      <xdr:nvCxnSpPr>
        <xdr:cNvPr id="67" name="直線コネクタ 66"/>
        <xdr:cNvCxnSpPr/>
      </xdr:nvCxnSpPr>
      <xdr:spPr>
        <a:xfrm flipV="1">
          <a:off x="2019300" y="5846839"/>
          <a:ext cx="889000" cy="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108699</xdr:rowOff>
    </xdr:from>
    <xdr:to>
      <xdr:col>10</xdr:col>
      <xdr:colOff>114300</xdr:colOff>
      <xdr:row>34</xdr:row>
      <xdr:rowOff>47612</xdr:rowOff>
    </xdr:to>
    <xdr:cxnSp macro="">
      <xdr:nvCxnSpPr>
        <xdr:cNvPr id="70" name="直線コネクタ 69"/>
        <xdr:cNvCxnSpPr/>
      </xdr:nvCxnSpPr>
      <xdr:spPr>
        <a:xfrm>
          <a:off x="1130300" y="5766549"/>
          <a:ext cx="889000" cy="1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121933</xdr:rowOff>
    </xdr:from>
    <xdr:to>
      <xdr:col>24</xdr:col>
      <xdr:colOff>114300</xdr:colOff>
      <xdr:row>34</xdr:row>
      <xdr:rowOff>52083</xdr:rowOff>
    </xdr:to>
    <xdr:sp macro="" textlink="">
      <xdr:nvSpPr>
        <xdr:cNvPr id="80" name="楕円 79"/>
        <xdr:cNvSpPr/>
      </xdr:nvSpPr>
      <xdr:spPr>
        <a:xfrm>
          <a:off x="4584700" y="577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144810</xdr:rowOff>
    </xdr:from>
    <xdr:ext cx="599010" cy="259045"/>
    <xdr:sp macro="" textlink="">
      <xdr:nvSpPr>
        <xdr:cNvPr id="81" name="人件費該当値テキスト"/>
        <xdr:cNvSpPr txBox="1"/>
      </xdr:nvSpPr>
      <xdr:spPr>
        <a:xfrm>
          <a:off x="4686300" y="563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22771</xdr:rowOff>
    </xdr:from>
    <xdr:to>
      <xdr:col>20</xdr:col>
      <xdr:colOff>38100</xdr:colOff>
      <xdr:row>34</xdr:row>
      <xdr:rowOff>124371</xdr:rowOff>
    </xdr:to>
    <xdr:sp macro="" textlink="">
      <xdr:nvSpPr>
        <xdr:cNvPr id="82" name="楕円 81"/>
        <xdr:cNvSpPr/>
      </xdr:nvSpPr>
      <xdr:spPr>
        <a:xfrm>
          <a:off x="3746500" y="5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140898</xdr:rowOff>
    </xdr:from>
    <xdr:ext cx="534377" cy="259045"/>
    <xdr:sp macro="" textlink="">
      <xdr:nvSpPr>
        <xdr:cNvPr id="83" name="テキスト ボックス 82"/>
        <xdr:cNvSpPr txBox="1"/>
      </xdr:nvSpPr>
      <xdr:spPr>
        <a:xfrm>
          <a:off x="3530111" y="56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138189</xdr:rowOff>
    </xdr:from>
    <xdr:to>
      <xdr:col>15</xdr:col>
      <xdr:colOff>101600</xdr:colOff>
      <xdr:row>34</xdr:row>
      <xdr:rowOff>68339</xdr:rowOff>
    </xdr:to>
    <xdr:sp macro="" textlink="">
      <xdr:nvSpPr>
        <xdr:cNvPr id="84" name="楕円 83"/>
        <xdr:cNvSpPr/>
      </xdr:nvSpPr>
      <xdr:spPr>
        <a:xfrm>
          <a:off x="2857500" y="579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84866</xdr:rowOff>
    </xdr:from>
    <xdr:ext cx="534377" cy="259045"/>
    <xdr:sp macro="" textlink="">
      <xdr:nvSpPr>
        <xdr:cNvPr id="85" name="テキスト ボックス 84"/>
        <xdr:cNvSpPr txBox="1"/>
      </xdr:nvSpPr>
      <xdr:spPr>
        <a:xfrm>
          <a:off x="2641111" y="557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168262</xdr:rowOff>
    </xdr:from>
    <xdr:to>
      <xdr:col>10</xdr:col>
      <xdr:colOff>165100</xdr:colOff>
      <xdr:row>34</xdr:row>
      <xdr:rowOff>98412</xdr:rowOff>
    </xdr:to>
    <xdr:sp macro="" textlink="">
      <xdr:nvSpPr>
        <xdr:cNvPr id="86" name="楕円 85"/>
        <xdr:cNvSpPr/>
      </xdr:nvSpPr>
      <xdr:spPr>
        <a:xfrm>
          <a:off x="1968500" y="582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114939</xdr:rowOff>
    </xdr:from>
    <xdr:ext cx="534377" cy="259045"/>
    <xdr:sp macro="" textlink="">
      <xdr:nvSpPr>
        <xdr:cNvPr id="87" name="テキスト ボックス 86"/>
        <xdr:cNvSpPr txBox="1"/>
      </xdr:nvSpPr>
      <xdr:spPr>
        <a:xfrm>
          <a:off x="1752111" y="560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57899</xdr:rowOff>
    </xdr:from>
    <xdr:to>
      <xdr:col>6</xdr:col>
      <xdr:colOff>38100</xdr:colOff>
      <xdr:row>33</xdr:row>
      <xdr:rowOff>159499</xdr:rowOff>
    </xdr:to>
    <xdr:sp macro="" textlink="">
      <xdr:nvSpPr>
        <xdr:cNvPr id="88" name="楕円 87"/>
        <xdr:cNvSpPr/>
      </xdr:nvSpPr>
      <xdr:spPr>
        <a:xfrm>
          <a:off x="1079500" y="571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4576</xdr:rowOff>
    </xdr:from>
    <xdr:ext cx="599010" cy="259045"/>
    <xdr:sp macro="" textlink="">
      <xdr:nvSpPr>
        <xdr:cNvPr id="89" name="テキスト ボックス 88"/>
        <xdr:cNvSpPr txBox="1"/>
      </xdr:nvSpPr>
      <xdr:spPr>
        <a:xfrm>
          <a:off x="830795" y="5490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122949</xdr:rowOff>
    </xdr:from>
    <xdr:to>
      <xdr:col>24</xdr:col>
      <xdr:colOff>63500</xdr:colOff>
      <xdr:row>55</xdr:row>
      <xdr:rowOff>162458</xdr:rowOff>
    </xdr:to>
    <xdr:cxnSp macro="">
      <xdr:nvCxnSpPr>
        <xdr:cNvPr id="119" name="直線コネクタ 118"/>
        <xdr:cNvCxnSpPr/>
      </xdr:nvCxnSpPr>
      <xdr:spPr>
        <a:xfrm flipV="1">
          <a:off x="3797300" y="9552699"/>
          <a:ext cx="8382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162458</xdr:rowOff>
    </xdr:from>
    <xdr:to>
      <xdr:col>19</xdr:col>
      <xdr:colOff>177800</xdr:colOff>
      <xdr:row>56</xdr:row>
      <xdr:rowOff>5867</xdr:rowOff>
    </xdr:to>
    <xdr:cxnSp macro="">
      <xdr:nvCxnSpPr>
        <xdr:cNvPr id="122" name="直線コネクタ 121"/>
        <xdr:cNvCxnSpPr/>
      </xdr:nvCxnSpPr>
      <xdr:spPr>
        <a:xfrm flipV="1">
          <a:off x="2908300" y="959220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137478</xdr:rowOff>
    </xdr:from>
    <xdr:to>
      <xdr:col>15</xdr:col>
      <xdr:colOff>50800</xdr:colOff>
      <xdr:row>56</xdr:row>
      <xdr:rowOff>5867</xdr:rowOff>
    </xdr:to>
    <xdr:cxnSp macro="">
      <xdr:nvCxnSpPr>
        <xdr:cNvPr id="125" name="直線コネクタ 124"/>
        <xdr:cNvCxnSpPr/>
      </xdr:nvCxnSpPr>
      <xdr:spPr>
        <a:xfrm>
          <a:off x="2019300" y="9567228"/>
          <a:ext cx="889000" cy="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137478</xdr:rowOff>
    </xdr:from>
    <xdr:to>
      <xdr:col>10</xdr:col>
      <xdr:colOff>114300</xdr:colOff>
      <xdr:row>56</xdr:row>
      <xdr:rowOff>37211</xdr:rowOff>
    </xdr:to>
    <xdr:cxnSp macro="">
      <xdr:nvCxnSpPr>
        <xdr:cNvPr id="128" name="直線コネクタ 127"/>
        <xdr:cNvCxnSpPr/>
      </xdr:nvCxnSpPr>
      <xdr:spPr>
        <a:xfrm flipV="1">
          <a:off x="1130300" y="9567228"/>
          <a:ext cx="889000" cy="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72149</xdr:rowOff>
    </xdr:from>
    <xdr:to>
      <xdr:col>24</xdr:col>
      <xdr:colOff>114300</xdr:colOff>
      <xdr:row>56</xdr:row>
      <xdr:rowOff>2299</xdr:rowOff>
    </xdr:to>
    <xdr:sp macro="" textlink="">
      <xdr:nvSpPr>
        <xdr:cNvPr id="138" name="楕円 137"/>
        <xdr:cNvSpPr/>
      </xdr:nvSpPr>
      <xdr:spPr>
        <a:xfrm>
          <a:off x="4584700" y="95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95026</xdr:rowOff>
    </xdr:from>
    <xdr:ext cx="534377" cy="259045"/>
    <xdr:sp macro="" textlink="">
      <xdr:nvSpPr>
        <xdr:cNvPr id="139" name="物件費該当値テキスト"/>
        <xdr:cNvSpPr txBox="1"/>
      </xdr:nvSpPr>
      <xdr:spPr>
        <a:xfrm>
          <a:off x="4686300" y="93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111658</xdr:rowOff>
    </xdr:from>
    <xdr:to>
      <xdr:col>20</xdr:col>
      <xdr:colOff>38100</xdr:colOff>
      <xdr:row>56</xdr:row>
      <xdr:rowOff>41808</xdr:rowOff>
    </xdr:to>
    <xdr:sp macro="" textlink="">
      <xdr:nvSpPr>
        <xdr:cNvPr id="140" name="楕円 139"/>
        <xdr:cNvSpPr/>
      </xdr:nvSpPr>
      <xdr:spPr>
        <a:xfrm>
          <a:off x="3746500" y="95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32935</xdr:rowOff>
    </xdr:from>
    <xdr:ext cx="534377" cy="259045"/>
    <xdr:sp macro="" textlink="">
      <xdr:nvSpPr>
        <xdr:cNvPr id="141" name="テキスト ボックス 140"/>
        <xdr:cNvSpPr txBox="1"/>
      </xdr:nvSpPr>
      <xdr:spPr>
        <a:xfrm>
          <a:off x="3530111" y="963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126517</xdr:rowOff>
    </xdr:from>
    <xdr:to>
      <xdr:col>15</xdr:col>
      <xdr:colOff>101600</xdr:colOff>
      <xdr:row>56</xdr:row>
      <xdr:rowOff>56667</xdr:rowOff>
    </xdr:to>
    <xdr:sp macro="" textlink="">
      <xdr:nvSpPr>
        <xdr:cNvPr id="142" name="楕円 141"/>
        <xdr:cNvSpPr/>
      </xdr:nvSpPr>
      <xdr:spPr>
        <a:xfrm>
          <a:off x="2857500" y="95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73194</xdr:rowOff>
    </xdr:from>
    <xdr:ext cx="534377" cy="259045"/>
    <xdr:sp macro="" textlink="">
      <xdr:nvSpPr>
        <xdr:cNvPr id="143" name="テキスト ボックス 142"/>
        <xdr:cNvSpPr txBox="1"/>
      </xdr:nvSpPr>
      <xdr:spPr>
        <a:xfrm>
          <a:off x="2641111" y="933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86678</xdr:rowOff>
    </xdr:from>
    <xdr:to>
      <xdr:col>10</xdr:col>
      <xdr:colOff>165100</xdr:colOff>
      <xdr:row>56</xdr:row>
      <xdr:rowOff>16828</xdr:rowOff>
    </xdr:to>
    <xdr:sp macro="" textlink="">
      <xdr:nvSpPr>
        <xdr:cNvPr id="144" name="楕円 143"/>
        <xdr:cNvSpPr/>
      </xdr:nvSpPr>
      <xdr:spPr>
        <a:xfrm>
          <a:off x="1968500" y="951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33355</xdr:rowOff>
    </xdr:from>
    <xdr:ext cx="534377" cy="259045"/>
    <xdr:sp macro="" textlink="">
      <xdr:nvSpPr>
        <xdr:cNvPr id="145" name="テキスト ボックス 144"/>
        <xdr:cNvSpPr txBox="1"/>
      </xdr:nvSpPr>
      <xdr:spPr>
        <a:xfrm>
          <a:off x="1752111" y="92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157861</xdr:rowOff>
    </xdr:from>
    <xdr:to>
      <xdr:col>6</xdr:col>
      <xdr:colOff>38100</xdr:colOff>
      <xdr:row>56</xdr:row>
      <xdr:rowOff>88011</xdr:rowOff>
    </xdr:to>
    <xdr:sp macro="" textlink="">
      <xdr:nvSpPr>
        <xdr:cNvPr id="146" name="楕円 145"/>
        <xdr:cNvSpPr/>
      </xdr:nvSpPr>
      <xdr:spPr>
        <a:xfrm>
          <a:off x="1079500" y="958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104538</xdr:rowOff>
    </xdr:from>
    <xdr:ext cx="534377" cy="259045"/>
    <xdr:sp macro="" textlink="">
      <xdr:nvSpPr>
        <xdr:cNvPr id="147" name="テキスト ボックス 146"/>
        <xdr:cNvSpPr txBox="1"/>
      </xdr:nvSpPr>
      <xdr:spPr>
        <a:xfrm>
          <a:off x="863111" y="93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68568</xdr:rowOff>
    </xdr:from>
    <xdr:to>
      <xdr:col>24</xdr:col>
      <xdr:colOff>63500</xdr:colOff>
      <xdr:row>78</xdr:row>
      <xdr:rowOff>80263</xdr:rowOff>
    </xdr:to>
    <xdr:cxnSp macro="">
      <xdr:nvCxnSpPr>
        <xdr:cNvPr id="176" name="直線コネクタ 175"/>
        <xdr:cNvCxnSpPr/>
      </xdr:nvCxnSpPr>
      <xdr:spPr>
        <a:xfrm>
          <a:off x="3797300" y="13441668"/>
          <a:ext cx="8382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68568</xdr:rowOff>
    </xdr:from>
    <xdr:to>
      <xdr:col>19</xdr:col>
      <xdr:colOff>177800</xdr:colOff>
      <xdr:row>78</xdr:row>
      <xdr:rowOff>87198</xdr:rowOff>
    </xdr:to>
    <xdr:cxnSp macro="">
      <xdr:nvCxnSpPr>
        <xdr:cNvPr id="179" name="直線コネクタ 178"/>
        <xdr:cNvCxnSpPr/>
      </xdr:nvCxnSpPr>
      <xdr:spPr>
        <a:xfrm flipV="1">
          <a:off x="2908300" y="13441668"/>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87198</xdr:rowOff>
    </xdr:from>
    <xdr:to>
      <xdr:col>15</xdr:col>
      <xdr:colOff>50800</xdr:colOff>
      <xdr:row>78</xdr:row>
      <xdr:rowOff>99447</xdr:rowOff>
    </xdr:to>
    <xdr:cxnSp macro="">
      <xdr:nvCxnSpPr>
        <xdr:cNvPr id="182" name="直線コネクタ 181"/>
        <xdr:cNvCxnSpPr/>
      </xdr:nvCxnSpPr>
      <xdr:spPr>
        <a:xfrm flipV="1">
          <a:off x="2019300" y="13460298"/>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92647</xdr:rowOff>
    </xdr:from>
    <xdr:to>
      <xdr:col>10</xdr:col>
      <xdr:colOff>114300</xdr:colOff>
      <xdr:row>78</xdr:row>
      <xdr:rowOff>99447</xdr:rowOff>
    </xdr:to>
    <xdr:cxnSp macro="">
      <xdr:nvCxnSpPr>
        <xdr:cNvPr id="185" name="直線コネクタ 184"/>
        <xdr:cNvCxnSpPr/>
      </xdr:nvCxnSpPr>
      <xdr:spPr>
        <a:xfrm>
          <a:off x="1130300" y="13465747"/>
          <a:ext cx="889000" cy="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29463</xdr:rowOff>
    </xdr:from>
    <xdr:to>
      <xdr:col>24</xdr:col>
      <xdr:colOff>114300</xdr:colOff>
      <xdr:row>78</xdr:row>
      <xdr:rowOff>131063</xdr:rowOff>
    </xdr:to>
    <xdr:sp macro="" textlink="">
      <xdr:nvSpPr>
        <xdr:cNvPr id="195" name="楕円 194"/>
        <xdr:cNvSpPr/>
      </xdr:nvSpPr>
      <xdr:spPr>
        <a:xfrm>
          <a:off x="45847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7890</xdr:rowOff>
    </xdr:from>
    <xdr:ext cx="469744" cy="259045"/>
    <xdr:sp macro="" textlink="">
      <xdr:nvSpPr>
        <xdr:cNvPr id="196" name="維持補修費該当値テキスト"/>
        <xdr:cNvSpPr txBox="1"/>
      </xdr:nvSpPr>
      <xdr:spPr>
        <a:xfrm>
          <a:off x="4686300" y="1338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17768</xdr:rowOff>
    </xdr:from>
    <xdr:to>
      <xdr:col>20</xdr:col>
      <xdr:colOff>38100</xdr:colOff>
      <xdr:row>78</xdr:row>
      <xdr:rowOff>119368</xdr:rowOff>
    </xdr:to>
    <xdr:sp macro="" textlink="">
      <xdr:nvSpPr>
        <xdr:cNvPr id="197" name="楕円 196"/>
        <xdr:cNvSpPr/>
      </xdr:nvSpPr>
      <xdr:spPr>
        <a:xfrm>
          <a:off x="3746500" y="13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135895</xdr:rowOff>
    </xdr:from>
    <xdr:ext cx="469744" cy="259045"/>
    <xdr:sp macro="" textlink="">
      <xdr:nvSpPr>
        <xdr:cNvPr id="198" name="テキスト ボックス 197"/>
        <xdr:cNvSpPr txBox="1"/>
      </xdr:nvSpPr>
      <xdr:spPr>
        <a:xfrm>
          <a:off x="3562428" y="131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36398</xdr:rowOff>
    </xdr:from>
    <xdr:to>
      <xdr:col>15</xdr:col>
      <xdr:colOff>101600</xdr:colOff>
      <xdr:row>78</xdr:row>
      <xdr:rowOff>137998</xdr:rowOff>
    </xdr:to>
    <xdr:sp macro="" textlink="">
      <xdr:nvSpPr>
        <xdr:cNvPr id="199" name="楕円 198"/>
        <xdr:cNvSpPr/>
      </xdr:nvSpPr>
      <xdr:spPr>
        <a:xfrm>
          <a:off x="2857500" y="134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154525</xdr:rowOff>
    </xdr:from>
    <xdr:ext cx="469744" cy="259045"/>
    <xdr:sp macro="" textlink="">
      <xdr:nvSpPr>
        <xdr:cNvPr id="200" name="テキスト ボックス 199"/>
        <xdr:cNvSpPr txBox="1"/>
      </xdr:nvSpPr>
      <xdr:spPr>
        <a:xfrm>
          <a:off x="2673428" y="1318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48647</xdr:rowOff>
    </xdr:from>
    <xdr:to>
      <xdr:col>10</xdr:col>
      <xdr:colOff>165100</xdr:colOff>
      <xdr:row>78</xdr:row>
      <xdr:rowOff>150247</xdr:rowOff>
    </xdr:to>
    <xdr:sp macro="" textlink="">
      <xdr:nvSpPr>
        <xdr:cNvPr id="201" name="楕円 200"/>
        <xdr:cNvSpPr/>
      </xdr:nvSpPr>
      <xdr:spPr>
        <a:xfrm>
          <a:off x="1968500" y="134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141374</xdr:rowOff>
    </xdr:from>
    <xdr:ext cx="469744" cy="259045"/>
    <xdr:sp macro="" textlink="">
      <xdr:nvSpPr>
        <xdr:cNvPr id="202" name="テキスト ボックス 201"/>
        <xdr:cNvSpPr txBox="1"/>
      </xdr:nvSpPr>
      <xdr:spPr>
        <a:xfrm>
          <a:off x="1784428" y="1351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41847</xdr:rowOff>
    </xdr:from>
    <xdr:to>
      <xdr:col>6</xdr:col>
      <xdr:colOff>38100</xdr:colOff>
      <xdr:row>78</xdr:row>
      <xdr:rowOff>143447</xdr:rowOff>
    </xdr:to>
    <xdr:sp macro="" textlink="">
      <xdr:nvSpPr>
        <xdr:cNvPr id="203" name="楕円 202"/>
        <xdr:cNvSpPr/>
      </xdr:nvSpPr>
      <xdr:spPr>
        <a:xfrm>
          <a:off x="1079500" y="1341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159974</xdr:rowOff>
    </xdr:from>
    <xdr:ext cx="469744" cy="259045"/>
    <xdr:sp macro="" textlink="">
      <xdr:nvSpPr>
        <xdr:cNvPr id="204" name="テキスト ボックス 203"/>
        <xdr:cNvSpPr txBox="1"/>
      </xdr:nvSpPr>
      <xdr:spPr>
        <a:xfrm>
          <a:off x="895428" y="131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117132</xdr:rowOff>
    </xdr:from>
    <xdr:to>
      <xdr:col>24</xdr:col>
      <xdr:colOff>63500</xdr:colOff>
      <xdr:row>95</xdr:row>
      <xdr:rowOff>137224</xdr:rowOff>
    </xdr:to>
    <xdr:cxnSp macro="">
      <xdr:nvCxnSpPr>
        <xdr:cNvPr id="234" name="直線コネクタ 233"/>
        <xdr:cNvCxnSpPr/>
      </xdr:nvCxnSpPr>
      <xdr:spPr>
        <a:xfrm>
          <a:off x="3797300" y="16404882"/>
          <a:ext cx="838200" cy="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117132</xdr:rowOff>
    </xdr:from>
    <xdr:to>
      <xdr:col>19</xdr:col>
      <xdr:colOff>177800</xdr:colOff>
      <xdr:row>96</xdr:row>
      <xdr:rowOff>11836</xdr:rowOff>
    </xdr:to>
    <xdr:cxnSp macro="">
      <xdr:nvCxnSpPr>
        <xdr:cNvPr id="237" name="直線コネクタ 236"/>
        <xdr:cNvCxnSpPr/>
      </xdr:nvCxnSpPr>
      <xdr:spPr>
        <a:xfrm flipV="1">
          <a:off x="2908300" y="16404882"/>
          <a:ext cx="889000" cy="6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11836</xdr:rowOff>
    </xdr:from>
    <xdr:to>
      <xdr:col>15</xdr:col>
      <xdr:colOff>50800</xdr:colOff>
      <xdr:row>96</xdr:row>
      <xdr:rowOff>52857</xdr:rowOff>
    </xdr:to>
    <xdr:cxnSp macro="">
      <xdr:nvCxnSpPr>
        <xdr:cNvPr id="240" name="直線コネクタ 239"/>
        <xdr:cNvCxnSpPr/>
      </xdr:nvCxnSpPr>
      <xdr:spPr>
        <a:xfrm flipV="1">
          <a:off x="2019300" y="1647103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52857</xdr:rowOff>
    </xdr:from>
    <xdr:to>
      <xdr:col>10</xdr:col>
      <xdr:colOff>114300</xdr:colOff>
      <xdr:row>96</xdr:row>
      <xdr:rowOff>147473</xdr:rowOff>
    </xdr:to>
    <xdr:cxnSp macro="">
      <xdr:nvCxnSpPr>
        <xdr:cNvPr id="243" name="直線コネクタ 242"/>
        <xdr:cNvCxnSpPr/>
      </xdr:nvCxnSpPr>
      <xdr:spPr>
        <a:xfrm flipV="1">
          <a:off x="1130300" y="16512057"/>
          <a:ext cx="889000" cy="9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86424</xdr:rowOff>
    </xdr:from>
    <xdr:to>
      <xdr:col>24</xdr:col>
      <xdr:colOff>114300</xdr:colOff>
      <xdr:row>96</xdr:row>
      <xdr:rowOff>16574</xdr:rowOff>
    </xdr:to>
    <xdr:sp macro="" textlink="">
      <xdr:nvSpPr>
        <xdr:cNvPr id="253" name="楕円 252"/>
        <xdr:cNvSpPr/>
      </xdr:nvSpPr>
      <xdr:spPr>
        <a:xfrm>
          <a:off x="4584700" y="163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109301</xdr:rowOff>
    </xdr:from>
    <xdr:ext cx="599010" cy="259045"/>
    <xdr:sp macro="" textlink="">
      <xdr:nvSpPr>
        <xdr:cNvPr id="254" name="扶助費該当値テキスト"/>
        <xdr:cNvSpPr txBox="1"/>
      </xdr:nvSpPr>
      <xdr:spPr>
        <a:xfrm>
          <a:off x="4686300" y="1622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66332</xdr:rowOff>
    </xdr:from>
    <xdr:to>
      <xdr:col>20</xdr:col>
      <xdr:colOff>38100</xdr:colOff>
      <xdr:row>95</xdr:row>
      <xdr:rowOff>167932</xdr:rowOff>
    </xdr:to>
    <xdr:sp macro="" textlink="">
      <xdr:nvSpPr>
        <xdr:cNvPr id="255" name="楕円 254"/>
        <xdr:cNvSpPr/>
      </xdr:nvSpPr>
      <xdr:spPr>
        <a:xfrm>
          <a:off x="3746500" y="163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13009</xdr:rowOff>
    </xdr:from>
    <xdr:ext cx="599010" cy="259045"/>
    <xdr:sp macro="" textlink="">
      <xdr:nvSpPr>
        <xdr:cNvPr id="256" name="テキスト ボックス 255"/>
        <xdr:cNvSpPr txBox="1"/>
      </xdr:nvSpPr>
      <xdr:spPr>
        <a:xfrm>
          <a:off x="3497795" y="1612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132486</xdr:rowOff>
    </xdr:from>
    <xdr:to>
      <xdr:col>15</xdr:col>
      <xdr:colOff>101600</xdr:colOff>
      <xdr:row>96</xdr:row>
      <xdr:rowOff>62636</xdr:rowOff>
    </xdr:to>
    <xdr:sp macro="" textlink="">
      <xdr:nvSpPr>
        <xdr:cNvPr id="257" name="楕円 256"/>
        <xdr:cNvSpPr/>
      </xdr:nvSpPr>
      <xdr:spPr>
        <a:xfrm>
          <a:off x="2857500" y="164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79163</xdr:rowOff>
    </xdr:from>
    <xdr:ext cx="599010" cy="259045"/>
    <xdr:sp macro="" textlink="">
      <xdr:nvSpPr>
        <xdr:cNvPr id="258" name="テキスト ボックス 257"/>
        <xdr:cNvSpPr txBox="1"/>
      </xdr:nvSpPr>
      <xdr:spPr>
        <a:xfrm>
          <a:off x="2608795" y="1619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2057</xdr:rowOff>
    </xdr:from>
    <xdr:to>
      <xdr:col>10</xdr:col>
      <xdr:colOff>165100</xdr:colOff>
      <xdr:row>96</xdr:row>
      <xdr:rowOff>103657</xdr:rowOff>
    </xdr:to>
    <xdr:sp macro="" textlink="">
      <xdr:nvSpPr>
        <xdr:cNvPr id="259" name="楕円 258"/>
        <xdr:cNvSpPr/>
      </xdr:nvSpPr>
      <xdr:spPr>
        <a:xfrm>
          <a:off x="1968500" y="164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120184</xdr:rowOff>
    </xdr:from>
    <xdr:ext cx="534377" cy="259045"/>
    <xdr:sp macro="" textlink="">
      <xdr:nvSpPr>
        <xdr:cNvPr id="260" name="テキスト ボックス 259"/>
        <xdr:cNvSpPr txBox="1"/>
      </xdr:nvSpPr>
      <xdr:spPr>
        <a:xfrm>
          <a:off x="1752111" y="162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96673</xdr:rowOff>
    </xdr:from>
    <xdr:to>
      <xdr:col>6</xdr:col>
      <xdr:colOff>38100</xdr:colOff>
      <xdr:row>97</xdr:row>
      <xdr:rowOff>26823</xdr:rowOff>
    </xdr:to>
    <xdr:sp macro="" textlink="">
      <xdr:nvSpPr>
        <xdr:cNvPr id="261" name="楕円 260"/>
        <xdr:cNvSpPr/>
      </xdr:nvSpPr>
      <xdr:spPr>
        <a:xfrm>
          <a:off x="1079500" y="165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43350</xdr:rowOff>
    </xdr:from>
    <xdr:ext cx="534377" cy="259045"/>
    <xdr:sp macro="" textlink="">
      <xdr:nvSpPr>
        <xdr:cNvPr id="262" name="テキスト ボックス 261"/>
        <xdr:cNvSpPr txBox="1"/>
      </xdr:nvSpPr>
      <xdr:spPr>
        <a:xfrm>
          <a:off x="86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74351</xdr:rowOff>
    </xdr:from>
    <xdr:to>
      <xdr:col>55</xdr:col>
      <xdr:colOff>0</xdr:colOff>
      <xdr:row>35</xdr:row>
      <xdr:rowOff>119972</xdr:rowOff>
    </xdr:to>
    <xdr:cxnSp macro="">
      <xdr:nvCxnSpPr>
        <xdr:cNvPr id="291" name="直線コネクタ 290"/>
        <xdr:cNvCxnSpPr/>
      </xdr:nvCxnSpPr>
      <xdr:spPr>
        <a:xfrm>
          <a:off x="9639300" y="6075101"/>
          <a:ext cx="838200" cy="4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74351</xdr:rowOff>
    </xdr:from>
    <xdr:to>
      <xdr:col>50</xdr:col>
      <xdr:colOff>114300</xdr:colOff>
      <xdr:row>35</xdr:row>
      <xdr:rowOff>164069</xdr:rowOff>
    </xdr:to>
    <xdr:cxnSp macro="">
      <xdr:nvCxnSpPr>
        <xdr:cNvPr id="294" name="直線コネクタ 293"/>
        <xdr:cNvCxnSpPr/>
      </xdr:nvCxnSpPr>
      <xdr:spPr>
        <a:xfrm flipV="1">
          <a:off x="8750300" y="6075101"/>
          <a:ext cx="889000" cy="8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164069</xdr:rowOff>
    </xdr:from>
    <xdr:to>
      <xdr:col>45</xdr:col>
      <xdr:colOff>177800</xdr:colOff>
      <xdr:row>36</xdr:row>
      <xdr:rowOff>19098</xdr:rowOff>
    </xdr:to>
    <xdr:cxnSp macro="">
      <xdr:nvCxnSpPr>
        <xdr:cNvPr id="297" name="直線コネクタ 296"/>
        <xdr:cNvCxnSpPr/>
      </xdr:nvCxnSpPr>
      <xdr:spPr>
        <a:xfrm flipV="1">
          <a:off x="7861300" y="6164819"/>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13757</xdr:rowOff>
    </xdr:from>
    <xdr:to>
      <xdr:col>41</xdr:col>
      <xdr:colOff>50800</xdr:colOff>
      <xdr:row>36</xdr:row>
      <xdr:rowOff>19098</xdr:rowOff>
    </xdr:to>
    <xdr:cxnSp macro="">
      <xdr:nvCxnSpPr>
        <xdr:cNvPr id="300" name="直線コネクタ 299"/>
        <xdr:cNvCxnSpPr/>
      </xdr:nvCxnSpPr>
      <xdr:spPr>
        <a:xfrm>
          <a:off x="6972300" y="6185957"/>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69172</xdr:rowOff>
    </xdr:from>
    <xdr:to>
      <xdr:col>55</xdr:col>
      <xdr:colOff>50800</xdr:colOff>
      <xdr:row>35</xdr:row>
      <xdr:rowOff>170772</xdr:rowOff>
    </xdr:to>
    <xdr:sp macro="" textlink="">
      <xdr:nvSpPr>
        <xdr:cNvPr id="310" name="楕円 309"/>
        <xdr:cNvSpPr/>
      </xdr:nvSpPr>
      <xdr:spPr>
        <a:xfrm>
          <a:off x="10426700" y="60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92049</xdr:rowOff>
    </xdr:from>
    <xdr:ext cx="534377" cy="259045"/>
    <xdr:sp macro="" textlink="">
      <xdr:nvSpPr>
        <xdr:cNvPr id="311" name="補助費等該当値テキスト"/>
        <xdr:cNvSpPr txBox="1"/>
      </xdr:nvSpPr>
      <xdr:spPr>
        <a:xfrm>
          <a:off x="10528300" y="592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23551</xdr:rowOff>
    </xdr:from>
    <xdr:to>
      <xdr:col>50</xdr:col>
      <xdr:colOff>165100</xdr:colOff>
      <xdr:row>35</xdr:row>
      <xdr:rowOff>125151</xdr:rowOff>
    </xdr:to>
    <xdr:sp macro="" textlink="">
      <xdr:nvSpPr>
        <xdr:cNvPr id="312" name="楕円 311"/>
        <xdr:cNvSpPr/>
      </xdr:nvSpPr>
      <xdr:spPr>
        <a:xfrm>
          <a:off x="9588500" y="60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141678</xdr:rowOff>
    </xdr:from>
    <xdr:ext cx="534377" cy="259045"/>
    <xdr:sp macro="" textlink="">
      <xdr:nvSpPr>
        <xdr:cNvPr id="313" name="テキスト ボックス 312"/>
        <xdr:cNvSpPr txBox="1"/>
      </xdr:nvSpPr>
      <xdr:spPr>
        <a:xfrm>
          <a:off x="9372111" y="579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113269</xdr:rowOff>
    </xdr:from>
    <xdr:to>
      <xdr:col>46</xdr:col>
      <xdr:colOff>38100</xdr:colOff>
      <xdr:row>36</xdr:row>
      <xdr:rowOff>43419</xdr:rowOff>
    </xdr:to>
    <xdr:sp macro="" textlink="">
      <xdr:nvSpPr>
        <xdr:cNvPr id="314" name="楕円 313"/>
        <xdr:cNvSpPr/>
      </xdr:nvSpPr>
      <xdr:spPr>
        <a:xfrm>
          <a:off x="8699500" y="611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59946</xdr:rowOff>
    </xdr:from>
    <xdr:ext cx="534377" cy="259045"/>
    <xdr:sp macro="" textlink="">
      <xdr:nvSpPr>
        <xdr:cNvPr id="315" name="テキスト ボックス 314"/>
        <xdr:cNvSpPr txBox="1"/>
      </xdr:nvSpPr>
      <xdr:spPr>
        <a:xfrm>
          <a:off x="8483111" y="588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139748</xdr:rowOff>
    </xdr:from>
    <xdr:to>
      <xdr:col>41</xdr:col>
      <xdr:colOff>101600</xdr:colOff>
      <xdr:row>36</xdr:row>
      <xdr:rowOff>69898</xdr:rowOff>
    </xdr:to>
    <xdr:sp macro="" textlink="">
      <xdr:nvSpPr>
        <xdr:cNvPr id="316" name="楕円 315"/>
        <xdr:cNvSpPr/>
      </xdr:nvSpPr>
      <xdr:spPr>
        <a:xfrm>
          <a:off x="7810500" y="614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86425</xdr:rowOff>
    </xdr:from>
    <xdr:ext cx="534377" cy="259045"/>
    <xdr:sp macro="" textlink="">
      <xdr:nvSpPr>
        <xdr:cNvPr id="317" name="テキスト ボックス 316"/>
        <xdr:cNvSpPr txBox="1"/>
      </xdr:nvSpPr>
      <xdr:spPr>
        <a:xfrm>
          <a:off x="7594111" y="591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134407</xdr:rowOff>
    </xdr:from>
    <xdr:to>
      <xdr:col>36</xdr:col>
      <xdr:colOff>165100</xdr:colOff>
      <xdr:row>36</xdr:row>
      <xdr:rowOff>64557</xdr:rowOff>
    </xdr:to>
    <xdr:sp macro="" textlink="">
      <xdr:nvSpPr>
        <xdr:cNvPr id="318" name="楕円 317"/>
        <xdr:cNvSpPr/>
      </xdr:nvSpPr>
      <xdr:spPr>
        <a:xfrm>
          <a:off x="6921500" y="613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81084</xdr:rowOff>
    </xdr:from>
    <xdr:ext cx="534377" cy="259045"/>
    <xdr:sp macro="" textlink="">
      <xdr:nvSpPr>
        <xdr:cNvPr id="319" name="テキスト ボックス 318"/>
        <xdr:cNvSpPr txBox="1"/>
      </xdr:nvSpPr>
      <xdr:spPr>
        <a:xfrm>
          <a:off x="6705111" y="591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37763</xdr:rowOff>
    </xdr:from>
    <xdr:to>
      <xdr:col>55</xdr:col>
      <xdr:colOff>0</xdr:colOff>
      <xdr:row>56</xdr:row>
      <xdr:rowOff>86363</xdr:rowOff>
    </xdr:to>
    <xdr:cxnSp macro="">
      <xdr:nvCxnSpPr>
        <xdr:cNvPr id="346" name="直線コネクタ 345"/>
        <xdr:cNvCxnSpPr/>
      </xdr:nvCxnSpPr>
      <xdr:spPr>
        <a:xfrm flipV="1">
          <a:off x="9639300" y="9638963"/>
          <a:ext cx="8382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167059</xdr:rowOff>
    </xdr:from>
    <xdr:to>
      <xdr:col>50</xdr:col>
      <xdr:colOff>114300</xdr:colOff>
      <xdr:row>56</xdr:row>
      <xdr:rowOff>86363</xdr:rowOff>
    </xdr:to>
    <xdr:cxnSp macro="">
      <xdr:nvCxnSpPr>
        <xdr:cNvPr id="349" name="直線コネクタ 348"/>
        <xdr:cNvCxnSpPr/>
      </xdr:nvCxnSpPr>
      <xdr:spPr>
        <a:xfrm>
          <a:off x="8750300" y="9596809"/>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94396</xdr:rowOff>
    </xdr:from>
    <xdr:to>
      <xdr:col>45</xdr:col>
      <xdr:colOff>177800</xdr:colOff>
      <xdr:row>55</xdr:row>
      <xdr:rowOff>167059</xdr:rowOff>
    </xdr:to>
    <xdr:cxnSp macro="">
      <xdr:nvCxnSpPr>
        <xdr:cNvPr id="352" name="直線コネクタ 351"/>
        <xdr:cNvCxnSpPr/>
      </xdr:nvCxnSpPr>
      <xdr:spPr>
        <a:xfrm>
          <a:off x="7861300" y="9524146"/>
          <a:ext cx="889000" cy="7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27727</xdr:rowOff>
    </xdr:from>
    <xdr:to>
      <xdr:col>41</xdr:col>
      <xdr:colOff>50800</xdr:colOff>
      <xdr:row>55</xdr:row>
      <xdr:rowOff>94396</xdr:rowOff>
    </xdr:to>
    <xdr:cxnSp macro="">
      <xdr:nvCxnSpPr>
        <xdr:cNvPr id="355" name="直線コネクタ 354"/>
        <xdr:cNvCxnSpPr/>
      </xdr:nvCxnSpPr>
      <xdr:spPr>
        <a:xfrm>
          <a:off x="6972300" y="9457477"/>
          <a:ext cx="889000" cy="6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158413</xdr:rowOff>
    </xdr:from>
    <xdr:to>
      <xdr:col>55</xdr:col>
      <xdr:colOff>50800</xdr:colOff>
      <xdr:row>56</xdr:row>
      <xdr:rowOff>88563</xdr:rowOff>
    </xdr:to>
    <xdr:sp macro="" textlink="">
      <xdr:nvSpPr>
        <xdr:cNvPr id="365" name="楕円 364"/>
        <xdr:cNvSpPr/>
      </xdr:nvSpPr>
      <xdr:spPr>
        <a:xfrm>
          <a:off x="10426700" y="95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9840</xdr:rowOff>
    </xdr:from>
    <xdr:ext cx="534377" cy="259045"/>
    <xdr:sp macro="" textlink="">
      <xdr:nvSpPr>
        <xdr:cNvPr id="366" name="普通建設事業費該当値テキスト"/>
        <xdr:cNvSpPr txBox="1"/>
      </xdr:nvSpPr>
      <xdr:spPr>
        <a:xfrm>
          <a:off x="10528300" y="943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35563</xdr:rowOff>
    </xdr:from>
    <xdr:to>
      <xdr:col>50</xdr:col>
      <xdr:colOff>165100</xdr:colOff>
      <xdr:row>56</xdr:row>
      <xdr:rowOff>137163</xdr:rowOff>
    </xdr:to>
    <xdr:sp macro="" textlink="">
      <xdr:nvSpPr>
        <xdr:cNvPr id="367" name="楕円 366"/>
        <xdr:cNvSpPr/>
      </xdr:nvSpPr>
      <xdr:spPr>
        <a:xfrm>
          <a:off x="9588500" y="96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153690</xdr:rowOff>
    </xdr:from>
    <xdr:ext cx="534377" cy="259045"/>
    <xdr:sp macro="" textlink="">
      <xdr:nvSpPr>
        <xdr:cNvPr id="368" name="テキスト ボックス 367"/>
        <xdr:cNvSpPr txBox="1"/>
      </xdr:nvSpPr>
      <xdr:spPr>
        <a:xfrm>
          <a:off x="9372111" y="941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116259</xdr:rowOff>
    </xdr:from>
    <xdr:to>
      <xdr:col>46</xdr:col>
      <xdr:colOff>38100</xdr:colOff>
      <xdr:row>56</xdr:row>
      <xdr:rowOff>46409</xdr:rowOff>
    </xdr:to>
    <xdr:sp macro="" textlink="">
      <xdr:nvSpPr>
        <xdr:cNvPr id="369" name="楕円 368"/>
        <xdr:cNvSpPr/>
      </xdr:nvSpPr>
      <xdr:spPr>
        <a:xfrm>
          <a:off x="8699500" y="95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62936</xdr:rowOff>
    </xdr:from>
    <xdr:ext cx="599010" cy="259045"/>
    <xdr:sp macro="" textlink="">
      <xdr:nvSpPr>
        <xdr:cNvPr id="370" name="テキスト ボックス 369"/>
        <xdr:cNvSpPr txBox="1"/>
      </xdr:nvSpPr>
      <xdr:spPr>
        <a:xfrm>
          <a:off x="8450795" y="932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43596</xdr:rowOff>
    </xdr:from>
    <xdr:to>
      <xdr:col>41</xdr:col>
      <xdr:colOff>101600</xdr:colOff>
      <xdr:row>55</xdr:row>
      <xdr:rowOff>145196</xdr:rowOff>
    </xdr:to>
    <xdr:sp macro="" textlink="">
      <xdr:nvSpPr>
        <xdr:cNvPr id="371" name="楕円 370"/>
        <xdr:cNvSpPr/>
      </xdr:nvSpPr>
      <xdr:spPr>
        <a:xfrm>
          <a:off x="7810500" y="947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161723</xdr:rowOff>
    </xdr:from>
    <xdr:ext cx="599010" cy="259045"/>
    <xdr:sp macro="" textlink="">
      <xdr:nvSpPr>
        <xdr:cNvPr id="372" name="テキスト ボックス 371"/>
        <xdr:cNvSpPr txBox="1"/>
      </xdr:nvSpPr>
      <xdr:spPr>
        <a:xfrm>
          <a:off x="7561795" y="924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148377</xdr:rowOff>
    </xdr:from>
    <xdr:to>
      <xdr:col>36</xdr:col>
      <xdr:colOff>165100</xdr:colOff>
      <xdr:row>55</xdr:row>
      <xdr:rowOff>78527</xdr:rowOff>
    </xdr:to>
    <xdr:sp macro="" textlink="">
      <xdr:nvSpPr>
        <xdr:cNvPr id="373" name="楕円 372"/>
        <xdr:cNvSpPr/>
      </xdr:nvSpPr>
      <xdr:spPr>
        <a:xfrm>
          <a:off x="6921500" y="940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95054</xdr:rowOff>
    </xdr:from>
    <xdr:ext cx="599010" cy="259045"/>
    <xdr:sp macro="" textlink="">
      <xdr:nvSpPr>
        <xdr:cNvPr id="374" name="テキスト ボックス 373"/>
        <xdr:cNvSpPr txBox="1"/>
      </xdr:nvSpPr>
      <xdr:spPr>
        <a:xfrm>
          <a:off x="6672795" y="918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143565</xdr:rowOff>
    </xdr:from>
    <xdr:to>
      <xdr:col>55</xdr:col>
      <xdr:colOff>0</xdr:colOff>
      <xdr:row>78</xdr:row>
      <xdr:rowOff>147157</xdr:rowOff>
    </xdr:to>
    <xdr:cxnSp macro="">
      <xdr:nvCxnSpPr>
        <xdr:cNvPr id="405" name="直線コネクタ 404"/>
        <xdr:cNvCxnSpPr/>
      </xdr:nvCxnSpPr>
      <xdr:spPr>
        <a:xfrm flipV="1">
          <a:off x="9639300" y="13345215"/>
          <a:ext cx="838200" cy="1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165336</xdr:rowOff>
    </xdr:from>
    <xdr:to>
      <xdr:col>50</xdr:col>
      <xdr:colOff>114300</xdr:colOff>
      <xdr:row>78</xdr:row>
      <xdr:rowOff>147157</xdr:rowOff>
    </xdr:to>
    <xdr:cxnSp macro="">
      <xdr:nvCxnSpPr>
        <xdr:cNvPr id="408" name="直線コネクタ 407"/>
        <xdr:cNvCxnSpPr/>
      </xdr:nvCxnSpPr>
      <xdr:spPr>
        <a:xfrm>
          <a:off x="8750300" y="13195536"/>
          <a:ext cx="889000" cy="3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165336</xdr:rowOff>
    </xdr:from>
    <xdr:to>
      <xdr:col>45</xdr:col>
      <xdr:colOff>177800</xdr:colOff>
      <xdr:row>77</xdr:row>
      <xdr:rowOff>77380</xdr:rowOff>
    </xdr:to>
    <xdr:cxnSp macro="">
      <xdr:nvCxnSpPr>
        <xdr:cNvPr id="411" name="直線コネクタ 410"/>
        <xdr:cNvCxnSpPr/>
      </xdr:nvCxnSpPr>
      <xdr:spPr>
        <a:xfrm flipV="1">
          <a:off x="7861300" y="13195536"/>
          <a:ext cx="889000" cy="8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92765</xdr:rowOff>
    </xdr:from>
    <xdr:to>
      <xdr:col>55</xdr:col>
      <xdr:colOff>50800</xdr:colOff>
      <xdr:row>78</xdr:row>
      <xdr:rowOff>22915</xdr:rowOff>
    </xdr:to>
    <xdr:sp macro="" textlink="">
      <xdr:nvSpPr>
        <xdr:cNvPr id="421" name="楕円 420"/>
        <xdr:cNvSpPr/>
      </xdr:nvSpPr>
      <xdr:spPr>
        <a:xfrm>
          <a:off x="10426700" y="132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115642</xdr:rowOff>
    </xdr:from>
    <xdr:ext cx="534377" cy="259045"/>
    <xdr:sp macro="" textlink="">
      <xdr:nvSpPr>
        <xdr:cNvPr id="422" name="普通建設事業費 （ うち新規整備　）該当値テキスト"/>
        <xdr:cNvSpPr txBox="1"/>
      </xdr:nvSpPr>
      <xdr:spPr>
        <a:xfrm>
          <a:off x="10528300" y="1314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96357</xdr:rowOff>
    </xdr:from>
    <xdr:to>
      <xdr:col>50</xdr:col>
      <xdr:colOff>165100</xdr:colOff>
      <xdr:row>79</xdr:row>
      <xdr:rowOff>26507</xdr:rowOff>
    </xdr:to>
    <xdr:sp macro="" textlink="">
      <xdr:nvSpPr>
        <xdr:cNvPr id="423" name="楕円 422"/>
        <xdr:cNvSpPr/>
      </xdr:nvSpPr>
      <xdr:spPr>
        <a:xfrm>
          <a:off x="9588500" y="134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17634</xdr:rowOff>
    </xdr:from>
    <xdr:ext cx="534377" cy="259045"/>
    <xdr:sp macro="" textlink="">
      <xdr:nvSpPr>
        <xdr:cNvPr id="424" name="テキスト ボックス 423"/>
        <xdr:cNvSpPr txBox="1"/>
      </xdr:nvSpPr>
      <xdr:spPr>
        <a:xfrm>
          <a:off x="9372111" y="135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114536</xdr:rowOff>
    </xdr:from>
    <xdr:to>
      <xdr:col>46</xdr:col>
      <xdr:colOff>38100</xdr:colOff>
      <xdr:row>77</xdr:row>
      <xdr:rowOff>44686</xdr:rowOff>
    </xdr:to>
    <xdr:sp macro="" textlink="">
      <xdr:nvSpPr>
        <xdr:cNvPr id="425" name="楕円 424"/>
        <xdr:cNvSpPr/>
      </xdr:nvSpPr>
      <xdr:spPr>
        <a:xfrm>
          <a:off x="8699500" y="1314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61213</xdr:rowOff>
    </xdr:from>
    <xdr:ext cx="534377" cy="259045"/>
    <xdr:sp macro="" textlink="">
      <xdr:nvSpPr>
        <xdr:cNvPr id="426" name="テキスト ボックス 425"/>
        <xdr:cNvSpPr txBox="1"/>
      </xdr:nvSpPr>
      <xdr:spPr>
        <a:xfrm>
          <a:off x="8483111" y="1291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26580</xdr:rowOff>
    </xdr:from>
    <xdr:to>
      <xdr:col>41</xdr:col>
      <xdr:colOff>101600</xdr:colOff>
      <xdr:row>77</xdr:row>
      <xdr:rowOff>128180</xdr:rowOff>
    </xdr:to>
    <xdr:sp macro="" textlink="">
      <xdr:nvSpPr>
        <xdr:cNvPr id="427" name="楕円 426"/>
        <xdr:cNvSpPr/>
      </xdr:nvSpPr>
      <xdr:spPr>
        <a:xfrm>
          <a:off x="7810500" y="132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119307</xdr:rowOff>
    </xdr:from>
    <xdr:ext cx="534377" cy="259045"/>
    <xdr:sp macro="" textlink="">
      <xdr:nvSpPr>
        <xdr:cNvPr id="428" name="テキスト ボックス 427"/>
        <xdr:cNvSpPr txBox="1"/>
      </xdr:nvSpPr>
      <xdr:spPr>
        <a:xfrm>
          <a:off x="7594111" y="1332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82877</xdr:rowOff>
    </xdr:from>
    <xdr:to>
      <xdr:col>55</xdr:col>
      <xdr:colOff>0</xdr:colOff>
      <xdr:row>96</xdr:row>
      <xdr:rowOff>162308</xdr:rowOff>
    </xdr:to>
    <xdr:cxnSp macro="">
      <xdr:nvCxnSpPr>
        <xdr:cNvPr id="457" name="直線コネクタ 456"/>
        <xdr:cNvCxnSpPr/>
      </xdr:nvCxnSpPr>
      <xdr:spPr>
        <a:xfrm>
          <a:off x="9639300" y="16542077"/>
          <a:ext cx="838200" cy="7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82877</xdr:rowOff>
    </xdr:from>
    <xdr:to>
      <xdr:col>50</xdr:col>
      <xdr:colOff>114300</xdr:colOff>
      <xdr:row>97</xdr:row>
      <xdr:rowOff>7142</xdr:rowOff>
    </xdr:to>
    <xdr:cxnSp macro="">
      <xdr:nvCxnSpPr>
        <xdr:cNvPr id="460" name="直線コネクタ 459"/>
        <xdr:cNvCxnSpPr/>
      </xdr:nvCxnSpPr>
      <xdr:spPr>
        <a:xfrm flipV="1">
          <a:off x="8750300" y="16542077"/>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164388</xdr:rowOff>
    </xdr:from>
    <xdr:to>
      <xdr:col>45</xdr:col>
      <xdr:colOff>177800</xdr:colOff>
      <xdr:row>97</xdr:row>
      <xdr:rowOff>7142</xdr:rowOff>
    </xdr:to>
    <xdr:cxnSp macro="">
      <xdr:nvCxnSpPr>
        <xdr:cNvPr id="463" name="直線コネクタ 462"/>
        <xdr:cNvCxnSpPr/>
      </xdr:nvCxnSpPr>
      <xdr:spPr>
        <a:xfrm>
          <a:off x="7861300" y="16452138"/>
          <a:ext cx="889000" cy="18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111508</xdr:rowOff>
    </xdr:from>
    <xdr:to>
      <xdr:col>55</xdr:col>
      <xdr:colOff>50800</xdr:colOff>
      <xdr:row>97</xdr:row>
      <xdr:rowOff>41658</xdr:rowOff>
    </xdr:to>
    <xdr:sp macro="" textlink="">
      <xdr:nvSpPr>
        <xdr:cNvPr id="473" name="楕円 472"/>
        <xdr:cNvSpPr/>
      </xdr:nvSpPr>
      <xdr:spPr>
        <a:xfrm>
          <a:off x="10426700" y="1657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134385</xdr:rowOff>
    </xdr:from>
    <xdr:ext cx="534377" cy="259045"/>
    <xdr:sp macro="" textlink="">
      <xdr:nvSpPr>
        <xdr:cNvPr id="474" name="普通建設事業費 （ うち更新整備　）該当値テキスト"/>
        <xdr:cNvSpPr txBox="1"/>
      </xdr:nvSpPr>
      <xdr:spPr>
        <a:xfrm>
          <a:off x="10528300" y="16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32077</xdr:rowOff>
    </xdr:from>
    <xdr:to>
      <xdr:col>50</xdr:col>
      <xdr:colOff>165100</xdr:colOff>
      <xdr:row>96</xdr:row>
      <xdr:rowOff>133677</xdr:rowOff>
    </xdr:to>
    <xdr:sp macro="" textlink="">
      <xdr:nvSpPr>
        <xdr:cNvPr id="475" name="楕円 474"/>
        <xdr:cNvSpPr/>
      </xdr:nvSpPr>
      <xdr:spPr>
        <a:xfrm>
          <a:off x="9588500" y="164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150204</xdr:rowOff>
    </xdr:from>
    <xdr:ext cx="534377" cy="259045"/>
    <xdr:sp macro="" textlink="">
      <xdr:nvSpPr>
        <xdr:cNvPr id="476" name="テキスト ボックス 475"/>
        <xdr:cNvSpPr txBox="1"/>
      </xdr:nvSpPr>
      <xdr:spPr>
        <a:xfrm>
          <a:off x="9372111" y="1626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127792</xdr:rowOff>
    </xdr:from>
    <xdr:to>
      <xdr:col>46</xdr:col>
      <xdr:colOff>38100</xdr:colOff>
      <xdr:row>97</xdr:row>
      <xdr:rowOff>57942</xdr:rowOff>
    </xdr:to>
    <xdr:sp macro="" textlink="">
      <xdr:nvSpPr>
        <xdr:cNvPr id="477" name="楕円 476"/>
        <xdr:cNvSpPr/>
      </xdr:nvSpPr>
      <xdr:spPr>
        <a:xfrm>
          <a:off x="8699500" y="1658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74469</xdr:rowOff>
    </xdr:from>
    <xdr:ext cx="534377" cy="259045"/>
    <xdr:sp macro="" textlink="">
      <xdr:nvSpPr>
        <xdr:cNvPr id="478" name="テキスト ボックス 477"/>
        <xdr:cNvSpPr txBox="1"/>
      </xdr:nvSpPr>
      <xdr:spPr>
        <a:xfrm>
          <a:off x="8483111" y="163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113588</xdr:rowOff>
    </xdr:from>
    <xdr:to>
      <xdr:col>41</xdr:col>
      <xdr:colOff>101600</xdr:colOff>
      <xdr:row>96</xdr:row>
      <xdr:rowOff>43738</xdr:rowOff>
    </xdr:to>
    <xdr:sp macro="" textlink="">
      <xdr:nvSpPr>
        <xdr:cNvPr id="479" name="楕円 478"/>
        <xdr:cNvSpPr/>
      </xdr:nvSpPr>
      <xdr:spPr>
        <a:xfrm>
          <a:off x="7810500" y="164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60265</xdr:rowOff>
    </xdr:from>
    <xdr:ext cx="534377" cy="259045"/>
    <xdr:sp macro="" textlink="">
      <xdr:nvSpPr>
        <xdr:cNvPr id="480" name="テキスト ボックス 479"/>
        <xdr:cNvSpPr txBox="1"/>
      </xdr:nvSpPr>
      <xdr:spPr>
        <a:xfrm>
          <a:off x="7594111" y="1617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114084</xdr:rowOff>
    </xdr:from>
    <xdr:to>
      <xdr:col>85</xdr:col>
      <xdr:colOff>127000</xdr:colOff>
      <xdr:row>38</xdr:row>
      <xdr:rowOff>163754</xdr:rowOff>
    </xdr:to>
    <xdr:cxnSp macro="">
      <xdr:nvCxnSpPr>
        <xdr:cNvPr id="509" name="直線コネクタ 508"/>
        <xdr:cNvCxnSpPr/>
      </xdr:nvCxnSpPr>
      <xdr:spPr>
        <a:xfrm flipV="1">
          <a:off x="15481300" y="6629184"/>
          <a:ext cx="838200" cy="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77495</xdr:rowOff>
    </xdr:from>
    <xdr:to>
      <xdr:col>81</xdr:col>
      <xdr:colOff>50800</xdr:colOff>
      <xdr:row>38</xdr:row>
      <xdr:rowOff>163754</xdr:rowOff>
    </xdr:to>
    <xdr:cxnSp macro="">
      <xdr:nvCxnSpPr>
        <xdr:cNvPr id="512" name="直線コネクタ 511"/>
        <xdr:cNvCxnSpPr/>
      </xdr:nvCxnSpPr>
      <xdr:spPr>
        <a:xfrm>
          <a:off x="14592300" y="6592595"/>
          <a:ext cx="8890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77495</xdr:rowOff>
    </xdr:from>
    <xdr:to>
      <xdr:col>76</xdr:col>
      <xdr:colOff>114300</xdr:colOff>
      <xdr:row>38</xdr:row>
      <xdr:rowOff>140945</xdr:rowOff>
    </xdr:to>
    <xdr:cxnSp macro="">
      <xdr:nvCxnSpPr>
        <xdr:cNvPr id="515" name="直線コネクタ 514"/>
        <xdr:cNvCxnSpPr/>
      </xdr:nvCxnSpPr>
      <xdr:spPr>
        <a:xfrm flipV="1">
          <a:off x="13703300" y="6592595"/>
          <a:ext cx="889000" cy="6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140945</xdr:rowOff>
    </xdr:from>
    <xdr:to>
      <xdr:col>71</xdr:col>
      <xdr:colOff>177800</xdr:colOff>
      <xdr:row>39</xdr:row>
      <xdr:rowOff>20574</xdr:rowOff>
    </xdr:to>
    <xdr:cxnSp macro="">
      <xdr:nvCxnSpPr>
        <xdr:cNvPr id="518" name="直線コネクタ 517"/>
        <xdr:cNvCxnSpPr/>
      </xdr:nvCxnSpPr>
      <xdr:spPr>
        <a:xfrm flipV="1">
          <a:off x="12814300" y="6656045"/>
          <a:ext cx="889000" cy="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63284</xdr:rowOff>
    </xdr:from>
    <xdr:to>
      <xdr:col>85</xdr:col>
      <xdr:colOff>177800</xdr:colOff>
      <xdr:row>38</xdr:row>
      <xdr:rowOff>164884</xdr:rowOff>
    </xdr:to>
    <xdr:sp macro="" textlink="">
      <xdr:nvSpPr>
        <xdr:cNvPr id="528" name="楕円 527"/>
        <xdr:cNvSpPr/>
      </xdr:nvSpPr>
      <xdr:spPr>
        <a:xfrm>
          <a:off x="16268700" y="65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22661</xdr:rowOff>
    </xdr:from>
    <xdr:ext cx="469744" cy="259045"/>
    <xdr:sp macro="" textlink="">
      <xdr:nvSpPr>
        <xdr:cNvPr id="529" name="災害復旧事業費該当値テキスト"/>
        <xdr:cNvSpPr txBox="1"/>
      </xdr:nvSpPr>
      <xdr:spPr>
        <a:xfrm>
          <a:off x="16370300" y="636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112954</xdr:rowOff>
    </xdr:from>
    <xdr:to>
      <xdr:col>81</xdr:col>
      <xdr:colOff>101600</xdr:colOff>
      <xdr:row>39</xdr:row>
      <xdr:rowOff>43104</xdr:rowOff>
    </xdr:to>
    <xdr:sp macro="" textlink="">
      <xdr:nvSpPr>
        <xdr:cNvPr id="530" name="楕円 529"/>
        <xdr:cNvSpPr/>
      </xdr:nvSpPr>
      <xdr:spPr>
        <a:xfrm>
          <a:off x="15430500" y="66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34231</xdr:rowOff>
    </xdr:from>
    <xdr:ext cx="469744" cy="259045"/>
    <xdr:sp macro="" textlink="">
      <xdr:nvSpPr>
        <xdr:cNvPr id="531" name="テキスト ボックス 530"/>
        <xdr:cNvSpPr txBox="1"/>
      </xdr:nvSpPr>
      <xdr:spPr>
        <a:xfrm>
          <a:off x="15246428" y="672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26695</xdr:rowOff>
    </xdr:from>
    <xdr:to>
      <xdr:col>76</xdr:col>
      <xdr:colOff>165100</xdr:colOff>
      <xdr:row>38</xdr:row>
      <xdr:rowOff>128295</xdr:rowOff>
    </xdr:to>
    <xdr:sp macro="" textlink="">
      <xdr:nvSpPr>
        <xdr:cNvPr id="532" name="楕円 531"/>
        <xdr:cNvSpPr/>
      </xdr:nvSpPr>
      <xdr:spPr>
        <a:xfrm>
          <a:off x="14541500" y="65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144822</xdr:rowOff>
    </xdr:from>
    <xdr:ext cx="534377" cy="259045"/>
    <xdr:sp macro="" textlink="">
      <xdr:nvSpPr>
        <xdr:cNvPr id="533" name="テキスト ボックス 532"/>
        <xdr:cNvSpPr txBox="1"/>
      </xdr:nvSpPr>
      <xdr:spPr>
        <a:xfrm>
          <a:off x="14325111" y="63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90145</xdr:rowOff>
    </xdr:from>
    <xdr:to>
      <xdr:col>72</xdr:col>
      <xdr:colOff>38100</xdr:colOff>
      <xdr:row>39</xdr:row>
      <xdr:rowOff>20295</xdr:rowOff>
    </xdr:to>
    <xdr:sp macro="" textlink="">
      <xdr:nvSpPr>
        <xdr:cNvPr id="534" name="楕円 533"/>
        <xdr:cNvSpPr/>
      </xdr:nvSpPr>
      <xdr:spPr>
        <a:xfrm>
          <a:off x="13652500" y="66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11422</xdr:rowOff>
    </xdr:from>
    <xdr:ext cx="469744" cy="259045"/>
    <xdr:sp macro="" textlink="">
      <xdr:nvSpPr>
        <xdr:cNvPr id="535" name="テキスト ボックス 534"/>
        <xdr:cNvSpPr txBox="1"/>
      </xdr:nvSpPr>
      <xdr:spPr>
        <a:xfrm>
          <a:off x="13468428" y="66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141224</xdr:rowOff>
    </xdr:from>
    <xdr:to>
      <xdr:col>67</xdr:col>
      <xdr:colOff>101600</xdr:colOff>
      <xdr:row>39</xdr:row>
      <xdr:rowOff>71374</xdr:rowOff>
    </xdr:to>
    <xdr:sp macro="" textlink="">
      <xdr:nvSpPr>
        <xdr:cNvPr id="536" name="楕円 535"/>
        <xdr:cNvSpPr/>
      </xdr:nvSpPr>
      <xdr:spPr>
        <a:xfrm>
          <a:off x="127635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62501</xdr:rowOff>
    </xdr:from>
    <xdr:ext cx="469744" cy="259045"/>
    <xdr:sp macro="" textlink="">
      <xdr:nvSpPr>
        <xdr:cNvPr id="537" name="テキスト ボックス 536"/>
        <xdr:cNvSpPr txBox="1"/>
      </xdr:nvSpPr>
      <xdr:spPr>
        <a:xfrm>
          <a:off x="12579428" y="674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110223</xdr:rowOff>
    </xdr:from>
    <xdr:to>
      <xdr:col>85</xdr:col>
      <xdr:colOff>127000</xdr:colOff>
      <xdr:row>77</xdr:row>
      <xdr:rowOff>112573</xdr:rowOff>
    </xdr:to>
    <xdr:cxnSp macro="">
      <xdr:nvCxnSpPr>
        <xdr:cNvPr id="623" name="直線コネクタ 622"/>
        <xdr:cNvCxnSpPr/>
      </xdr:nvCxnSpPr>
      <xdr:spPr>
        <a:xfrm flipV="1">
          <a:off x="15481300" y="13311873"/>
          <a:ext cx="8382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108755</xdr:rowOff>
    </xdr:from>
    <xdr:to>
      <xdr:col>81</xdr:col>
      <xdr:colOff>50800</xdr:colOff>
      <xdr:row>77</xdr:row>
      <xdr:rowOff>112573</xdr:rowOff>
    </xdr:to>
    <xdr:cxnSp macro="">
      <xdr:nvCxnSpPr>
        <xdr:cNvPr id="626" name="直線コネクタ 625"/>
        <xdr:cNvCxnSpPr/>
      </xdr:nvCxnSpPr>
      <xdr:spPr>
        <a:xfrm>
          <a:off x="14592300" y="13310405"/>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102896</xdr:rowOff>
    </xdr:from>
    <xdr:to>
      <xdr:col>76</xdr:col>
      <xdr:colOff>114300</xdr:colOff>
      <xdr:row>77</xdr:row>
      <xdr:rowOff>108755</xdr:rowOff>
    </xdr:to>
    <xdr:cxnSp macro="">
      <xdr:nvCxnSpPr>
        <xdr:cNvPr id="629" name="直線コネクタ 628"/>
        <xdr:cNvCxnSpPr/>
      </xdr:nvCxnSpPr>
      <xdr:spPr>
        <a:xfrm>
          <a:off x="13703300" y="13304546"/>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93314</xdr:rowOff>
    </xdr:from>
    <xdr:to>
      <xdr:col>71</xdr:col>
      <xdr:colOff>177800</xdr:colOff>
      <xdr:row>77</xdr:row>
      <xdr:rowOff>102896</xdr:rowOff>
    </xdr:to>
    <xdr:cxnSp macro="">
      <xdr:nvCxnSpPr>
        <xdr:cNvPr id="632" name="直線コネクタ 631"/>
        <xdr:cNvCxnSpPr/>
      </xdr:nvCxnSpPr>
      <xdr:spPr>
        <a:xfrm>
          <a:off x="12814300" y="13294964"/>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59423</xdr:rowOff>
    </xdr:from>
    <xdr:to>
      <xdr:col>85</xdr:col>
      <xdr:colOff>177800</xdr:colOff>
      <xdr:row>77</xdr:row>
      <xdr:rowOff>161023</xdr:rowOff>
    </xdr:to>
    <xdr:sp macro="" textlink="">
      <xdr:nvSpPr>
        <xdr:cNvPr id="642" name="楕円 641"/>
        <xdr:cNvSpPr/>
      </xdr:nvSpPr>
      <xdr:spPr>
        <a:xfrm>
          <a:off x="16268700" y="132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82300</xdr:rowOff>
    </xdr:from>
    <xdr:ext cx="534377" cy="259045"/>
    <xdr:sp macro="" textlink="">
      <xdr:nvSpPr>
        <xdr:cNvPr id="643" name="公債費該当値テキスト"/>
        <xdr:cNvSpPr txBox="1"/>
      </xdr:nvSpPr>
      <xdr:spPr>
        <a:xfrm>
          <a:off x="16370300" y="131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61773</xdr:rowOff>
    </xdr:from>
    <xdr:to>
      <xdr:col>81</xdr:col>
      <xdr:colOff>101600</xdr:colOff>
      <xdr:row>77</xdr:row>
      <xdr:rowOff>163373</xdr:rowOff>
    </xdr:to>
    <xdr:sp macro="" textlink="">
      <xdr:nvSpPr>
        <xdr:cNvPr id="644" name="楕円 643"/>
        <xdr:cNvSpPr/>
      </xdr:nvSpPr>
      <xdr:spPr>
        <a:xfrm>
          <a:off x="15430500" y="132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8450</xdr:rowOff>
    </xdr:from>
    <xdr:ext cx="534377" cy="259045"/>
    <xdr:sp macro="" textlink="">
      <xdr:nvSpPr>
        <xdr:cNvPr id="645" name="テキスト ボックス 644"/>
        <xdr:cNvSpPr txBox="1"/>
      </xdr:nvSpPr>
      <xdr:spPr>
        <a:xfrm>
          <a:off x="15214111" y="1303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57955</xdr:rowOff>
    </xdr:from>
    <xdr:to>
      <xdr:col>76</xdr:col>
      <xdr:colOff>165100</xdr:colOff>
      <xdr:row>77</xdr:row>
      <xdr:rowOff>159555</xdr:rowOff>
    </xdr:to>
    <xdr:sp macro="" textlink="">
      <xdr:nvSpPr>
        <xdr:cNvPr id="646" name="楕円 645"/>
        <xdr:cNvSpPr/>
      </xdr:nvSpPr>
      <xdr:spPr>
        <a:xfrm>
          <a:off x="14541500" y="132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4632</xdr:rowOff>
    </xdr:from>
    <xdr:ext cx="534377" cy="259045"/>
    <xdr:sp macro="" textlink="">
      <xdr:nvSpPr>
        <xdr:cNvPr id="647" name="テキスト ボックス 646"/>
        <xdr:cNvSpPr txBox="1"/>
      </xdr:nvSpPr>
      <xdr:spPr>
        <a:xfrm>
          <a:off x="14325111" y="130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52096</xdr:rowOff>
    </xdr:from>
    <xdr:to>
      <xdr:col>72</xdr:col>
      <xdr:colOff>38100</xdr:colOff>
      <xdr:row>77</xdr:row>
      <xdr:rowOff>153696</xdr:rowOff>
    </xdr:to>
    <xdr:sp macro="" textlink="">
      <xdr:nvSpPr>
        <xdr:cNvPr id="648" name="楕円 647"/>
        <xdr:cNvSpPr/>
      </xdr:nvSpPr>
      <xdr:spPr>
        <a:xfrm>
          <a:off x="13652500" y="132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170223</xdr:rowOff>
    </xdr:from>
    <xdr:ext cx="534377" cy="259045"/>
    <xdr:sp macro="" textlink="">
      <xdr:nvSpPr>
        <xdr:cNvPr id="649" name="テキスト ボックス 648"/>
        <xdr:cNvSpPr txBox="1"/>
      </xdr:nvSpPr>
      <xdr:spPr>
        <a:xfrm>
          <a:off x="13436111" y="130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42514</xdr:rowOff>
    </xdr:from>
    <xdr:to>
      <xdr:col>67</xdr:col>
      <xdr:colOff>101600</xdr:colOff>
      <xdr:row>77</xdr:row>
      <xdr:rowOff>144114</xdr:rowOff>
    </xdr:to>
    <xdr:sp macro="" textlink="">
      <xdr:nvSpPr>
        <xdr:cNvPr id="650" name="楕円 649"/>
        <xdr:cNvSpPr/>
      </xdr:nvSpPr>
      <xdr:spPr>
        <a:xfrm>
          <a:off x="12763500" y="132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160641</xdr:rowOff>
    </xdr:from>
    <xdr:ext cx="534377" cy="259045"/>
    <xdr:sp macro="" textlink="">
      <xdr:nvSpPr>
        <xdr:cNvPr id="651" name="テキスト ボックス 650"/>
        <xdr:cNvSpPr txBox="1"/>
      </xdr:nvSpPr>
      <xdr:spPr>
        <a:xfrm>
          <a:off x="12547111" y="130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79518</xdr:rowOff>
    </xdr:from>
    <xdr:to>
      <xdr:col>85</xdr:col>
      <xdr:colOff>127000</xdr:colOff>
      <xdr:row>98</xdr:row>
      <xdr:rowOff>113906</xdr:rowOff>
    </xdr:to>
    <xdr:cxnSp macro="">
      <xdr:nvCxnSpPr>
        <xdr:cNvPr id="680" name="直線コネクタ 679"/>
        <xdr:cNvCxnSpPr/>
      </xdr:nvCxnSpPr>
      <xdr:spPr>
        <a:xfrm flipV="1">
          <a:off x="15481300" y="16881618"/>
          <a:ext cx="8382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113906</xdr:rowOff>
    </xdr:from>
    <xdr:to>
      <xdr:col>81</xdr:col>
      <xdr:colOff>50800</xdr:colOff>
      <xdr:row>98</xdr:row>
      <xdr:rowOff>120780</xdr:rowOff>
    </xdr:to>
    <xdr:cxnSp macro="">
      <xdr:nvCxnSpPr>
        <xdr:cNvPr id="683" name="直線コネクタ 682"/>
        <xdr:cNvCxnSpPr/>
      </xdr:nvCxnSpPr>
      <xdr:spPr>
        <a:xfrm flipV="1">
          <a:off x="14592300" y="16916006"/>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120780</xdr:rowOff>
    </xdr:from>
    <xdr:to>
      <xdr:col>76</xdr:col>
      <xdr:colOff>114300</xdr:colOff>
      <xdr:row>98</xdr:row>
      <xdr:rowOff>159077</xdr:rowOff>
    </xdr:to>
    <xdr:cxnSp macro="">
      <xdr:nvCxnSpPr>
        <xdr:cNvPr id="686" name="直線コネクタ 685"/>
        <xdr:cNvCxnSpPr/>
      </xdr:nvCxnSpPr>
      <xdr:spPr>
        <a:xfrm flipV="1">
          <a:off x="13703300" y="16922880"/>
          <a:ext cx="889000" cy="3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108893</xdr:rowOff>
    </xdr:from>
    <xdr:to>
      <xdr:col>71</xdr:col>
      <xdr:colOff>177800</xdr:colOff>
      <xdr:row>98</xdr:row>
      <xdr:rowOff>159077</xdr:rowOff>
    </xdr:to>
    <xdr:cxnSp macro="">
      <xdr:nvCxnSpPr>
        <xdr:cNvPr id="689" name="直線コネクタ 688"/>
        <xdr:cNvCxnSpPr/>
      </xdr:nvCxnSpPr>
      <xdr:spPr>
        <a:xfrm>
          <a:off x="12814300" y="16739543"/>
          <a:ext cx="889000" cy="22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28718</xdr:rowOff>
    </xdr:from>
    <xdr:to>
      <xdr:col>85</xdr:col>
      <xdr:colOff>177800</xdr:colOff>
      <xdr:row>98</xdr:row>
      <xdr:rowOff>130318</xdr:rowOff>
    </xdr:to>
    <xdr:sp macro="" textlink="">
      <xdr:nvSpPr>
        <xdr:cNvPr id="699" name="楕円 698"/>
        <xdr:cNvSpPr/>
      </xdr:nvSpPr>
      <xdr:spPr>
        <a:xfrm>
          <a:off x="16268700" y="1683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7145</xdr:rowOff>
    </xdr:from>
    <xdr:ext cx="534377" cy="259045"/>
    <xdr:sp macro="" textlink="">
      <xdr:nvSpPr>
        <xdr:cNvPr id="700" name="積立金該当値テキスト"/>
        <xdr:cNvSpPr txBox="1"/>
      </xdr:nvSpPr>
      <xdr:spPr>
        <a:xfrm>
          <a:off x="16370300" y="1680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63106</xdr:rowOff>
    </xdr:from>
    <xdr:to>
      <xdr:col>81</xdr:col>
      <xdr:colOff>101600</xdr:colOff>
      <xdr:row>98</xdr:row>
      <xdr:rowOff>164706</xdr:rowOff>
    </xdr:to>
    <xdr:sp macro="" textlink="">
      <xdr:nvSpPr>
        <xdr:cNvPr id="701" name="楕円 700"/>
        <xdr:cNvSpPr/>
      </xdr:nvSpPr>
      <xdr:spPr>
        <a:xfrm>
          <a:off x="15430500" y="168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155833</xdr:rowOff>
    </xdr:from>
    <xdr:ext cx="534377" cy="259045"/>
    <xdr:sp macro="" textlink="">
      <xdr:nvSpPr>
        <xdr:cNvPr id="702" name="テキスト ボックス 701"/>
        <xdr:cNvSpPr txBox="1"/>
      </xdr:nvSpPr>
      <xdr:spPr>
        <a:xfrm>
          <a:off x="15214111" y="1695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69980</xdr:rowOff>
    </xdr:from>
    <xdr:to>
      <xdr:col>76</xdr:col>
      <xdr:colOff>165100</xdr:colOff>
      <xdr:row>99</xdr:row>
      <xdr:rowOff>130</xdr:rowOff>
    </xdr:to>
    <xdr:sp macro="" textlink="">
      <xdr:nvSpPr>
        <xdr:cNvPr id="703" name="楕円 702"/>
        <xdr:cNvSpPr/>
      </xdr:nvSpPr>
      <xdr:spPr>
        <a:xfrm>
          <a:off x="14541500" y="168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162707</xdr:rowOff>
    </xdr:from>
    <xdr:ext cx="534377" cy="259045"/>
    <xdr:sp macro="" textlink="">
      <xdr:nvSpPr>
        <xdr:cNvPr id="704" name="テキスト ボックス 703"/>
        <xdr:cNvSpPr txBox="1"/>
      </xdr:nvSpPr>
      <xdr:spPr>
        <a:xfrm>
          <a:off x="14325111" y="1696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108277</xdr:rowOff>
    </xdr:from>
    <xdr:to>
      <xdr:col>72</xdr:col>
      <xdr:colOff>38100</xdr:colOff>
      <xdr:row>99</xdr:row>
      <xdr:rowOff>38427</xdr:rowOff>
    </xdr:to>
    <xdr:sp macro="" textlink="">
      <xdr:nvSpPr>
        <xdr:cNvPr id="705" name="楕円 704"/>
        <xdr:cNvSpPr/>
      </xdr:nvSpPr>
      <xdr:spPr>
        <a:xfrm>
          <a:off x="13652500" y="169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29554</xdr:rowOff>
    </xdr:from>
    <xdr:ext cx="469744" cy="259045"/>
    <xdr:sp macro="" textlink="">
      <xdr:nvSpPr>
        <xdr:cNvPr id="706" name="テキスト ボックス 705"/>
        <xdr:cNvSpPr txBox="1"/>
      </xdr:nvSpPr>
      <xdr:spPr>
        <a:xfrm>
          <a:off x="13468428" y="170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58093</xdr:rowOff>
    </xdr:from>
    <xdr:to>
      <xdr:col>67</xdr:col>
      <xdr:colOff>101600</xdr:colOff>
      <xdr:row>97</xdr:row>
      <xdr:rowOff>159693</xdr:rowOff>
    </xdr:to>
    <xdr:sp macro="" textlink="">
      <xdr:nvSpPr>
        <xdr:cNvPr id="707" name="楕円 706"/>
        <xdr:cNvSpPr/>
      </xdr:nvSpPr>
      <xdr:spPr>
        <a:xfrm>
          <a:off x="12763500" y="166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4770</xdr:rowOff>
    </xdr:from>
    <xdr:ext cx="534377" cy="259045"/>
    <xdr:sp macro="" textlink="">
      <xdr:nvSpPr>
        <xdr:cNvPr id="708" name="テキスト ボックス 707"/>
        <xdr:cNvSpPr txBox="1"/>
      </xdr:nvSpPr>
      <xdr:spPr>
        <a:xfrm>
          <a:off x="12547111" y="1646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163779</xdr:rowOff>
    </xdr:from>
    <xdr:to>
      <xdr:col>116</xdr:col>
      <xdr:colOff>63500</xdr:colOff>
      <xdr:row>38</xdr:row>
      <xdr:rowOff>166522</xdr:rowOff>
    </xdr:to>
    <xdr:cxnSp macro="">
      <xdr:nvCxnSpPr>
        <xdr:cNvPr id="737" name="直線コネクタ 736"/>
        <xdr:cNvCxnSpPr/>
      </xdr:nvCxnSpPr>
      <xdr:spPr>
        <a:xfrm flipV="1">
          <a:off x="21323300" y="667887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166522</xdr:rowOff>
    </xdr:from>
    <xdr:to>
      <xdr:col>111</xdr:col>
      <xdr:colOff>177800</xdr:colOff>
      <xdr:row>38</xdr:row>
      <xdr:rowOff>170066</xdr:rowOff>
    </xdr:to>
    <xdr:cxnSp macro="">
      <xdr:nvCxnSpPr>
        <xdr:cNvPr id="740" name="直線コネクタ 739"/>
        <xdr:cNvCxnSpPr/>
      </xdr:nvCxnSpPr>
      <xdr:spPr>
        <a:xfrm flipV="1">
          <a:off x="20434300" y="6681622"/>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170066</xdr:rowOff>
    </xdr:from>
    <xdr:to>
      <xdr:col>107</xdr:col>
      <xdr:colOff>50800</xdr:colOff>
      <xdr:row>39</xdr:row>
      <xdr:rowOff>483</xdr:rowOff>
    </xdr:to>
    <xdr:cxnSp macro="">
      <xdr:nvCxnSpPr>
        <xdr:cNvPr id="743" name="直線コネクタ 742"/>
        <xdr:cNvCxnSpPr/>
      </xdr:nvCxnSpPr>
      <xdr:spPr>
        <a:xfrm flipV="1">
          <a:off x="19545300" y="6685166"/>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483</xdr:rowOff>
    </xdr:from>
    <xdr:to>
      <xdr:col>102</xdr:col>
      <xdr:colOff>114300</xdr:colOff>
      <xdr:row>39</xdr:row>
      <xdr:rowOff>43764</xdr:rowOff>
    </xdr:to>
    <xdr:cxnSp macro="">
      <xdr:nvCxnSpPr>
        <xdr:cNvPr id="746" name="直線コネクタ 745"/>
        <xdr:cNvCxnSpPr/>
      </xdr:nvCxnSpPr>
      <xdr:spPr>
        <a:xfrm flipV="1">
          <a:off x="18656300" y="6687033"/>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112979</xdr:rowOff>
    </xdr:from>
    <xdr:to>
      <xdr:col>116</xdr:col>
      <xdr:colOff>114300</xdr:colOff>
      <xdr:row>39</xdr:row>
      <xdr:rowOff>43129</xdr:rowOff>
    </xdr:to>
    <xdr:sp macro="" textlink="">
      <xdr:nvSpPr>
        <xdr:cNvPr id="756" name="楕円 755"/>
        <xdr:cNvSpPr/>
      </xdr:nvSpPr>
      <xdr:spPr>
        <a:xfrm>
          <a:off x="22110700" y="662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60888</xdr:rowOff>
    </xdr:from>
    <xdr:ext cx="469744" cy="259045"/>
    <xdr:sp macro="" textlink="">
      <xdr:nvSpPr>
        <xdr:cNvPr id="757" name="投資及び出資金該当値テキスト"/>
        <xdr:cNvSpPr txBox="1"/>
      </xdr:nvSpPr>
      <xdr:spPr>
        <a:xfrm>
          <a:off x="22212300" y="657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115722</xdr:rowOff>
    </xdr:from>
    <xdr:to>
      <xdr:col>112</xdr:col>
      <xdr:colOff>38100</xdr:colOff>
      <xdr:row>39</xdr:row>
      <xdr:rowOff>45872</xdr:rowOff>
    </xdr:to>
    <xdr:sp macro="" textlink="">
      <xdr:nvSpPr>
        <xdr:cNvPr id="758" name="楕円 757"/>
        <xdr:cNvSpPr/>
      </xdr:nvSpPr>
      <xdr:spPr>
        <a:xfrm>
          <a:off x="21272500" y="66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36999</xdr:rowOff>
    </xdr:from>
    <xdr:ext cx="469744" cy="259045"/>
    <xdr:sp macro="" textlink="">
      <xdr:nvSpPr>
        <xdr:cNvPr id="759" name="テキスト ボックス 758"/>
        <xdr:cNvSpPr txBox="1"/>
      </xdr:nvSpPr>
      <xdr:spPr>
        <a:xfrm>
          <a:off x="21088428" y="67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119266</xdr:rowOff>
    </xdr:from>
    <xdr:to>
      <xdr:col>107</xdr:col>
      <xdr:colOff>101600</xdr:colOff>
      <xdr:row>39</xdr:row>
      <xdr:rowOff>49416</xdr:rowOff>
    </xdr:to>
    <xdr:sp macro="" textlink="">
      <xdr:nvSpPr>
        <xdr:cNvPr id="760" name="楕円 759"/>
        <xdr:cNvSpPr/>
      </xdr:nvSpPr>
      <xdr:spPr>
        <a:xfrm>
          <a:off x="20383500" y="66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40543</xdr:rowOff>
    </xdr:from>
    <xdr:ext cx="469744" cy="259045"/>
    <xdr:sp macro="" textlink="">
      <xdr:nvSpPr>
        <xdr:cNvPr id="761" name="テキスト ボックス 760"/>
        <xdr:cNvSpPr txBox="1"/>
      </xdr:nvSpPr>
      <xdr:spPr>
        <a:xfrm>
          <a:off x="20199428" y="67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121133</xdr:rowOff>
    </xdr:from>
    <xdr:to>
      <xdr:col>102</xdr:col>
      <xdr:colOff>165100</xdr:colOff>
      <xdr:row>39</xdr:row>
      <xdr:rowOff>51283</xdr:rowOff>
    </xdr:to>
    <xdr:sp macro="" textlink="">
      <xdr:nvSpPr>
        <xdr:cNvPr id="762" name="楕円 761"/>
        <xdr:cNvSpPr/>
      </xdr:nvSpPr>
      <xdr:spPr>
        <a:xfrm>
          <a:off x="19494500" y="66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42410</xdr:rowOff>
    </xdr:from>
    <xdr:ext cx="469744" cy="259045"/>
    <xdr:sp macro="" textlink="">
      <xdr:nvSpPr>
        <xdr:cNvPr id="763" name="テキスト ボックス 762"/>
        <xdr:cNvSpPr txBox="1"/>
      </xdr:nvSpPr>
      <xdr:spPr>
        <a:xfrm>
          <a:off x="19310428" y="672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164414</xdr:rowOff>
    </xdr:from>
    <xdr:to>
      <xdr:col>98</xdr:col>
      <xdr:colOff>38100</xdr:colOff>
      <xdr:row>39</xdr:row>
      <xdr:rowOff>94564</xdr:rowOff>
    </xdr:to>
    <xdr:sp macro="" textlink="">
      <xdr:nvSpPr>
        <xdr:cNvPr id="764" name="楕円 763"/>
        <xdr:cNvSpPr/>
      </xdr:nvSpPr>
      <xdr:spPr>
        <a:xfrm>
          <a:off x="18605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85691</xdr:rowOff>
    </xdr:from>
    <xdr:ext cx="313932" cy="259045"/>
    <xdr:sp macro="" textlink="">
      <xdr:nvSpPr>
        <xdr:cNvPr id="765" name="テキスト ボックス 764"/>
        <xdr:cNvSpPr txBox="1"/>
      </xdr:nvSpPr>
      <xdr:spPr>
        <a:xfrm>
          <a:off x="18499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112999</xdr:rowOff>
    </xdr:from>
    <xdr:to>
      <xdr:col>116</xdr:col>
      <xdr:colOff>63500</xdr:colOff>
      <xdr:row>58</xdr:row>
      <xdr:rowOff>119400</xdr:rowOff>
    </xdr:to>
    <xdr:cxnSp macro="">
      <xdr:nvCxnSpPr>
        <xdr:cNvPr id="792" name="直線コネクタ 791"/>
        <xdr:cNvCxnSpPr/>
      </xdr:nvCxnSpPr>
      <xdr:spPr>
        <a:xfrm>
          <a:off x="21323300" y="1005709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162331</xdr:rowOff>
    </xdr:from>
    <xdr:to>
      <xdr:col>111</xdr:col>
      <xdr:colOff>177800</xdr:colOff>
      <xdr:row>58</xdr:row>
      <xdr:rowOff>112999</xdr:rowOff>
    </xdr:to>
    <xdr:cxnSp macro="">
      <xdr:nvCxnSpPr>
        <xdr:cNvPr id="795" name="直線コネクタ 794"/>
        <xdr:cNvCxnSpPr/>
      </xdr:nvCxnSpPr>
      <xdr:spPr>
        <a:xfrm>
          <a:off x="20434300" y="9934981"/>
          <a:ext cx="889000" cy="1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162331</xdr:rowOff>
    </xdr:from>
    <xdr:to>
      <xdr:col>107</xdr:col>
      <xdr:colOff>50800</xdr:colOff>
      <xdr:row>58</xdr:row>
      <xdr:rowOff>69977</xdr:rowOff>
    </xdr:to>
    <xdr:cxnSp macro="">
      <xdr:nvCxnSpPr>
        <xdr:cNvPr id="798" name="直線コネクタ 797"/>
        <xdr:cNvCxnSpPr/>
      </xdr:nvCxnSpPr>
      <xdr:spPr>
        <a:xfrm flipV="1">
          <a:off x="19545300" y="9934981"/>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125572</xdr:rowOff>
    </xdr:from>
    <xdr:to>
      <xdr:col>102</xdr:col>
      <xdr:colOff>114300</xdr:colOff>
      <xdr:row>58</xdr:row>
      <xdr:rowOff>69977</xdr:rowOff>
    </xdr:to>
    <xdr:cxnSp macro="">
      <xdr:nvCxnSpPr>
        <xdr:cNvPr id="801" name="直線コネクタ 800"/>
        <xdr:cNvCxnSpPr/>
      </xdr:nvCxnSpPr>
      <xdr:spPr>
        <a:xfrm>
          <a:off x="18656300" y="9726772"/>
          <a:ext cx="889000" cy="28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5" name="テキスト ボックス 804"/>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68600</xdr:rowOff>
    </xdr:from>
    <xdr:to>
      <xdr:col>116</xdr:col>
      <xdr:colOff>114300</xdr:colOff>
      <xdr:row>58</xdr:row>
      <xdr:rowOff>170200</xdr:rowOff>
    </xdr:to>
    <xdr:sp macro="" textlink="">
      <xdr:nvSpPr>
        <xdr:cNvPr id="811" name="楕円 810"/>
        <xdr:cNvSpPr/>
      </xdr:nvSpPr>
      <xdr:spPr>
        <a:xfrm>
          <a:off x="221107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154977</xdr:rowOff>
    </xdr:from>
    <xdr:ext cx="378565" cy="259045"/>
    <xdr:sp macro="" textlink="">
      <xdr:nvSpPr>
        <xdr:cNvPr id="812" name="貸付金該当値テキスト"/>
        <xdr:cNvSpPr txBox="1"/>
      </xdr:nvSpPr>
      <xdr:spPr>
        <a:xfrm>
          <a:off x="22212300" y="992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62199</xdr:rowOff>
    </xdr:from>
    <xdr:to>
      <xdr:col>112</xdr:col>
      <xdr:colOff>38100</xdr:colOff>
      <xdr:row>58</xdr:row>
      <xdr:rowOff>163799</xdr:rowOff>
    </xdr:to>
    <xdr:sp macro="" textlink="">
      <xdr:nvSpPr>
        <xdr:cNvPr id="813" name="楕円 812"/>
        <xdr:cNvSpPr/>
      </xdr:nvSpPr>
      <xdr:spPr>
        <a:xfrm>
          <a:off x="21272500" y="1000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154926</xdr:rowOff>
    </xdr:from>
    <xdr:ext cx="469744" cy="259045"/>
    <xdr:sp macro="" textlink="">
      <xdr:nvSpPr>
        <xdr:cNvPr id="814" name="テキスト ボックス 813"/>
        <xdr:cNvSpPr txBox="1"/>
      </xdr:nvSpPr>
      <xdr:spPr>
        <a:xfrm>
          <a:off x="21088428" y="1009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111531</xdr:rowOff>
    </xdr:from>
    <xdr:to>
      <xdr:col>107</xdr:col>
      <xdr:colOff>101600</xdr:colOff>
      <xdr:row>58</xdr:row>
      <xdr:rowOff>41681</xdr:rowOff>
    </xdr:to>
    <xdr:sp macro="" textlink="">
      <xdr:nvSpPr>
        <xdr:cNvPr id="815" name="楕円 814"/>
        <xdr:cNvSpPr/>
      </xdr:nvSpPr>
      <xdr:spPr>
        <a:xfrm>
          <a:off x="20383500" y="98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32808</xdr:rowOff>
    </xdr:from>
    <xdr:ext cx="469744" cy="259045"/>
    <xdr:sp macro="" textlink="">
      <xdr:nvSpPr>
        <xdr:cNvPr id="816" name="テキスト ボックス 815"/>
        <xdr:cNvSpPr txBox="1"/>
      </xdr:nvSpPr>
      <xdr:spPr>
        <a:xfrm>
          <a:off x="20199428" y="997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19177</xdr:rowOff>
    </xdr:from>
    <xdr:to>
      <xdr:col>102</xdr:col>
      <xdr:colOff>165100</xdr:colOff>
      <xdr:row>58</xdr:row>
      <xdr:rowOff>120777</xdr:rowOff>
    </xdr:to>
    <xdr:sp macro="" textlink="">
      <xdr:nvSpPr>
        <xdr:cNvPr id="817" name="楕円 816"/>
        <xdr:cNvSpPr/>
      </xdr:nvSpPr>
      <xdr:spPr>
        <a:xfrm>
          <a:off x="19494500" y="99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111904</xdr:rowOff>
    </xdr:from>
    <xdr:ext cx="469744" cy="259045"/>
    <xdr:sp macro="" textlink="">
      <xdr:nvSpPr>
        <xdr:cNvPr id="818" name="テキスト ボックス 817"/>
        <xdr:cNvSpPr txBox="1"/>
      </xdr:nvSpPr>
      <xdr:spPr>
        <a:xfrm>
          <a:off x="19310428" y="100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74772</xdr:rowOff>
    </xdr:from>
    <xdr:to>
      <xdr:col>98</xdr:col>
      <xdr:colOff>38100</xdr:colOff>
      <xdr:row>57</xdr:row>
      <xdr:rowOff>4922</xdr:rowOff>
    </xdr:to>
    <xdr:sp macro="" textlink="">
      <xdr:nvSpPr>
        <xdr:cNvPr id="819" name="楕円 818"/>
        <xdr:cNvSpPr/>
      </xdr:nvSpPr>
      <xdr:spPr>
        <a:xfrm>
          <a:off x="18605500" y="96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21449</xdr:rowOff>
    </xdr:from>
    <xdr:ext cx="534377" cy="259045"/>
    <xdr:sp macro="" textlink="">
      <xdr:nvSpPr>
        <xdr:cNvPr id="820" name="テキスト ボックス 819"/>
        <xdr:cNvSpPr txBox="1"/>
      </xdr:nvSpPr>
      <xdr:spPr>
        <a:xfrm>
          <a:off x="18389111" y="94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44374</xdr:rowOff>
    </xdr:from>
    <xdr:to>
      <xdr:col>116</xdr:col>
      <xdr:colOff>63500</xdr:colOff>
      <xdr:row>75</xdr:row>
      <xdr:rowOff>99238</xdr:rowOff>
    </xdr:to>
    <xdr:cxnSp macro="">
      <xdr:nvCxnSpPr>
        <xdr:cNvPr id="852" name="直線コネクタ 851"/>
        <xdr:cNvCxnSpPr/>
      </xdr:nvCxnSpPr>
      <xdr:spPr>
        <a:xfrm flipV="1">
          <a:off x="21323300" y="129031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72361</xdr:rowOff>
    </xdr:from>
    <xdr:to>
      <xdr:col>111</xdr:col>
      <xdr:colOff>177800</xdr:colOff>
      <xdr:row>75</xdr:row>
      <xdr:rowOff>99238</xdr:rowOff>
    </xdr:to>
    <xdr:cxnSp macro="">
      <xdr:nvCxnSpPr>
        <xdr:cNvPr id="855" name="直線コネクタ 854"/>
        <xdr:cNvCxnSpPr/>
      </xdr:nvCxnSpPr>
      <xdr:spPr>
        <a:xfrm>
          <a:off x="20434300" y="12931111"/>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72361</xdr:rowOff>
    </xdr:from>
    <xdr:to>
      <xdr:col>107</xdr:col>
      <xdr:colOff>50800</xdr:colOff>
      <xdr:row>75</xdr:row>
      <xdr:rowOff>164601</xdr:rowOff>
    </xdr:to>
    <xdr:cxnSp macro="">
      <xdr:nvCxnSpPr>
        <xdr:cNvPr id="858" name="直線コネクタ 857"/>
        <xdr:cNvCxnSpPr/>
      </xdr:nvCxnSpPr>
      <xdr:spPr>
        <a:xfrm flipV="1">
          <a:off x="19545300" y="12931111"/>
          <a:ext cx="8890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164601</xdr:rowOff>
    </xdr:from>
    <xdr:to>
      <xdr:col>102</xdr:col>
      <xdr:colOff>114300</xdr:colOff>
      <xdr:row>76</xdr:row>
      <xdr:rowOff>24160</xdr:rowOff>
    </xdr:to>
    <xdr:cxnSp macro="">
      <xdr:nvCxnSpPr>
        <xdr:cNvPr id="861" name="直線コネクタ 860"/>
        <xdr:cNvCxnSpPr/>
      </xdr:nvCxnSpPr>
      <xdr:spPr>
        <a:xfrm flipV="1">
          <a:off x="18656300" y="13023351"/>
          <a:ext cx="889000" cy="3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71" name="楕円 870"/>
        <xdr:cNvSpPr/>
      </xdr:nvSpPr>
      <xdr:spPr>
        <a:xfrm>
          <a:off x="22110700" y="128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16451</xdr:rowOff>
    </xdr:from>
    <xdr:ext cx="534377" cy="259045"/>
    <xdr:sp macro="" textlink="">
      <xdr:nvSpPr>
        <xdr:cNvPr id="872" name="繰出金該当値テキスト"/>
        <xdr:cNvSpPr txBox="1"/>
      </xdr:nvSpPr>
      <xdr:spPr>
        <a:xfrm>
          <a:off x="22212300" y="127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48438</xdr:rowOff>
    </xdr:from>
    <xdr:to>
      <xdr:col>112</xdr:col>
      <xdr:colOff>38100</xdr:colOff>
      <xdr:row>75</xdr:row>
      <xdr:rowOff>150037</xdr:rowOff>
    </xdr:to>
    <xdr:sp macro="" textlink="">
      <xdr:nvSpPr>
        <xdr:cNvPr id="873" name="楕円 872"/>
        <xdr:cNvSpPr/>
      </xdr:nvSpPr>
      <xdr:spPr>
        <a:xfrm>
          <a:off x="21272500" y="12907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141164</xdr:rowOff>
    </xdr:from>
    <xdr:ext cx="534377" cy="259045"/>
    <xdr:sp macro="" textlink="">
      <xdr:nvSpPr>
        <xdr:cNvPr id="874" name="テキスト ボックス 873"/>
        <xdr:cNvSpPr txBox="1"/>
      </xdr:nvSpPr>
      <xdr:spPr>
        <a:xfrm>
          <a:off x="21056111" y="1299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21561</xdr:rowOff>
    </xdr:from>
    <xdr:to>
      <xdr:col>107</xdr:col>
      <xdr:colOff>101600</xdr:colOff>
      <xdr:row>75</xdr:row>
      <xdr:rowOff>123161</xdr:rowOff>
    </xdr:to>
    <xdr:sp macro="" textlink="">
      <xdr:nvSpPr>
        <xdr:cNvPr id="875" name="楕円 874"/>
        <xdr:cNvSpPr/>
      </xdr:nvSpPr>
      <xdr:spPr>
        <a:xfrm>
          <a:off x="20383500" y="128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139688</xdr:rowOff>
    </xdr:from>
    <xdr:ext cx="534377" cy="259045"/>
    <xdr:sp macro="" textlink="">
      <xdr:nvSpPr>
        <xdr:cNvPr id="876" name="テキスト ボックス 875"/>
        <xdr:cNvSpPr txBox="1"/>
      </xdr:nvSpPr>
      <xdr:spPr>
        <a:xfrm>
          <a:off x="20167111" y="126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113801</xdr:rowOff>
    </xdr:from>
    <xdr:to>
      <xdr:col>102</xdr:col>
      <xdr:colOff>165100</xdr:colOff>
      <xdr:row>76</xdr:row>
      <xdr:rowOff>43951</xdr:rowOff>
    </xdr:to>
    <xdr:sp macro="" textlink="">
      <xdr:nvSpPr>
        <xdr:cNvPr id="877" name="楕円 876"/>
        <xdr:cNvSpPr/>
      </xdr:nvSpPr>
      <xdr:spPr>
        <a:xfrm>
          <a:off x="19494500" y="129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35078</xdr:rowOff>
    </xdr:from>
    <xdr:ext cx="534377" cy="259045"/>
    <xdr:sp macro="" textlink="">
      <xdr:nvSpPr>
        <xdr:cNvPr id="878" name="テキスト ボックス 877"/>
        <xdr:cNvSpPr txBox="1"/>
      </xdr:nvSpPr>
      <xdr:spPr>
        <a:xfrm>
          <a:off x="19278111" y="130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144809</xdr:rowOff>
    </xdr:from>
    <xdr:to>
      <xdr:col>98</xdr:col>
      <xdr:colOff>38100</xdr:colOff>
      <xdr:row>76</xdr:row>
      <xdr:rowOff>74960</xdr:rowOff>
    </xdr:to>
    <xdr:sp macro="" textlink="">
      <xdr:nvSpPr>
        <xdr:cNvPr id="879" name="楕円 878"/>
        <xdr:cNvSpPr/>
      </xdr:nvSpPr>
      <xdr:spPr>
        <a:xfrm>
          <a:off x="18605500" y="13003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66087</xdr:rowOff>
    </xdr:from>
    <xdr:ext cx="534377" cy="259045"/>
    <xdr:sp macro="" textlink="">
      <xdr:nvSpPr>
        <xdr:cNvPr id="880" name="テキスト ボックス 879"/>
        <xdr:cNvSpPr txBox="1"/>
      </xdr:nvSpPr>
      <xdr:spPr>
        <a:xfrm>
          <a:off x="18389111" y="1309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全体を見てみると、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失業対策事業費、積立金、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投資及び出資金、貸付金、前年度繰上充用額は類似団体平均を下回っ</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、それ以外は類似団体平均を上回っている。理由については財政比較分析表で分析した通りであるが、</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年度に策定した「第２次行政改革大綱・推進計画」に基づき、事務・事業の見直しや行政の効率化に取り組み、財政の健全化に努める。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34,430
34,310
632.29
22,004,990
21,903,164
7,581
11,829,861
26,107,544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145034</xdr:rowOff>
    </xdr:from>
    <xdr:to>
      <xdr:col>24</xdr:col>
      <xdr:colOff>63500</xdr:colOff>
      <xdr:row>36</xdr:row>
      <xdr:rowOff>97409</xdr:rowOff>
    </xdr:to>
    <xdr:cxnSp macro="">
      <xdr:nvCxnSpPr>
        <xdr:cNvPr id="61" name="直線コネクタ 60"/>
        <xdr:cNvCxnSpPr/>
      </xdr:nvCxnSpPr>
      <xdr:spPr>
        <a:xfrm flipV="1">
          <a:off x="3797300" y="6145784"/>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123698</xdr:rowOff>
    </xdr:from>
    <xdr:to>
      <xdr:col>19</xdr:col>
      <xdr:colOff>177800</xdr:colOff>
      <xdr:row>36</xdr:row>
      <xdr:rowOff>97409</xdr:rowOff>
    </xdr:to>
    <xdr:cxnSp macro="">
      <xdr:nvCxnSpPr>
        <xdr:cNvPr id="64" name="直線コネクタ 63"/>
        <xdr:cNvCxnSpPr/>
      </xdr:nvCxnSpPr>
      <xdr:spPr>
        <a:xfrm>
          <a:off x="2908300" y="6124448"/>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123698</xdr:rowOff>
    </xdr:from>
    <xdr:to>
      <xdr:col>15</xdr:col>
      <xdr:colOff>50800</xdr:colOff>
      <xdr:row>35</xdr:row>
      <xdr:rowOff>148653</xdr:rowOff>
    </xdr:to>
    <xdr:cxnSp macro="">
      <xdr:nvCxnSpPr>
        <xdr:cNvPr id="67" name="直線コネクタ 66"/>
        <xdr:cNvCxnSpPr/>
      </xdr:nvCxnSpPr>
      <xdr:spPr>
        <a:xfrm flipV="1">
          <a:off x="2019300" y="6124448"/>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118935</xdr:rowOff>
    </xdr:from>
    <xdr:to>
      <xdr:col>10</xdr:col>
      <xdr:colOff>114300</xdr:colOff>
      <xdr:row>35</xdr:row>
      <xdr:rowOff>148653</xdr:rowOff>
    </xdr:to>
    <xdr:cxnSp macro="">
      <xdr:nvCxnSpPr>
        <xdr:cNvPr id="70" name="直線コネクタ 69"/>
        <xdr:cNvCxnSpPr/>
      </xdr:nvCxnSpPr>
      <xdr:spPr>
        <a:xfrm>
          <a:off x="1130300" y="611968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94234</xdr:rowOff>
    </xdr:from>
    <xdr:to>
      <xdr:col>24</xdr:col>
      <xdr:colOff>114300</xdr:colOff>
      <xdr:row>36</xdr:row>
      <xdr:rowOff>24384</xdr:rowOff>
    </xdr:to>
    <xdr:sp macro="" textlink="">
      <xdr:nvSpPr>
        <xdr:cNvPr id="80" name="楕円 79"/>
        <xdr:cNvSpPr/>
      </xdr:nvSpPr>
      <xdr:spPr>
        <a:xfrm>
          <a:off x="45847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72661</xdr:rowOff>
    </xdr:from>
    <xdr:ext cx="469744" cy="259045"/>
    <xdr:sp macro="" textlink="">
      <xdr:nvSpPr>
        <xdr:cNvPr id="81" name="議会費該当値テキスト"/>
        <xdr:cNvSpPr txBox="1"/>
      </xdr:nvSpPr>
      <xdr:spPr>
        <a:xfrm>
          <a:off x="4686300"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46609</xdr:rowOff>
    </xdr:from>
    <xdr:to>
      <xdr:col>20</xdr:col>
      <xdr:colOff>38100</xdr:colOff>
      <xdr:row>36</xdr:row>
      <xdr:rowOff>148209</xdr:rowOff>
    </xdr:to>
    <xdr:sp macro="" textlink="">
      <xdr:nvSpPr>
        <xdr:cNvPr id="82" name="楕円 81"/>
        <xdr:cNvSpPr/>
      </xdr:nvSpPr>
      <xdr:spPr>
        <a:xfrm>
          <a:off x="3746500" y="62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139336</xdr:rowOff>
    </xdr:from>
    <xdr:ext cx="469744" cy="259045"/>
    <xdr:sp macro="" textlink="">
      <xdr:nvSpPr>
        <xdr:cNvPr id="83" name="テキスト ボックス 82"/>
        <xdr:cNvSpPr txBox="1"/>
      </xdr:nvSpPr>
      <xdr:spPr>
        <a:xfrm>
          <a:off x="3562428" y="63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72898</xdr:rowOff>
    </xdr:from>
    <xdr:to>
      <xdr:col>15</xdr:col>
      <xdr:colOff>101600</xdr:colOff>
      <xdr:row>36</xdr:row>
      <xdr:rowOff>3048</xdr:rowOff>
    </xdr:to>
    <xdr:sp macro="" textlink="">
      <xdr:nvSpPr>
        <xdr:cNvPr id="84" name="楕円 83"/>
        <xdr:cNvSpPr/>
      </xdr:nvSpPr>
      <xdr:spPr>
        <a:xfrm>
          <a:off x="2857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85" name="テキスト ボックス 84"/>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97853</xdr:rowOff>
    </xdr:from>
    <xdr:to>
      <xdr:col>10</xdr:col>
      <xdr:colOff>165100</xdr:colOff>
      <xdr:row>36</xdr:row>
      <xdr:rowOff>28003</xdr:rowOff>
    </xdr:to>
    <xdr:sp macro="" textlink="">
      <xdr:nvSpPr>
        <xdr:cNvPr id="86" name="楕円 85"/>
        <xdr:cNvSpPr/>
      </xdr:nvSpPr>
      <xdr:spPr>
        <a:xfrm>
          <a:off x="1968500" y="60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19130</xdr:rowOff>
    </xdr:from>
    <xdr:ext cx="469744" cy="259045"/>
    <xdr:sp macro="" textlink="">
      <xdr:nvSpPr>
        <xdr:cNvPr id="87" name="テキスト ボックス 86"/>
        <xdr:cNvSpPr txBox="1"/>
      </xdr:nvSpPr>
      <xdr:spPr>
        <a:xfrm>
          <a:off x="1784428" y="619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68135</xdr:rowOff>
    </xdr:from>
    <xdr:to>
      <xdr:col>6</xdr:col>
      <xdr:colOff>38100</xdr:colOff>
      <xdr:row>35</xdr:row>
      <xdr:rowOff>169735</xdr:rowOff>
    </xdr:to>
    <xdr:sp macro="" textlink="">
      <xdr:nvSpPr>
        <xdr:cNvPr id="88" name="楕円 87"/>
        <xdr:cNvSpPr/>
      </xdr:nvSpPr>
      <xdr:spPr>
        <a:xfrm>
          <a:off x="1079500" y="60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160862</xdr:rowOff>
    </xdr:from>
    <xdr:ext cx="469744" cy="259045"/>
    <xdr:sp macro="" textlink="">
      <xdr:nvSpPr>
        <xdr:cNvPr id="89" name="テキスト ボックス 88"/>
        <xdr:cNvSpPr txBox="1"/>
      </xdr:nvSpPr>
      <xdr:spPr>
        <a:xfrm>
          <a:off x="895428" y="61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79089</xdr:rowOff>
    </xdr:from>
    <xdr:to>
      <xdr:col>24</xdr:col>
      <xdr:colOff>63500</xdr:colOff>
      <xdr:row>56</xdr:row>
      <xdr:rowOff>118248</xdr:rowOff>
    </xdr:to>
    <xdr:cxnSp macro="">
      <xdr:nvCxnSpPr>
        <xdr:cNvPr id="116" name="直線コネクタ 115"/>
        <xdr:cNvCxnSpPr/>
      </xdr:nvCxnSpPr>
      <xdr:spPr>
        <a:xfrm flipV="1">
          <a:off x="3797300" y="9680289"/>
          <a:ext cx="838200" cy="3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118248</xdr:rowOff>
    </xdr:from>
    <xdr:to>
      <xdr:col>19</xdr:col>
      <xdr:colOff>177800</xdr:colOff>
      <xdr:row>56</xdr:row>
      <xdr:rowOff>137350</xdr:rowOff>
    </xdr:to>
    <xdr:cxnSp macro="">
      <xdr:nvCxnSpPr>
        <xdr:cNvPr id="119" name="直線コネクタ 118"/>
        <xdr:cNvCxnSpPr/>
      </xdr:nvCxnSpPr>
      <xdr:spPr>
        <a:xfrm flipV="1">
          <a:off x="2908300" y="9719448"/>
          <a:ext cx="889000" cy="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95128</xdr:rowOff>
    </xdr:from>
    <xdr:to>
      <xdr:col>15</xdr:col>
      <xdr:colOff>50800</xdr:colOff>
      <xdr:row>56</xdr:row>
      <xdr:rowOff>137350</xdr:rowOff>
    </xdr:to>
    <xdr:cxnSp macro="">
      <xdr:nvCxnSpPr>
        <xdr:cNvPr id="122" name="直線コネクタ 121"/>
        <xdr:cNvCxnSpPr/>
      </xdr:nvCxnSpPr>
      <xdr:spPr>
        <a:xfrm>
          <a:off x="2019300" y="9696328"/>
          <a:ext cx="889000" cy="4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170383</xdr:rowOff>
    </xdr:from>
    <xdr:to>
      <xdr:col>10</xdr:col>
      <xdr:colOff>114300</xdr:colOff>
      <xdr:row>56</xdr:row>
      <xdr:rowOff>95128</xdr:rowOff>
    </xdr:to>
    <xdr:cxnSp macro="">
      <xdr:nvCxnSpPr>
        <xdr:cNvPr id="125" name="直線コネクタ 124"/>
        <xdr:cNvCxnSpPr/>
      </xdr:nvCxnSpPr>
      <xdr:spPr>
        <a:xfrm>
          <a:off x="1130300" y="9600133"/>
          <a:ext cx="8890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28289</xdr:rowOff>
    </xdr:from>
    <xdr:to>
      <xdr:col>24</xdr:col>
      <xdr:colOff>114300</xdr:colOff>
      <xdr:row>56</xdr:row>
      <xdr:rowOff>129889</xdr:rowOff>
    </xdr:to>
    <xdr:sp macro="" textlink="">
      <xdr:nvSpPr>
        <xdr:cNvPr id="135" name="楕円 134"/>
        <xdr:cNvSpPr/>
      </xdr:nvSpPr>
      <xdr:spPr>
        <a:xfrm>
          <a:off x="4584700" y="96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6716</xdr:rowOff>
    </xdr:from>
    <xdr:ext cx="534377" cy="259045"/>
    <xdr:sp macro="" textlink="">
      <xdr:nvSpPr>
        <xdr:cNvPr id="136" name="総務費該当値テキスト"/>
        <xdr:cNvSpPr txBox="1"/>
      </xdr:nvSpPr>
      <xdr:spPr>
        <a:xfrm>
          <a:off x="4686300" y="96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67448</xdr:rowOff>
    </xdr:from>
    <xdr:to>
      <xdr:col>20</xdr:col>
      <xdr:colOff>38100</xdr:colOff>
      <xdr:row>56</xdr:row>
      <xdr:rowOff>169048</xdr:rowOff>
    </xdr:to>
    <xdr:sp macro="" textlink="">
      <xdr:nvSpPr>
        <xdr:cNvPr id="137" name="楕円 136"/>
        <xdr:cNvSpPr/>
      </xdr:nvSpPr>
      <xdr:spPr>
        <a:xfrm>
          <a:off x="3746500" y="96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160175</xdr:rowOff>
    </xdr:from>
    <xdr:ext cx="534377" cy="259045"/>
    <xdr:sp macro="" textlink="">
      <xdr:nvSpPr>
        <xdr:cNvPr id="138" name="テキスト ボックス 137"/>
        <xdr:cNvSpPr txBox="1"/>
      </xdr:nvSpPr>
      <xdr:spPr>
        <a:xfrm>
          <a:off x="3530111" y="97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86550</xdr:rowOff>
    </xdr:from>
    <xdr:to>
      <xdr:col>15</xdr:col>
      <xdr:colOff>101600</xdr:colOff>
      <xdr:row>57</xdr:row>
      <xdr:rowOff>16700</xdr:rowOff>
    </xdr:to>
    <xdr:sp macro="" textlink="">
      <xdr:nvSpPr>
        <xdr:cNvPr id="139" name="楕円 138"/>
        <xdr:cNvSpPr/>
      </xdr:nvSpPr>
      <xdr:spPr>
        <a:xfrm>
          <a:off x="2857500" y="96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7827</xdr:rowOff>
    </xdr:from>
    <xdr:ext cx="534377" cy="259045"/>
    <xdr:sp macro="" textlink="">
      <xdr:nvSpPr>
        <xdr:cNvPr id="140" name="テキスト ボックス 139"/>
        <xdr:cNvSpPr txBox="1"/>
      </xdr:nvSpPr>
      <xdr:spPr>
        <a:xfrm>
          <a:off x="2641111" y="97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44328</xdr:rowOff>
    </xdr:from>
    <xdr:to>
      <xdr:col>10</xdr:col>
      <xdr:colOff>165100</xdr:colOff>
      <xdr:row>56</xdr:row>
      <xdr:rowOff>145928</xdr:rowOff>
    </xdr:to>
    <xdr:sp macro="" textlink="">
      <xdr:nvSpPr>
        <xdr:cNvPr id="141" name="楕円 140"/>
        <xdr:cNvSpPr/>
      </xdr:nvSpPr>
      <xdr:spPr>
        <a:xfrm>
          <a:off x="1968500" y="96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137055</xdr:rowOff>
    </xdr:from>
    <xdr:ext cx="534377" cy="259045"/>
    <xdr:sp macro="" textlink="">
      <xdr:nvSpPr>
        <xdr:cNvPr id="142" name="テキスト ボックス 141"/>
        <xdr:cNvSpPr txBox="1"/>
      </xdr:nvSpPr>
      <xdr:spPr>
        <a:xfrm>
          <a:off x="1752111" y="97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119583</xdr:rowOff>
    </xdr:from>
    <xdr:to>
      <xdr:col>6</xdr:col>
      <xdr:colOff>38100</xdr:colOff>
      <xdr:row>56</xdr:row>
      <xdr:rowOff>49733</xdr:rowOff>
    </xdr:to>
    <xdr:sp macro="" textlink="">
      <xdr:nvSpPr>
        <xdr:cNvPr id="143" name="楕円 142"/>
        <xdr:cNvSpPr/>
      </xdr:nvSpPr>
      <xdr:spPr>
        <a:xfrm>
          <a:off x="1079500" y="954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66260</xdr:rowOff>
    </xdr:from>
    <xdr:ext cx="599010" cy="259045"/>
    <xdr:sp macro="" textlink="">
      <xdr:nvSpPr>
        <xdr:cNvPr id="144" name="テキスト ボックス 143"/>
        <xdr:cNvSpPr txBox="1"/>
      </xdr:nvSpPr>
      <xdr:spPr>
        <a:xfrm>
          <a:off x="830795" y="932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104084</xdr:rowOff>
    </xdr:from>
    <xdr:to>
      <xdr:col>24</xdr:col>
      <xdr:colOff>63500</xdr:colOff>
      <xdr:row>74</xdr:row>
      <xdr:rowOff>134450</xdr:rowOff>
    </xdr:to>
    <xdr:cxnSp macro="">
      <xdr:nvCxnSpPr>
        <xdr:cNvPr id="174" name="直線コネクタ 173"/>
        <xdr:cNvCxnSpPr/>
      </xdr:nvCxnSpPr>
      <xdr:spPr>
        <a:xfrm flipV="1">
          <a:off x="3797300" y="12791384"/>
          <a:ext cx="8382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134450</xdr:rowOff>
    </xdr:from>
    <xdr:to>
      <xdr:col>19</xdr:col>
      <xdr:colOff>177800</xdr:colOff>
      <xdr:row>74</xdr:row>
      <xdr:rowOff>168999</xdr:rowOff>
    </xdr:to>
    <xdr:cxnSp macro="">
      <xdr:nvCxnSpPr>
        <xdr:cNvPr id="177" name="直線コネクタ 176"/>
        <xdr:cNvCxnSpPr/>
      </xdr:nvCxnSpPr>
      <xdr:spPr>
        <a:xfrm flipV="1">
          <a:off x="2908300" y="12821750"/>
          <a:ext cx="889000" cy="3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168999</xdr:rowOff>
    </xdr:from>
    <xdr:to>
      <xdr:col>15</xdr:col>
      <xdr:colOff>50800</xdr:colOff>
      <xdr:row>75</xdr:row>
      <xdr:rowOff>29614</xdr:rowOff>
    </xdr:to>
    <xdr:cxnSp macro="">
      <xdr:nvCxnSpPr>
        <xdr:cNvPr id="180" name="直線コネクタ 179"/>
        <xdr:cNvCxnSpPr/>
      </xdr:nvCxnSpPr>
      <xdr:spPr>
        <a:xfrm flipV="1">
          <a:off x="2019300" y="12856299"/>
          <a:ext cx="889000" cy="3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29614</xdr:rowOff>
    </xdr:from>
    <xdr:to>
      <xdr:col>10</xdr:col>
      <xdr:colOff>114300</xdr:colOff>
      <xdr:row>75</xdr:row>
      <xdr:rowOff>94247</xdr:rowOff>
    </xdr:to>
    <xdr:cxnSp macro="">
      <xdr:nvCxnSpPr>
        <xdr:cNvPr id="183" name="直線コネクタ 182"/>
        <xdr:cNvCxnSpPr/>
      </xdr:nvCxnSpPr>
      <xdr:spPr>
        <a:xfrm flipV="1">
          <a:off x="1130300" y="12888364"/>
          <a:ext cx="889000" cy="6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53284</xdr:rowOff>
    </xdr:from>
    <xdr:to>
      <xdr:col>24</xdr:col>
      <xdr:colOff>114300</xdr:colOff>
      <xdr:row>74</xdr:row>
      <xdr:rowOff>154884</xdr:rowOff>
    </xdr:to>
    <xdr:sp macro="" textlink="">
      <xdr:nvSpPr>
        <xdr:cNvPr id="193" name="楕円 192"/>
        <xdr:cNvSpPr/>
      </xdr:nvSpPr>
      <xdr:spPr>
        <a:xfrm>
          <a:off x="4584700" y="127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76161</xdr:rowOff>
    </xdr:from>
    <xdr:ext cx="599010" cy="259045"/>
    <xdr:sp macro="" textlink="">
      <xdr:nvSpPr>
        <xdr:cNvPr id="194" name="民生費該当値テキスト"/>
        <xdr:cNvSpPr txBox="1"/>
      </xdr:nvSpPr>
      <xdr:spPr>
        <a:xfrm>
          <a:off x="4686300" y="1259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83650</xdr:rowOff>
    </xdr:from>
    <xdr:to>
      <xdr:col>20</xdr:col>
      <xdr:colOff>38100</xdr:colOff>
      <xdr:row>75</xdr:row>
      <xdr:rowOff>13800</xdr:rowOff>
    </xdr:to>
    <xdr:sp macro="" textlink="">
      <xdr:nvSpPr>
        <xdr:cNvPr id="195" name="楕円 194"/>
        <xdr:cNvSpPr/>
      </xdr:nvSpPr>
      <xdr:spPr>
        <a:xfrm>
          <a:off x="3746500" y="127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30327</xdr:rowOff>
    </xdr:from>
    <xdr:ext cx="599010" cy="259045"/>
    <xdr:sp macro="" textlink="">
      <xdr:nvSpPr>
        <xdr:cNvPr id="196" name="テキスト ボックス 195"/>
        <xdr:cNvSpPr txBox="1"/>
      </xdr:nvSpPr>
      <xdr:spPr>
        <a:xfrm>
          <a:off x="3497795" y="1254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118199</xdr:rowOff>
    </xdr:from>
    <xdr:to>
      <xdr:col>15</xdr:col>
      <xdr:colOff>101600</xdr:colOff>
      <xdr:row>75</xdr:row>
      <xdr:rowOff>48349</xdr:rowOff>
    </xdr:to>
    <xdr:sp macro="" textlink="">
      <xdr:nvSpPr>
        <xdr:cNvPr id="197" name="楕円 196"/>
        <xdr:cNvSpPr/>
      </xdr:nvSpPr>
      <xdr:spPr>
        <a:xfrm>
          <a:off x="2857500" y="128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64876</xdr:rowOff>
    </xdr:from>
    <xdr:ext cx="599010" cy="259045"/>
    <xdr:sp macro="" textlink="">
      <xdr:nvSpPr>
        <xdr:cNvPr id="198" name="テキスト ボックス 197"/>
        <xdr:cNvSpPr txBox="1"/>
      </xdr:nvSpPr>
      <xdr:spPr>
        <a:xfrm>
          <a:off x="2608795" y="1258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150264</xdr:rowOff>
    </xdr:from>
    <xdr:to>
      <xdr:col>10</xdr:col>
      <xdr:colOff>165100</xdr:colOff>
      <xdr:row>75</xdr:row>
      <xdr:rowOff>80414</xdr:rowOff>
    </xdr:to>
    <xdr:sp macro="" textlink="">
      <xdr:nvSpPr>
        <xdr:cNvPr id="199" name="楕円 198"/>
        <xdr:cNvSpPr/>
      </xdr:nvSpPr>
      <xdr:spPr>
        <a:xfrm>
          <a:off x="1968500" y="128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96941</xdr:rowOff>
    </xdr:from>
    <xdr:ext cx="599010" cy="259045"/>
    <xdr:sp macro="" textlink="">
      <xdr:nvSpPr>
        <xdr:cNvPr id="200" name="テキスト ボックス 199"/>
        <xdr:cNvSpPr txBox="1"/>
      </xdr:nvSpPr>
      <xdr:spPr>
        <a:xfrm>
          <a:off x="1719795" y="1261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43447</xdr:rowOff>
    </xdr:from>
    <xdr:to>
      <xdr:col>6</xdr:col>
      <xdr:colOff>38100</xdr:colOff>
      <xdr:row>75</xdr:row>
      <xdr:rowOff>145047</xdr:rowOff>
    </xdr:to>
    <xdr:sp macro="" textlink="">
      <xdr:nvSpPr>
        <xdr:cNvPr id="201" name="楕円 200"/>
        <xdr:cNvSpPr/>
      </xdr:nvSpPr>
      <xdr:spPr>
        <a:xfrm>
          <a:off x="1079500" y="1290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161574</xdr:rowOff>
    </xdr:from>
    <xdr:ext cx="599010" cy="259045"/>
    <xdr:sp macro="" textlink="">
      <xdr:nvSpPr>
        <xdr:cNvPr id="202" name="テキスト ボックス 201"/>
        <xdr:cNvSpPr txBox="1"/>
      </xdr:nvSpPr>
      <xdr:spPr>
        <a:xfrm>
          <a:off x="830795" y="1267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93614</xdr:rowOff>
    </xdr:from>
    <xdr:to>
      <xdr:col>24</xdr:col>
      <xdr:colOff>63500</xdr:colOff>
      <xdr:row>96</xdr:row>
      <xdr:rowOff>126989</xdr:rowOff>
    </xdr:to>
    <xdr:cxnSp macro="">
      <xdr:nvCxnSpPr>
        <xdr:cNvPr id="231" name="直線コネクタ 230"/>
        <xdr:cNvCxnSpPr/>
      </xdr:nvCxnSpPr>
      <xdr:spPr>
        <a:xfrm>
          <a:off x="3797300" y="16552814"/>
          <a:ext cx="8382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86604</xdr:rowOff>
    </xdr:from>
    <xdr:to>
      <xdr:col>19</xdr:col>
      <xdr:colOff>177800</xdr:colOff>
      <xdr:row>96</xdr:row>
      <xdr:rowOff>93614</xdr:rowOff>
    </xdr:to>
    <xdr:cxnSp macro="">
      <xdr:nvCxnSpPr>
        <xdr:cNvPr id="234" name="直線コネクタ 233"/>
        <xdr:cNvCxnSpPr/>
      </xdr:nvCxnSpPr>
      <xdr:spPr>
        <a:xfrm>
          <a:off x="2908300" y="1654580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86604</xdr:rowOff>
    </xdr:from>
    <xdr:to>
      <xdr:col>15</xdr:col>
      <xdr:colOff>50800</xdr:colOff>
      <xdr:row>96</xdr:row>
      <xdr:rowOff>134062</xdr:rowOff>
    </xdr:to>
    <xdr:cxnSp macro="">
      <xdr:nvCxnSpPr>
        <xdr:cNvPr id="237" name="直線コネクタ 236"/>
        <xdr:cNvCxnSpPr/>
      </xdr:nvCxnSpPr>
      <xdr:spPr>
        <a:xfrm flipV="1">
          <a:off x="2019300" y="16545804"/>
          <a:ext cx="8890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32113</xdr:rowOff>
    </xdr:from>
    <xdr:to>
      <xdr:col>10</xdr:col>
      <xdr:colOff>114300</xdr:colOff>
      <xdr:row>96</xdr:row>
      <xdr:rowOff>134062</xdr:rowOff>
    </xdr:to>
    <xdr:cxnSp macro="">
      <xdr:nvCxnSpPr>
        <xdr:cNvPr id="240" name="直線コネクタ 239"/>
        <xdr:cNvCxnSpPr/>
      </xdr:nvCxnSpPr>
      <xdr:spPr>
        <a:xfrm>
          <a:off x="1130300" y="16491313"/>
          <a:ext cx="889000" cy="10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76189</xdr:rowOff>
    </xdr:from>
    <xdr:to>
      <xdr:col>24</xdr:col>
      <xdr:colOff>114300</xdr:colOff>
      <xdr:row>97</xdr:row>
      <xdr:rowOff>6339</xdr:rowOff>
    </xdr:to>
    <xdr:sp macro="" textlink="">
      <xdr:nvSpPr>
        <xdr:cNvPr id="250" name="楕円 249"/>
        <xdr:cNvSpPr/>
      </xdr:nvSpPr>
      <xdr:spPr>
        <a:xfrm>
          <a:off x="4584700" y="165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99066</xdr:rowOff>
    </xdr:from>
    <xdr:ext cx="534377" cy="259045"/>
    <xdr:sp macro="" textlink="">
      <xdr:nvSpPr>
        <xdr:cNvPr id="251" name="衛生費該当値テキスト"/>
        <xdr:cNvSpPr txBox="1"/>
      </xdr:nvSpPr>
      <xdr:spPr>
        <a:xfrm>
          <a:off x="4686300" y="1638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42814</xdr:rowOff>
    </xdr:from>
    <xdr:to>
      <xdr:col>20</xdr:col>
      <xdr:colOff>38100</xdr:colOff>
      <xdr:row>96</xdr:row>
      <xdr:rowOff>144414</xdr:rowOff>
    </xdr:to>
    <xdr:sp macro="" textlink="">
      <xdr:nvSpPr>
        <xdr:cNvPr id="252" name="楕円 251"/>
        <xdr:cNvSpPr/>
      </xdr:nvSpPr>
      <xdr:spPr>
        <a:xfrm>
          <a:off x="3746500" y="165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160941</xdr:rowOff>
    </xdr:from>
    <xdr:ext cx="534377" cy="259045"/>
    <xdr:sp macro="" textlink="">
      <xdr:nvSpPr>
        <xdr:cNvPr id="253" name="テキスト ボックス 252"/>
        <xdr:cNvSpPr txBox="1"/>
      </xdr:nvSpPr>
      <xdr:spPr>
        <a:xfrm>
          <a:off x="3530111" y="1627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35804</xdr:rowOff>
    </xdr:from>
    <xdr:to>
      <xdr:col>15</xdr:col>
      <xdr:colOff>101600</xdr:colOff>
      <xdr:row>96</xdr:row>
      <xdr:rowOff>137404</xdr:rowOff>
    </xdr:to>
    <xdr:sp macro="" textlink="">
      <xdr:nvSpPr>
        <xdr:cNvPr id="254" name="楕円 253"/>
        <xdr:cNvSpPr/>
      </xdr:nvSpPr>
      <xdr:spPr>
        <a:xfrm>
          <a:off x="2857500" y="1649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153931</xdr:rowOff>
    </xdr:from>
    <xdr:ext cx="534377" cy="259045"/>
    <xdr:sp macro="" textlink="">
      <xdr:nvSpPr>
        <xdr:cNvPr id="255" name="テキスト ボックス 254"/>
        <xdr:cNvSpPr txBox="1"/>
      </xdr:nvSpPr>
      <xdr:spPr>
        <a:xfrm>
          <a:off x="2641111" y="1627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83262</xdr:rowOff>
    </xdr:from>
    <xdr:to>
      <xdr:col>10</xdr:col>
      <xdr:colOff>165100</xdr:colOff>
      <xdr:row>97</xdr:row>
      <xdr:rowOff>13412</xdr:rowOff>
    </xdr:to>
    <xdr:sp macro="" textlink="">
      <xdr:nvSpPr>
        <xdr:cNvPr id="256" name="楕円 255"/>
        <xdr:cNvSpPr/>
      </xdr:nvSpPr>
      <xdr:spPr>
        <a:xfrm>
          <a:off x="1968500" y="165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29939</xdr:rowOff>
    </xdr:from>
    <xdr:ext cx="534377" cy="259045"/>
    <xdr:sp macro="" textlink="">
      <xdr:nvSpPr>
        <xdr:cNvPr id="257" name="テキスト ボックス 256"/>
        <xdr:cNvSpPr txBox="1"/>
      </xdr:nvSpPr>
      <xdr:spPr>
        <a:xfrm>
          <a:off x="1752111" y="163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152763</xdr:rowOff>
    </xdr:from>
    <xdr:to>
      <xdr:col>6</xdr:col>
      <xdr:colOff>38100</xdr:colOff>
      <xdr:row>96</xdr:row>
      <xdr:rowOff>82913</xdr:rowOff>
    </xdr:to>
    <xdr:sp macro="" textlink="">
      <xdr:nvSpPr>
        <xdr:cNvPr id="258" name="楕円 257"/>
        <xdr:cNvSpPr/>
      </xdr:nvSpPr>
      <xdr:spPr>
        <a:xfrm>
          <a:off x="1079500" y="164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99440</xdr:rowOff>
    </xdr:from>
    <xdr:ext cx="534377" cy="259045"/>
    <xdr:sp macro="" textlink="">
      <xdr:nvSpPr>
        <xdr:cNvPr id="259" name="テキスト ボックス 258"/>
        <xdr:cNvSpPr txBox="1"/>
      </xdr:nvSpPr>
      <xdr:spPr>
        <a:xfrm>
          <a:off x="863111" y="1621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53975</xdr:rowOff>
    </xdr:from>
    <xdr:to>
      <xdr:col>54</xdr:col>
      <xdr:colOff>189865</xdr:colOff>
      <xdr:row>39</xdr:row>
      <xdr:rowOff>98878</xdr:rowOff>
    </xdr:to>
    <xdr:cxnSp macro="">
      <xdr:nvCxnSpPr>
        <xdr:cNvPr id="285" name="直線コネクタ 284"/>
        <xdr:cNvCxnSpPr/>
      </xdr:nvCxnSpPr>
      <xdr:spPr>
        <a:xfrm flipV="1">
          <a:off x="10475595" y="6054725"/>
          <a:ext cx="1270" cy="73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652</xdr:rowOff>
    </xdr:from>
    <xdr:ext cx="469744" cy="259045"/>
    <xdr:sp macro="" textlink="">
      <xdr:nvSpPr>
        <xdr:cNvPr id="288" name="労働費最大値テキスト"/>
        <xdr:cNvSpPr txBox="1"/>
      </xdr:nvSpPr>
      <xdr:spPr>
        <a:xfrm>
          <a:off x="10528300" y="582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53975</xdr:rowOff>
    </xdr:from>
    <xdr:to>
      <xdr:col>55</xdr:col>
      <xdr:colOff>88900</xdr:colOff>
      <xdr:row>35</xdr:row>
      <xdr:rowOff>53975</xdr:rowOff>
    </xdr:to>
    <xdr:cxnSp macro="">
      <xdr:nvCxnSpPr>
        <xdr:cNvPr id="289" name="直線コネクタ 288"/>
        <xdr:cNvCxnSpPr/>
      </xdr:nvCxnSpPr>
      <xdr:spPr>
        <a:xfrm>
          <a:off x="10388600" y="60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72589</xdr:rowOff>
    </xdr:from>
    <xdr:to>
      <xdr:col>55</xdr:col>
      <xdr:colOff>0</xdr:colOff>
      <xdr:row>39</xdr:row>
      <xdr:rowOff>73406</xdr:rowOff>
    </xdr:to>
    <xdr:cxnSp macro="">
      <xdr:nvCxnSpPr>
        <xdr:cNvPr id="290" name="直線コネクタ 289"/>
        <xdr:cNvCxnSpPr/>
      </xdr:nvCxnSpPr>
      <xdr:spPr>
        <a:xfrm flipV="1">
          <a:off x="9639300" y="6759139"/>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118145</xdr:rowOff>
    </xdr:from>
    <xdr:ext cx="378565" cy="259045"/>
    <xdr:sp macro="" textlink="">
      <xdr:nvSpPr>
        <xdr:cNvPr id="291" name="労働費平均値テキスト"/>
        <xdr:cNvSpPr txBox="1"/>
      </xdr:nvSpPr>
      <xdr:spPr>
        <a:xfrm>
          <a:off x="10528300" y="64617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95268</xdr:rowOff>
    </xdr:from>
    <xdr:to>
      <xdr:col>55</xdr:col>
      <xdr:colOff>50800</xdr:colOff>
      <xdr:row>39</xdr:row>
      <xdr:rowOff>25418</xdr:rowOff>
    </xdr:to>
    <xdr:sp macro="" textlink="">
      <xdr:nvSpPr>
        <xdr:cNvPr id="292" name="フローチャート: 判断 291"/>
        <xdr:cNvSpPr/>
      </xdr:nvSpPr>
      <xdr:spPr>
        <a:xfrm>
          <a:off x="104267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89735</xdr:rowOff>
    </xdr:from>
    <xdr:to>
      <xdr:col>50</xdr:col>
      <xdr:colOff>114300</xdr:colOff>
      <xdr:row>39</xdr:row>
      <xdr:rowOff>73406</xdr:rowOff>
    </xdr:to>
    <xdr:cxnSp macro="">
      <xdr:nvCxnSpPr>
        <xdr:cNvPr id="293" name="直線コネクタ 292"/>
        <xdr:cNvCxnSpPr/>
      </xdr:nvCxnSpPr>
      <xdr:spPr>
        <a:xfrm>
          <a:off x="8750300" y="6604835"/>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95105</xdr:rowOff>
    </xdr:from>
    <xdr:to>
      <xdr:col>50</xdr:col>
      <xdr:colOff>165100</xdr:colOff>
      <xdr:row>39</xdr:row>
      <xdr:rowOff>25255</xdr:rowOff>
    </xdr:to>
    <xdr:sp macro="" textlink="">
      <xdr:nvSpPr>
        <xdr:cNvPr id="294" name="フローチャート: 判断 293"/>
        <xdr:cNvSpPr/>
      </xdr:nvSpPr>
      <xdr:spPr>
        <a:xfrm>
          <a:off x="9588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41782</xdr:rowOff>
    </xdr:from>
    <xdr:ext cx="378565" cy="259045"/>
    <xdr:sp macro="" textlink="">
      <xdr:nvSpPr>
        <xdr:cNvPr id="295" name="テキスト ボックス 294"/>
        <xdr:cNvSpPr txBox="1"/>
      </xdr:nvSpPr>
      <xdr:spPr>
        <a:xfrm>
          <a:off x="9450017" y="6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112921</xdr:rowOff>
    </xdr:from>
    <xdr:to>
      <xdr:col>45</xdr:col>
      <xdr:colOff>177800</xdr:colOff>
      <xdr:row>38</xdr:row>
      <xdr:rowOff>89735</xdr:rowOff>
    </xdr:to>
    <xdr:cxnSp macro="">
      <xdr:nvCxnSpPr>
        <xdr:cNvPr id="296" name="直線コネクタ 295"/>
        <xdr:cNvCxnSpPr/>
      </xdr:nvCxnSpPr>
      <xdr:spPr>
        <a:xfrm>
          <a:off x="7861300" y="5256421"/>
          <a:ext cx="889000" cy="13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77633</xdr:rowOff>
    </xdr:from>
    <xdr:to>
      <xdr:col>46</xdr:col>
      <xdr:colOff>38100</xdr:colOff>
      <xdr:row>39</xdr:row>
      <xdr:rowOff>7783</xdr:rowOff>
    </xdr:to>
    <xdr:sp macro="" textlink="">
      <xdr:nvSpPr>
        <xdr:cNvPr id="297" name="フローチャート: 判断 296"/>
        <xdr:cNvSpPr/>
      </xdr:nvSpPr>
      <xdr:spPr>
        <a:xfrm>
          <a:off x="8699500" y="659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170360</xdr:rowOff>
    </xdr:from>
    <xdr:ext cx="378565" cy="259045"/>
    <xdr:sp macro="" textlink="">
      <xdr:nvSpPr>
        <xdr:cNvPr id="298" name="テキスト ボックス 297"/>
        <xdr:cNvSpPr txBox="1"/>
      </xdr:nvSpPr>
      <xdr:spPr>
        <a:xfrm>
          <a:off x="8561017" y="668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112921</xdr:rowOff>
    </xdr:from>
    <xdr:to>
      <xdr:col>41</xdr:col>
      <xdr:colOff>50800</xdr:colOff>
      <xdr:row>32</xdr:row>
      <xdr:rowOff>11847</xdr:rowOff>
    </xdr:to>
    <xdr:cxnSp macro="">
      <xdr:nvCxnSpPr>
        <xdr:cNvPr id="299" name="直線コネクタ 298"/>
        <xdr:cNvCxnSpPr/>
      </xdr:nvCxnSpPr>
      <xdr:spPr>
        <a:xfrm flipV="1">
          <a:off x="6972300" y="5256421"/>
          <a:ext cx="889000" cy="2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109148</xdr:rowOff>
    </xdr:from>
    <xdr:to>
      <xdr:col>41</xdr:col>
      <xdr:colOff>101600</xdr:colOff>
      <xdr:row>38</xdr:row>
      <xdr:rowOff>39298</xdr:rowOff>
    </xdr:to>
    <xdr:sp macro="" textlink="">
      <xdr:nvSpPr>
        <xdr:cNvPr id="300" name="フローチャート: 判断 299"/>
        <xdr:cNvSpPr/>
      </xdr:nvSpPr>
      <xdr:spPr>
        <a:xfrm>
          <a:off x="7810500" y="645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30425</xdr:rowOff>
    </xdr:from>
    <xdr:ext cx="469744" cy="259045"/>
    <xdr:sp macro="" textlink="">
      <xdr:nvSpPr>
        <xdr:cNvPr id="301" name="テキスト ボックス 300"/>
        <xdr:cNvSpPr txBox="1"/>
      </xdr:nvSpPr>
      <xdr:spPr>
        <a:xfrm>
          <a:off x="7626428"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3012</xdr:rowOff>
    </xdr:from>
    <xdr:to>
      <xdr:col>36</xdr:col>
      <xdr:colOff>165100</xdr:colOff>
      <xdr:row>37</xdr:row>
      <xdr:rowOff>104612</xdr:rowOff>
    </xdr:to>
    <xdr:sp macro="" textlink="">
      <xdr:nvSpPr>
        <xdr:cNvPr id="302" name="フローチャート: 判断 301"/>
        <xdr:cNvSpPr/>
      </xdr:nvSpPr>
      <xdr:spPr>
        <a:xfrm>
          <a:off x="6921500" y="63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95739</xdr:rowOff>
    </xdr:from>
    <xdr:ext cx="469744" cy="259045"/>
    <xdr:sp macro="" textlink="">
      <xdr:nvSpPr>
        <xdr:cNvPr id="303" name="テキスト ボックス 302"/>
        <xdr:cNvSpPr txBox="1"/>
      </xdr:nvSpPr>
      <xdr:spPr>
        <a:xfrm>
          <a:off x="6737428" y="643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21789</xdr:rowOff>
    </xdr:from>
    <xdr:to>
      <xdr:col>55</xdr:col>
      <xdr:colOff>50800</xdr:colOff>
      <xdr:row>39</xdr:row>
      <xdr:rowOff>123389</xdr:rowOff>
    </xdr:to>
    <xdr:sp macro="" textlink="">
      <xdr:nvSpPr>
        <xdr:cNvPr id="309" name="楕円 308"/>
        <xdr:cNvSpPr/>
      </xdr:nvSpPr>
      <xdr:spPr>
        <a:xfrm>
          <a:off x="10426700" y="67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108166</xdr:rowOff>
    </xdr:from>
    <xdr:ext cx="378565" cy="259045"/>
    <xdr:sp macro="" textlink="">
      <xdr:nvSpPr>
        <xdr:cNvPr id="310" name="労働費該当値テキスト"/>
        <xdr:cNvSpPr txBox="1"/>
      </xdr:nvSpPr>
      <xdr:spPr>
        <a:xfrm>
          <a:off x="10528300" y="6623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22606</xdr:rowOff>
    </xdr:from>
    <xdr:to>
      <xdr:col>50</xdr:col>
      <xdr:colOff>165100</xdr:colOff>
      <xdr:row>39</xdr:row>
      <xdr:rowOff>124206</xdr:rowOff>
    </xdr:to>
    <xdr:sp macro="" textlink="">
      <xdr:nvSpPr>
        <xdr:cNvPr id="311" name="楕円 310"/>
        <xdr:cNvSpPr/>
      </xdr:nvSpPr>
      <xdr:spPr>
        <a:xfrm>
          <a:off x="9588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115333</xdr:rowOff>
    </xdr:from>
    <xdr:ext cx="378565" cy="259045"/>
    <xdr:sp macro="" textlink="">
      <xdr:nvSpPr>
        <xdr:cNvPr id="312" name="テキスト ボックス 311"/>
        <xdr:cNvSpPr txBox="1"/>
      </xdr:nvSpPr>
      <xdr:spPr>
        <a:xfrm>
          <a:off x="9450017" y="680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38935</xdr:rowOff>
    </xdr:from>
    <xdr:to>
      <xdr:col>46</xdr:col>
      <xdr:colOff>38100</xdr:colOff>
      <xdr:row>38</xdr:row>
      <xdr:rowOff>140535</xdr:rowOff>
    </xdr:to>
    <xdr:sp macro="" textlink="">
      <xdr:nvSpPr>
        <xdr:cNvPr id="313" name="楕円 312"/>
        <xdr:cNvSpPr/>
      </xdr:nvSpPr>
      <xdr:spPr>
        <a:xfrm>
          <a:off x="8699500" y="65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157061</xdr:rowOff>
    </xdr:from>
    <xdr:ext cx="469744" cy="259045"/>
    <xdr:sp macro="" textlink="">
      <xdr:nvSpPr>
        <xdr:cNvPr id="314" name="テキスト ボックス 313"/>
        <xdr:cNvSpPr txBox="1"/>
      </xdr:nvSpPr>
      <xdr:spPr>
        <a:xfrm>
          <a:off x="8515428" y="632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62121</xdr:rowOff>
    </xdr:from>
    <xdr:to>
      <xdr:col>41</xdr:col>
      <xdr:colOff>101600</xdr:colOff>
      <xdr:row>30</xdr:row>
      <xdr:rowOff>163721</xdr:rowOff>
    </xdr:to>
    <xdr:sp macro="" textlink="">
      <xdr:nvSpPr>
        <xdr:cNvPr id="315" name="楕円 314"/>
        <xdr:cNvSpPr/>
      </xdr:nvSpPr>
      <xdr:spPr>
        <a:xfrm>
          <a:off x="7810500" y="520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8798</xdr:rowOff>
    </xdr:from>
    <xdr:ext cx="469744" cy="259045"/>
    <xdr:sp macro="" textlink="">
      <xdr:nvSpPr>
        <xdr:cNvPr id="316" name="テキスト ボックス 315"/>
        <xdr:cNvSpPr txBox="1"/>
      </xdr:nvSpPr>
      <xdr:spPr>
        <a:xfrm>
          <a:off x="7626428" y="498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132497</xdr:rowOff>
    </xdr:from>
    <xdr:to>
      <xdr:col>36</xdr:col>
      <xdr:colOff>165100</xdr:colOff>
      <xdr:row>32</xdr:row>
      <xdr:rowOff>62647</xdr:rowOff>
    </xdr:to>
    <xdr:sp macro="" textlink="">
      <xdr:nvSpPr>
        <xdr:cNvPr id="317" name="楕円 316"/>
        <xdr:cNvSpPr/>
      </xdr:nvSpPr>
      <xdr:spPr>
        <a:xfrm>
          <a:off x="6921500" y="54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79174</xdr:rowOff>
    </xdr:from>
    <xdr:ext cx="469744" cy="259045"/>
    <xdr:sp macro="" textlink="">
      <xdr:nvSpPr>
        <xdr:cNvPr id="318" name="テキスト ボックス 317"/>
        <xdr:cNvSpPr txBox="1"/>
      </xdr:nvSpPr>
      <xdr:spPr>
        <a:xfrm>
          <a:off x="6737428" y="522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130229</xdr:rowOff>
    </xdr:from>
    <xdr:to>
      <xdr:col>55</xdr:col>
      <xdr:colOff>0</xdr:colOff>
      <xdr:row>57</xdr:row>
      <xdr:rowOff>150564</xdr:rowOff>
    </xdr:to>
    <xdr:cxnSp macro="">
      <xdr:nvCxnSpPr>
        <xdr:cNvPr id="349" name="直線コネクタ 348"/>
        <xdr:cNvCxnSpPr/>
      </xdr:nvCxnSpPr>
      <xdr:spPr>
        <a:xfrm flipV="1">
          <a:off x="9639300" y="9902879"/>
          <a:ext cx="838200" cy="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130339</xdr:rowOff>
    </xdr:from>
    <xdr:to>
      <xdr:col>50</xdr:col>
      <xdr:colOff>114300</xdr:colOff>
      <xdr:row>57</xdr:row>
      <xdr:rowOff>150564</xdr:rowOff>
    </xdr:to>
    <xdr:cxnSp macro="">
      <xdr:nvCxnSpPr>
        <xdr:cNvPr id="352" name="直線コネクタ 351"/>
        <xdr:cNvCxnSpPr/>
      </xdr:nvCxnSpPr>
      <xdr:spPr>
        <a:xfrm>
          <a:off x="8750300" y="9902989"/>
          <a:ext cx="889000" cy="2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130339</xdr:rowOff>
    </xdr:from>
    <xdr:to>
      <xdr:col>45</xdr:col>
      <xdr:colOff>177800</xdr:colOff>
      <xdr:row>57</xdr:row>
      <xdr:rowOff>157673</xdr:rowOff>
    </xdr:to>
    <xdr:cxnSp macro="">
      <xdr:nvCxnSpPr>
        <xdr:cNvPr id="355" name="直線コネクタ 354"/>
        <xdr:cNvCxnSpPr/>
      </xdr:nvCxnSpPr>
      <xdr:spPr>
        <a:xfrm flipV="1">
          <a:off x="7861300" y="9902989"/>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136728</xdr:rowOff>
    </xdr:from>
    <xdr:to>
      <xdr:col>41</xdr:col>
      <xdr:colOff>50800</xdr:colOff>
      <xdr:row>57</xdr:row>
      <xdr:rowOff>157673</xdr:rowOff>
    </xdr:to>
    <xdr:cxnSp macro="">
      <xdr:nvCxnSpPr>
        <xdr:cNvPr id="358" name="直線コネクタ 357"/>
        <xdr:cNvCxnSpPr/>
      </xdr:nvCxnSpPr>
      <xdr:spPr>
        <a:xfrm>
          <a:off x="6972300" y="9909378"/>
          <a:ext cx="889000" cy="2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79429</xdr:rowOff>
    </xdr:from>
    <xdr:to>
      <xdr:col>55</xdr:col>
      <xdr:colOff>50800</xdr:colOff>
      <xdr:row>58</xdr:row>
      <xdr:rowOff>9579</xdr:rowOff>
    </xdr:to>
    <xdr:sp macro="" textlink="">
      <xdr:nvSpPr>
        <xdr:cNvPr id="368" name="楕円 367"/>
        <xdr:cNvSpPr/>
      </xdr:nvSpPr>
      <xdr:spPr>
        <a:xfrm>
          <a:off x="10426700" y="98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57856</xdr:rowOff>
    </xdr:from>
    <xdr:ext cx="534377" cy="259045"/>
    <xdr:sp macro="" textlink="">
      <xdr:nvSpPr>
        <xdr:cNvPr id="369" name="農林水産業費該当値テキスト"/>
        <xdr:cNvSpPr txBox="1"/>
      </xdr:nvSpPr>
      <xdr:spPr>
        <a:xfrm>
          <a:off x="10528300" y="983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99764</xdr:rowOff>
    </xdr:from>
    <xdr:to>
      <xdr:col>50</xdr:col>
      <xdr:colOff>165100</xdr:colOff>
      <xdr:row>58</xdr:row>
      <xdr:rowOff>29914</xdr:rowOff>
    </xdr:to>
    <xdr:sp macro="" textlink="">
      <xdr:nvSpPr>
        <xdr:cNvPr id="370" name="楕円 369"/>
        <xdr:cNvSpPr/>
      </xdr:nvSpPr>
      <xdr:spPr>
        <a:xfrm>
          <a:off x="9588500" y="98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21041</xdr:rowOff>
    </xdr:from>
    <xdr:ext cx="534377" cy="259045"/>
    <xdr:sp macro="" textlink="">
      <xdr:nvSpPr>
        <xdr:cNvPr id="371" name="テキスト ボックス 370"/>
        <xdr:cNvSpPr txBox="1"/>
      </xdr:nvSpPr>
      <xdr:spPr>
        <a:xfrm>
          <a:off x="9372111" y="99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79539</xdr:rowOff>
    </xdr:from>
    <xdr:to>
      <xdr:col>46</xdr:col>
      <xdr:colOff>38100</xdr:colOff>
      <xdr:row>58</xdr:row>
      <xdr:rowOff>9689</xdr:rowOff>
    </xdr:to>
    <xdr:sp macro="" textlink="">
      <xdr:nvSpPr>
        <xdr:cNvPr id="372" name="楕円 371"/>
        <xdr:cNvSpPr/>
      </xdr:nvSpPr>
      <xdr:spPr>
        <a:xfrm>
          <a:off x="8699500" y="98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816</xdr:rowOff>
    </xdr:from>
    <xdr:ext cx="534377" cy="259045"/>
    <xdr:sp macro="" textlink="">
      <xdr:nvSpPr>
        <xdr:cNvPr id="373" name="テキスト ボックス 372"/>
        <xdr:cNvSpPr txBox="1"/>
      </xdr:nvSpPr>
      <xdr:spPr>
        <a:xfrm>
          <a:off x="8483111" y="99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106873</xdr:rowOff>
    </xdr:from>
    <xdr:to>
      <xdr:col>41</xdr:col>
      <xdr:colOff>101600</xdr:colOff>
      <xdr:row>58</xdr:row>
      <xdr:rowOff>37023</xdr:rowOff>
    </xdr:to>
    <xdr:sp macro="" textlink="">
      <xdr:nvSpPr>
        <xdr:cNvPr id="374" name="楕円 373"/>
        <xdr:cNvSpPr/>
      </xdr:nvSpPr>
      <xdr:spPr>
        <a:xfrm>
          <a:off x="7810500" y="987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28150</xdr:rowOff>
    </xdr:from>
    <xdr:ext cx="534377" cy="259045"/>
    <xdr:sp macro="" textlink="">
      <xdr:nvSpPr>
        <xdr:cNvPr id="375" name="テキスト ボックス 374"/>
        <xdr:cNvSpPr txBox="1"/>
      </xdr:nvSpPr>
      <xdr:spPr>
        <a:xfrm>
          <a:off x="7594111" y="99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85928</xdr:rowOff>
    </xdr:from>
    <xdr:to>
      <xdr:col>36</xdr:col>
      <xdr:colOff>165100</xdr:colOff>
      <xdr:row>58</xdr:row>
      <xdr:rowOff>16078</xdr:rowOff>
    </xdr:to>
    <xdr:sp macro="" textlink="">
      <xdr:nvSpPr>
        <xdr:cNvPr id="376" name="楕円 375"/>
        <xdr:cNvSpPr/>
      </xdr:nvSpPr>
      <xdr:spPr>
        <a:xfrm>
          <a:off x="6921500" y="98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7205</xdr:rowOff>
    </xdr:from>
    <xdr:ext cx="534377" cy="259045"/>
    <xdr:sp macro="" textlink="">
      <xdr:nvSpPr>
        <xdr:cNvPr id="377" name="テキスト ボックス 376"/>
        <xdr:cNvSpPr txBox="1"/>
      </xdr:nvSpPr>
      <xdr:spPr>
        <a:xfrm>
          <a:off x="6705111" y="99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126792</xdr:rowOff>
    </xdr:from>
    <xdr:to>
      <xdr:col>55</xdr:col>
      <xdr:colOff>0</xdr:colOff>
      <xdr:row>78</xdr:row>
      <xdr:rowOff>141094</xdr:rowOff>
    </xdr:to>
    <xdr:cxnSp macro="">
      <xdr:nvCxnSpPr>
        <xdr:cNvPr id="406" name="直線コネクタ 405"/>
        <xdr:cNvCxnSpPr/>
      </xdr:nvCxnSpPr>
      <xdr:spPr>
        <a:xfrm flipV="1">
          <a:off x="9639300" y="13499892"/>
          <a:ext cx="838200" cy="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165867</xdr:rowOff>
    </xdr:from>
    <xdr:to>
      <xdr:col>50</xdr:col>
      <xdr:colOff>114300</xdr:colOff>
      <xdr:row>78</xdr:row>
      <xdr:rowOff>141094</xdr:rowOff>
    </xdr:to>
    <xdr:cxnSp macro="">
      <xdr:nvCxnSpPr>
        <xdr:cNvPr id="409" name="直線コネクタ 408"/>
        <xdr:cNvCxnSpPr/>
      </xdr:nvCxnSpPr>
      <xdr:spPr>
        <a:xfrm>
          <a:off x="8750300" y="13367517"/>
          <a:ext cx="889000" cy="14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165867</xdr:rowOff>
    </xdr:from>
    <xdr:to>
      <xdr:col>45</xdr:col>
      <xdr:colOff>177800</xdr:colOff>
      <xdr:row>78</xdr:row>
      <xdr:rowOff>102347</xdr:rowOff>
    </xdr:to>
    <xdr:cxnSp macro="">
      <xdr:nvCxnSpPr>
        <xdr:cNvPr id="412" name="直線コネクタ 411"/>
        <xdr:cNvCxnSpPr/>
      </xdr:nvCxnSpPr>
      <xdr:spPr>
        <a:xfrm flipV="1">
          <a:off x="7861300" y="13367517"/>
          <a:ext cx="889000" cy="10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102347</xdr:rowOff>
    </xdr:from>
    <xdr:to>
      <xdr:col>41</xdr:col>
      <xdr:colOff>50800</xdr:colOff>
      <xdr:row>78</xdr:row>
      <xdr:rowOff>115041</xdr:rowOff>
    </xdr:to>
    <xdr:cxnSp macro="">
      <xdr:nvCxnSpPr>
        <xdr:cNvPr id="415" name="直線コネクタ 414"/>
        <xdr:cNvCxnSpPr/>
      </xdr:nvCxnSpPr>
      <xdr:spPr>
        <a:xfrm flipV="1">
          <a:off x="6972300" y="13475447"/>
          <a:ext cx="889000" cy="1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75992</xdr:rowOff>
    </xdr:from>
    <xdr:to>
      <xdr:col>55</xdr:col>
      <xdr:colOff>50800</xdr:colOff>
      <xdr:row>79</xdr:row>
      <xdr:rowOff>6142</xdr:rowOff>
    </xdr:to>
    <xdr:sp macro="" textlink="">
      <xdr:nvSpPr>
        <xdr:cNvPr id="425" name="楕円 424"/>
        <xdr:cNvSpPr/>
      </xdr:nvSpPr>
      <xdr:spPr>
        <a:xfrm>
          <a:off x="10426700" y="1344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90294</xdr:rowOff>
    </xdr:from>
    <xdr:to>
      <xdr:col>50</xdr:col>
      <xdr:colOff>165100</xdr:colOff>
      <xdr:row>79</xdr:row>
      <xdr:rowOff>20444</xdr:rowOff>
    </xdr:to>
    <xdr:sp macro="" textlink="">
      <xdr:nvSpPr>
        <xdr:cNvPr id="427" name="楕円 426"/>
        <xdr:cNvSpPr/>
      </xdr:nvSpPr>
      <xdr:spPr>
        <a:xfrm>
          <a:off x="9588500" y="1346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11571</xdr:rowOff>
    </xdr:from>
    <xdr:ext cx="469744" cy="259045"/>
    <xdr:sp macro="" textlink="">
      <xdr:nvSpPr>
        <xdr:cNvPr id="428" name="テキスト ボックス 427"/>
        <xdr:cNvSpPr txBox="1"/>
      </xdr:nvSpPr>
      <xdr:spPr>
        <a:xfrm>
          <a:off x="9404428" y="1355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115067</xdr:rowOff>
    </xdr:from>
    <xdr:to>
      <xdr:col>46</xdr:col>
      <xdr:colOff>38100</xdr:colOff>
      <xdr:row>78</xdr:row>
      <xdr:rowOff>45217</xdr:rowOff>
    </xdr:to>
    <xdr:sp macro="" textlink="">
      <xdr:nvSpPr>
        <xdr:cNvPr id="429" name="楕円 428"/>
        <xdr:cNvSpPr/>
      </xdr:nvSpPr>
      <xdr:spPr>
        <a:xfrm>
          <a:off x="8699500" y="133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61744</xdr:rowOff>
    </xdr:from>
    <xdr:ext cx="534377" cy="259045"/>
    <xdr:sp macro="" textlink="">
      <xdr:nvSpPr>
        <xdr:cNvPr id="430" name="テキスト ボックス 429"/>
        <xdr:cNvSpPr txBox="1"/>
      </xdr:nvSpPr>
      <xdr:spPr>
        <a:xfrm>
          <a:off x="8483111" y="130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51547</xdr:rowOff>
    </xdr:from>
    <xdr:to>
      <xdr:col>41</xdr:col>
      <xdr:colOff>101600</xdr:colOff>
      <xdr:row>78</xdr:row>
      <xdr:rowOff>153147</xdr:rowOff>
    </xdr:to>
    <xdr:sp macro="" textlink="">
      <xdr:nvSpPr>
        <xdr:cNvPr id="431" name="楕円 430"/>
        <xdr:cNvSpPr/>
      </xdr:nvSpPr>
      <xdr:spPr>
        <a:xfrm>
          <a:off x="7810500" y="134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144274</xdr:rowOff>
    </xdr:from>
    <xdr:ext cx="534377" cy="259045"/>
    <xdr:sp macro="" textlink="">
      <xdr:nvSpPr>
        <xdr:cNvPr id="432" name="テキスト ボックス 431"/>
        <xdr:cNvSpPr txBox="1"/>
      </xdr:nvSpPr>
      <xdr:spPr>
        <a:xfrm>
          <a:off x="7594111" y="1351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64241</xdr:rowOff>
    </xdr:from>
    <xdr:to>
      <xdr:col>36</xdr:col>
      <xdr:colOff>165100</xdr:colOff>
      <xdr:row>78</xdr:row>
      <xdr:rowOff>165841</xdr:rowOff>
    </xdr:to>
    <xdr:sp macro="" textlink="">
      <xdr:nvSpPr>
        <xdr:cNvPr id="433" name="楕円 432"/>
        <xdr:cNvSpPr/>
      </xdr:nvSpPr>
      <xdr:spPr>
        <a:xfrm>
          <a:off x="6921500" y="134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156968</xdr:rowOff>
    </xdr:from>
    <xdr:ext cx="534377" cy="259045"/>
    <xdr:sp macro="" textlink="">
      <xdr:nvSpPr>
        <xdr:cNvPr id="434" name="テキスト ボックス 433"/>
        <xdr:cNvSpPr txBox="1"/>
      </xdr:nvSpPr>
      <xdr:spPr>
        <a:xfrm>
          <a:off x="6705111" y="1353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162499</xdr:rowOff>
    </xdr:from>
    <xdr:to>
      <xdr:col>55</xdr:col>
      <xdr:colOff>0</xdr:colOff>
      <xdr:row>96</xdr:row>
      <xdr:rowOff>166767</xdr:rowOff>
    </xdr:to>
    <xdr:cxnSp macro="">
      <xdr:nvCxnSpPr>
        <xdr:cNvPr id="463" name="直線コネクタ 462"/>
        <xdr:cNvCxnSpPr/>
      </xdr:nvCxnSpPr>
      <xdr:spPr>
        <a:xfrm>
          <a:off x="9639300" y="16621699"/>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162499</xdr:rowOff>
    </xdr:from>
    <xdr:to>
      <xdr:col>50</xdr:col>
      <xdr:colOff>114300</xdr:colOff>
      <xdr:row>97</xdr:row>
      <xdr:rowOff>51788</xdr:rowOff>
    </xdr:to>
    <xdr:cxnSp macro="">
      <xdr:nvCxnSpPr>
        <xdr:cNvPr id="466" name="直線コネクタ 465"/>
        <xdr:cNvCxnSpPr/>
      </xdr:nvCxnSpPr>
      <xdr:spPr>
        <a:xfrm flipV="1">
          <a:off x="8750300" y="16621699"/>
          <a:ext cx="8890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19738</xdr:rowOff>
    </xdr:from>
    <xdr:to>
      <xdr:col>45</xdr:col>
      <xdr:colOff>177800</xdr:colOff>
      <xdr:row>97</xdr:row>
      <xdr:rowOff>51788</xdr:rowOff>
    </xdr:to>
    <xdr:cxnSp macro="">
      <xdr:nvCxnSpPr>
        <xdr:cNvPr id="469" name="直線コネクタ 468"/>
        <xdr:cNvCxnSpPr/>
      </xdr:nvCxnSpPr>
      <xdr:spPr>
        <a:xfrm>
          <a:off x="7861300" y="16650388"/>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19738</xdr:rowOff>
    </xdr:from>
    <xdr:to>
      <xdr:col>41</xdr:col>
      <xdr:colOff>50800</xdr:colOff>
      <xdr:row>97</xdr:row>
      <xdr:rowOff>69444</xdr:rowOff>
    </xdr:to>
    <xdr:cxnSp macro="">
      <xdr:nvCxnSpPr>
        <xdr:cNvPr id="472" name="直線コネクタ 471"/>
        <xdr:cNvCxnSpPr/>
      </xdr:nvCxnSpPr>
      <xdr:spPr>
        <a:xfrm flipV="1">
          <a:off x="6972300" y="16650388"/>
          <a:ext cx="889000" cy="4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115967</xdr:rowOff>
    </xdr:from>
    <xdr:to>
      <xdr:col>55</xdr:col>
      <xdr:colOff>50800</xdr:colOff>
      <xdr:row>97</xdr:row>
      <xdr:rowOff>46117</xdr:rowOff>
    </xdr:to>
    <xdr:sp macro="" textlink="">
      <xdr:nvSpPr>
        <xdr:cNvPr id="482" name="楕円 481"/>
        <xdr:cNvSpPr/>
      </xdr:nvSpPr>
      <xdr:spPr>
        <a:xfrm>
          <a:off x="10426700" y="165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94394</xdr:rowOff>
    </xdr:from>
    <xdr:ext cx="534377" cy="259045"/>
    <xdr:sp macro="" textlink="">
      <xdr:nvSpPr>
        <xdr:cNvPr id="483" name="土木費該当値テキスト"/>
        <xdr:cNvSpPr txBox="1"/>
      </xdr:nvSpPr>
      <xdr:spPr>
        <a:xfrm>
          <a:off x="10528300" y="165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111699</xdr:rowOff>
    </xdr:from>
    <xdr:to>
      <xdr:col>50</xdr:col>
      <xdr:colOff>165100</xdr:colOff>
      <xdr:row>97</xdr:row>
      <xdr:rowOff>41849</xdr:rowOff>
    </xdr:to>
    <xdr:sp macro="" textlink="">
      <xdr:nvSpPr>
        <xdr:cNvPr id="484" name="楕円 483"/>
        <xdr:cNvSpPr/>
      </xdr:nvSpPr>
      <xdr:spPr>
        <a:xfrm>
          <a:off x="9588500" y="165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32976</xdr:rowOff>
    </xdr:from>
    <xdr:ext cx="534377" cy="259045"/>
    <xdr:sp macro="" textlink="">
      <xdr:nvSpPr>
        <xdr:cNvPr id="485" name="テキスト ボックス 484"/>
        <xdr:cNvSpPr txBox="1"/>
      </xdr:nvSpPr>
      <xdr:spPr>
        <a:xfrm>
          <a:off x="9372111" y="1666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988</xdr:rowOff>
    </xdr:from>
    <xdr:to>
      <xdr:col>46</xdr:col>
      <xdr:colOff>38100</xdr:colOff>
      <xdr:row>97</xdr:row>
      <xdr:rowOff>102588</xdr:rowOff>
    </xdr:to>
    <xdr:sp macro="" textlink="">
      <xdr:nvSpPr>
        <xdr:cNvPr id="486" name="楕円 485"/>
        <xdr:cNvSpPr/>
      </xdr:nvSpPr>
      <xdr:spPr>
        <a:xfrm>
          <a:off x="8699500" y="166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93715</xdr:rowOff>
    </xdr:from>
    <xdr:ext cx="534377" cy="259045"/>
    <xdr:sp macro="" textlink="">
      <xdr:nvSpPr>
        <xdr:cNvPr id="487" name="テキスト ボックス 486"/>
        <xdr:cNvSpPr txBox="1"/>
      </xdr:nvSpPr>
      <xdr:spPr>
        <a:xfrm>
          <a:off x="8483111" y="1672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140388</xdr:rowOff>
    </xdr:from>
    <xdr:to>
      <xdr:col>41</xdr:col>
      <xdr:colOff>101600</xdr:colOff>
      <xdr:row>97</xdr:row>
      <xdr:rowOff>70538</xdr:rowOff>
    </xdr:to>
    <xdr:sp macro="" textlink="">
      <xdr:nvSpPr>
        <xdr:cNvPr id="488" name="楕円 487"/>
        <xdr:cNvSpPr/>
      </xdr:nvSpPr>
      <xdr:spPr>
        <a:xfrm>
          <a:off x="7810500" y="165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61665</xdr:rowOff>
    </xdr:from>
    <xdr:ext cx="534377" cy="259045"/>
    <xdr:sp macro="" textlink="">
      <xdr:nvSpPr>
        <xdr:cNvPr id="489" name="テキスト ボックス 488"/>
        <xdr:cNvSpPr txBox="1"/>
      </xdr:nvSpPr>
      <xdr:spPr>
        <a:xfrm>
          <a:off x="7594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18644</xdr:rowOff>
    </xdr:from>
    <xdr:to>
      <xdr:col>36</xdr:col>
      <xdr:colOff>165100</xdr:colOff>
      <xdr:row>97</xdr:row>
      <xdr:rowOff>120244</xdr:rowOff>
    </xdr:to>
    <xdr:sp macro="" textlink="">
      <xdr:nvSpPr>
        <xdr:cNvPr id="490" name="楕円 489"/>
        <xdr:cNvSpPr/>
      </xdr:nvSpPr>
      <xdr:spPr>
        <a:xfrm>
          <a:off x="6921500" y="166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111371</xdr:rowOff>
    </xdr:from>
    <xdr:ext cx="534377" cy="259045"/>
    <xdr:sp macro="" textlink="">
      <xdr:nvSpPr>
        <xdr:cNvPr id="491" name="テキスト ボックス 490"/>
        <xdr:cNvSpPr txBox="1"/>
      </xdr:nvSpPr>
      <xdr:spPr>
        <a:xfrm>
          <a:off x="6705111" y="167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7831</xdr:rowOff>
    </xdr:from>
    <xdr:to>
      <xdr:col>85</xdr:col>
      <xdr:colOff>127000</xdr:colOff>
      <xdr:row>36</xdr:row>
      <xdr:rowOff>17595</xdr:rowOff>
    </xdr:to>
    <xdr:cxnSp macro="">
      <xdr:nvCxnSpPr>
        <xdr:cNvPr id="522" name="直線コネクタ 521"/>
        <xdr:cNvCxnSpPr/>
      </xdr:nvCxnSpPr>
      <xdr:spPr>
        <a:xfrm flipV="1">
          <a:off x="15481300" y="6008581"/>
          <a:ext cx="838200" cy="18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119681</xdr:rowOff>
    </xdr:from>
    <xdr:to>
      <xdr:col>81</xdr:col>
      <xdr:colOff>50800</xdr:colOff>
      <xdr:row>36</xdr:row>
      <xdr:rowOff>17595</xdr:rowOff>
    </xdr:to>
    <xdr:cxnSp macro="">
      <xdr:nvCxnSpPr>
        <xdr:cNvPr id="525" name="直線コネクタ 524"/>
        <xdr:cNvCxnSpPr/>
      </xdr:nvCxnSpPr>
      <xdr:spPr>
        <a:xfrm>
          <a:off x="14592300" y="6120431"/>
          <a:ext cx="889000" cy="6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138296</xdr:rowOff>
    </xdr:from>
    <xdr:to>
      <xdr:col>76</xdr:col>
      <xdr:colOff>114300</xdr:colOff>
      <xdr:row>35</xdr:row>
      <xdr:rowOff>119681</xdr:rowOff>
    </xdr:to>
    <xdr:cxnSp macro="">
      <xdr:nvCxnSpPr>
        <xdr:cNvPr id="528" name="直線コネクタ 527"/>
        <xdr:cNvCxnSpPr/>
      </xdr:nvCxnSpPr>
      <xdr:spPr>
        <a:xfrm>
          <a:off x="13703300" y="5796146"/>
          <a:ext cx="889000" cy="32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138296</xdr:rowOff>
    </xdr:from>
    <xdr:to>
      <xdr:col>71</xdr:col>
      <xdr:colOff>177800</xdr:colOff>
      <xdr:row>34</xdr:row>
      <xdr:rowOff>66385</xdr:rowOff>
    </xdr:to>
    <xdr:cxnSp macro="">
      <xdr:nvCxnSpPr>
        <xdr:cNvPr id="531" name="直線コネクタ 530"/>
        <xdr:cNvCxnSpPr/>
      </xdr:nvCxnSpPr>
      <xdr:spPr>
        <a:xfrm flipV="1">
          <a:off x="12814300" y="5796146"/>
          <a:ext cx="889000" cy="9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128481</xdr:rowOff>
    </xdr:from>
    <xdr:to>
      <xdr:col>85</xdr:col>
      <xdr:colOff>177800</xdr:colOff>
      <xdr:row>35</xdr:row>
      <xdr:rowOff>58631</xdr:rowOff>
    </xdr:to>
    <xdr:sp macro="" textlink="">
      <xdr:nvSpPr>
        <xdr:cNvPr id="541" name="楕円 540"/>
        <xdr:cNvSpPr/>
      </xdr:nvSpPr>
      <xdr:spPr>
        <a:xfrm>
          <a:off x="16268700" y="595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151358</xdr:rowOff>
    </xdr:from>
    <xdr:ext cx="534377" cy="259045"/>
    <xdr:sp macro="" textlink="">
      <xdr:nvSpPr>
        <xdr:cNvPr id="542" name="消防費該当値テキスト"/>
        <xdr:cNvSpPr txBox="1"/>
      </xdr:nvSpPr>
      <xdr:spPr>
        <a:xfrm>
          <a:off x="16370300" y="580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138245</xdr:rowOff>
    </xdr:from>
    <xdr:to>
      <xdr:col>81</xdr:col>
      <xdr:colOff>101600</xdr:colOff>
      <xdr:row>36</xdr:row>
      <xdr:rowOff>68395</xdr:rowOff>
    </xdr:to>
    <xdr:sp macro="" textlink="">
      <xdr:nvSpPr>
        <xdr:cNvPr id="543" name="楕円 542"/>
        <xdr:cNvSpPr/>
      </xdr:nvSpPr>
      <xdr:spPr>
        <a:xfrm>
          <a:off x="15430500" y="61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84922</xdr:rowOff>
    </xdr:from>
    <xdr:ext cx="534377" cy="259045"/>
    <xdr:sp macro="" textlink="">
      <xdr:nvSpPr>
        <xdr:cNvPr id="544" name="テキスト ボックス 543"/>
        <xdr:cNvSpPr txBox="1"/>
      </xdr:nvSpPr>
      <xdr:spPr>
        <a:xfrm>
          <a:off x="15214111" y="591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68881</xdr:rowOff>
    </xdr:from>
    <xdr:to>
      <xdr:col>76</xdr:col>
      <xdr:colOff>165100</xdr:colOff>
      <xdr:row>35</xdr:row>
      <xdr:rowOff>170481</xdr:rowOff>
    </xdr:to>
    <xdr:sp macro="" textlink="">
      <xdr:nvSpPr>
        <xdr:cNvPr id="545" name="楕円 544"/>
        <xdr:cNvSpPr/>
      </xdr:nvSpPr>
      <xdr:spPr>
        <a:xfrm>
          <a:off x="14541500" y="60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15558</xdr:rowOff>
    </xdr:from>
    <xdr:ext cx="534377" cy="259045"/>
    <xdr:sp macro="" textlink="">
      <xdr:nvSpPr>
        <xdr:cNvPr id="546" name="テキスト ボックス 545"/>
        <xdr:cNvSpPr txBox="1"/>
      </xdr:nvSpPr>
      <xdr:spPr>
        <a:xfrm>
          <a:off x="14325111" y="584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87496</xdr:rowOff>
    </xdr:from>
    <xdr:to>
      <xdr:col>72</xdr:col>
      <xdr:colOff>38100</xdr:colOff>
      <xdr:row>34</xdr:row>
      <xdr:rowOff>17646</xdr:rowOff>
    </xdr:to>
    <xdr:sp macro="" textlink="">
      <xdr:nvSpPr>
        <xdr:cNvPr id="547" name="楕円 546"/>
        <xdr:cNvSpPr/>
      </xdr:nvSpPr>
      <xdr:spPr>
        <a:xfrm>
          <a:off x="13652500" y="574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34173</xdr:rowOff>
    </xdr:from>
    <xdr:ext cx="534377" cy="259045"/>
    <xdr:sp macro="" textlink="">
      <xdr:nvSpPr>
        <xdr:cNvPr id="548" name="テキスト ボックス 547"/>
        <xdr:cNvSpPr txBox="1"/>
      </xdr:nvSpPr>
      <xdr:spPr>
        <a:xfrm>
          <a:off x="13436111" y="552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15585</xdr:rowOff>
    </xdr:from>
    <xdr:to>
      <xdr:col>67</xdr:col>
      <xdr:colOff>101600</xdr:colOff>
      <xdr:row>34</xdr:row>
      <xdr:rowOff>117185</xdr:rowOff>
    </xdr:to>
    <xdr:sp macro="" textlink="">
      <xdr:nvSpPr>
        <xdr:cNvPr id="549" name="楕円 548"/>
        <xdr:cNvSpPr/>
      </xdr:nvSpPr>
      <xdr:spPr>
        <a:xfrm>
          <a:off x="12763500" y="584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133712</xdr:rowOff>
    </xdr:from>
    <xdr:ext cx="534377" cy="259045"/>
    <xdr:sp macro="" textlink="">
      <xdr:nvSpPr>
        <xdr:cNvPr id="550" name="テキスト ボックス 549"/>
        <xdr:cNvSpPr txBox="1"/>
      </xdr:nvSpPr>
      <xdr:spPr>
        <a:xfrm>
          <a:off x="12547111" y="56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60193</xdr:rowOff>
    </xdr:from>
    <xdr:to>
      <xdr:col>85</xdr:col>
      <xdr:colOff>127000</xdr:colOff>
      <xdr:row>56</xdr:row>
      <xdr:rowOff>92151</xdr:rowOff>
    </xdr:to>
    <xdr:cxnSp macro="">
      <xdr:nvCxnSpPr>
        <xdr:cNvPr id="579" name="直線コネクタ 578"/>
        <xdr:cNvCxnSpPr/>
      </xdr:nvCxnSpPr>
      <xdr:spPr>
        <a:xfrm>
          <a:off x="15481300" y="9661393"/>
          <a:ext cx="8382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60193</xdr:rowOff>
    </xdr:from>
    <xdr:to>
      <xdr:col>81</xdr:col>
      <xdr:colOff>50800</xdr:colOff>
      <xdr:row>56</xdr:row>
      <xdr:rowOff>61572</xdr:rowOff>
    </xdr:to>
    <xdr:cxnSp macro="">
      <xdr:nvCxnSpPr>
        <xdr:cNvPr id="582" name="直線コネクタ 581"/>
        <xdr:cNvCxnSpPr/>
      </xdr:nvCxnSpPr>
      <xdr:spPr>
        <a:xfrm flipV="1">
          <a:off x="14592300" y="9661393"/>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61572</xdr:rowOff>
    </xdr:from>
    <xdr:to>
      <xdr:col>76</xdr:col>
      <xdr:colOff>114300</xdr:colOff>
      <xdr:row>57</xdr:row>
      <xdr:rowOff>36335</xdr:rowOff>
    </xdr:to>
    <xdr:cxnSp macro="">
      <xdr:nvCxnSpPr>
        <xdr:cNvPr id="585" name="直線コネクタ 584"/>
        <xdr:cNvCxnSpPr/>
      </xdr:nvCxnSpPr>
      <xdr:spPr>
        <a:xfrm flipV="1">
          <a:off x="13703300" y="9662772"/>
          <a:ext cx="889000" cy="1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92387</xdr:rowOff>
    </xdr:from>
    <xdr:to>
      <xdr:col>71</xdr:col>
      <xdr:colOff>177800</xdr:colOff>
      <xdr:row>57</xdr:row>
      <xdr:rowOff>36335</xdr:rowOff>
    </xdr:to>
    <xdr:cxnSp macro="">
      <xdr:nvCxnSpPr>
        <xdr:cNvPr id="588" name="直線コネクタ 587"/>
        <xdr:cNvCxnSpPr/>
      </xdr:nvCxnSpPr>
      <xdr:spPr>
        <a:xfrm>
          <a:off x="12814300" y="9522137"/>
          <a:ext cx="889000" cy="28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41351</xdr:rowOff>
    </xdr:from>
    <xdr:to>
      <xdr:col>85</xdr:col>
      <xdr:colOff>177800</xdr:colOff>
      <xdr:row>56</xdr:row>
      <xdr:rowOff>142951</xdr:rowOff>
    </xdr:to>
    <xdr:sp macro="" textlink="">
      <xdr:nvSpPr>
        <xdr:cNvPr id="598" name="楕円 597"/>
        <xdr:cNvSpPr/>
      </xdr:nvSpPr>
      <xdr:spPr>
        <a:xfrm>
          <a:off x="16268700" y="96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64228</xdr:rowOff>
    </xdr:from>
    <xdr:ext cx="534377" cy="259045"/>
    <xdr:sp macro="" textlink="">
      <xdr:nvSpPr>
        <xdr:cNvPr id="599" name="教育費該当値テキスト"/>
        <xdr:cNvSpPr txBox="1"/>
      </xdr:nvSpPr>
      <xdr:spPr>
        <a:xfrm>
          <a:off x="16370300" y="949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9393</xdr:rowOff>
    </xdr:from>
    <xdr:to>
      <xdr:col>81</xdr:col>
      <xdr:colOff>101600</xdr:colOff>
      <xdr:row>56</xdr:row>
      <xdr:rowOff>110993</xdr:rowOff>
    </xdr:to>
    <xdr:sp macro="" textlink="">
      <xdr:nvSpPr>
        <xdr:cNvPr id="600" name="楕円 599"/>
        <xdr:cNvSpPr/>
      </xdr:nvSpPr>
      <xdr:spPr>
        <a:xfrm>
          <a:off x="15430500" y="96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127520</xdr:rowOff>
    </xdr:from>
    <xdr:ext cx="534377" cy="259045"/>
    <xdr:sp macro="" textlink="">
      <xdr:nvSpPr>
        <xdr:cNvPr id="601" name="テキスト ボックス 600"/>
        <xdr:cNvSpPr txBox="1"/>
      </xdr:nvSpPr>
      <xdr:spPr>
        <a:xfrm>
          <a:off x="15214111" y="938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10772</xdr:rowOff>
    </xdr:from>
    <xdr:to>
      <xdr:col>76</xdr:col>
      <xdr:colOff>165100</xdr:colOff>
      <xdr:row>56</xdr:row>
      <xdr:rowOff>112372</xdr:rowOff>
    </xdr:to>
    <xdr:sp macro="" textlink="">
      <xdr:nvSpPr>
        <xdr:cNvPr id="602" name="楕円 601"/>
        <xdr:cNvSpPr/>
      </xdr:nvSpPr>
      <xdr:spPr>
        <a:xfrm>
          <a:off x="14541500" y="961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128899</xdr:rowOff>
    </xdr:from>
    <xdr:ext cx="534377" cy="259045"/>
    <xdr:sp macro="" textlink="">
      <xdr:nvSpPr>
        <xdr:cNvPr id="603" name="テキスト ボックス 602"/>
        <xdr:cNvSpPr txBox="1"/>
      </xdr:nvSpPr>
      <xdr:spPr>
        <a:xfrm>
          <a:off x="14325111" y="93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156985</xdr:rowOff>
    </xdr:from>
    <xdr:to>
      <xdr:col>72</xdr:col>
      <xdr:colOff>38100</xdr:colOff>
      <xdr:row>57</xdr:row>
      <xdr:rowOff>87135</xdr:rowOff>
    </xdr:to>
    <xdr:sp macro="" textlink="">
      <xdr:nvSpPr>
        <xdr:cNvPr id="604" name="楕円 603"/>
        <xdr:cNvSpPr/>
      </xdr:nvSpPr>
      <xdr:spPr>
        <a:xfrm>
          <a:off x="13652500" y="97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78262</xdr:rowOff>
    </xdr:from>
    <xdr:ext cx="534377" cy="259045"/>
    <xdr:sp macro="" textlink="">
      <xdr:nvSpPr>
        <xdr:cNvPr id="605" name="テキスト ボックス 604"/>
        <xdr:cNvSpPr txBox="1"/>
      </xdr:nvSpPr>
      <xdr:spPr>
        <a:xfrm>
          <a:off x="13436111" y="98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41587</xdr:rowOff>
    </xdr:from>
    <xdr:to>
      <xdr:col>67</xdr:col>
      <xdr:colOff>101600</xdr:colOff>
      <xdr:row>55</xdr:row>
      <xdr:rowOff>143187</xdr:rowOff>
    </xdr:to>
    <xdr:sp macro="" textlink="">
      <xdr:nvSpPr>
        <xdr:cNvPr id="606" name="楕円 605"/>
        <xdr:cNvSpPr/>
      </xdr:nvSpPr>
      <xdr:spPr>
        <a:xfrm>
          <a:off x="12763500" y="94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159714</xdr:rowOff>
    </xdr:from>
    <xdr:ext cx="534377" cy="259045"/>
    <xdr:sp macro="" textlink="">
      <xdr:nvSpPr>
        <xdr:cNvPr id="607" name="テキスト ボックス 606"/>
        <xdr:cNvSpPr txBox="1"/>
      </xdr:nvSpPr>
      <xdr:spPr>
        <a:xfrm>
          <a:off x="12547111" y="92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114085</xdr:rowOff>
    </xdr:from>
    <xdr:to>
      <xdr:col>85</xdr:col>
      <xdr:colOff>127000</xdr:colOff>
      <xdr:row>78</xdr:row>
      <xdr:rowOff>163754</xdr:rowOff>
    </xdr:to>
    <xdr:cxnSp macro="">
      <xdr:nvCxnSpPr>
        <xdr:cNvPr id="636" name="直線コネクタ 635"/>
        <xdr:cNvCxnSpPr/>
      </xdr:nvCxnSpPr>
      <xdr:spPr>
        <a:xfrm flipV="1">
          <a:off x="15481300" y="13487185"/>
          <a:ext cx="838200" cy="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77496</xdr:rowOff>
    </xdr:from>
    <xdr:to>
      <xdr:col>81</xdr:col>
      <xdr:colOff>50800</xdr:colOff>
      <xdr:row>78</xdr:row>
      <xdr:rowOff>163754</xdr:rowOff>
    </xdr:to>
    <xdr:cxnSp macro="">
      <xdr:nvCxnSpPr>
        <xdr:cNvPr id="639" name="直線コネクタ 638"/>
        <xdr:cNvCxnSpPr/>
      </xdr:nvCxnSpPr>
      <xdr:spPr>
        <a:xfrm>
          <a:off x="14592300" y="13450596"/>
          <a:ext cx="889000" cy="8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77496</xdr:rowOff>
    </xdr:from>
    <xdr:to>
      <xdr:col>76</xdr:col>
      <xdr:colOff>114300</xdr:colOff>
      <xdr:row>78</xdr:row>
      <xdr:rowOff>140945</xdr:rowOff>
    </xdr:to>
    <xdr:cxnSp macro="">
      <xdr:nvCxnSpPr>
        <xdr:cNvPr id="642" name="直線コネクタ 641"/>
        <xdr:cNvCxnSpPr/>
      </xdr:nvCxnSpPr>
      <xdr:spPr>
        <a:xfrm flipV="1">
          <a:off x="13703300" y="13450596"/>
          <a:ext cx="889000" cy="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140945</xdr:rowOff>
    </xdr:from>
    <xdr:to>
      <xdr:col>71</xdr:col>
      <xdr:colOff>177800</xdr:colOff>
      <xdr:row>79</xdr:row>
      <xdr:rowOff>20574</xdr:rowOff>
    </xdr:to>
    <xdr:cxnSp macro="">
      <xdr:nvCxnSpPr>
        <xdr:cNvPr id="645" name="直線コネクタ 644"/>
        <xdr:cNvCxnSpPr/>
      </xdr:nvCxnSpPr>
      <xdr:spPr>
        <a:xfrm flipV="1">
          <a:off x="12814300" y="13514045"/>
          <a:ext cx="889000" cy="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63285</xdr:rowOff>
    </xdr:from>
    <xdr:to>
      <xdr:col>85</xdr:col>
      <xdr:colOff>177800</xdr:colOff>
      <xdr:row>78</xdr:row>
      <xdr:rowOff>164885</xdr:rowOff>
    </xdr:to>
    <xdr:sp macro="" textlink="">
      <xdr:nvSpPr>
        <xdr:cNvPr id="655" name="楕円 654"/>
        <xdr:cNvSpPr/>
      </xdr:nvSpPr>
      <xdr:spPr>
        <a:xfrm>
          <a:off x="16268700" y="134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22662</xdr:rowOff>
    </xdr:from>
    <xdr:ext cx="469744" cy="259045"/>
    <xdr:sp macro="" textlink="">
      <xdr:nvSpPr>
        <xdr:cNvPr id="656" name="災害復旧費該当値テキスト"/>
        <xdr:cNvSpPr txBox="1"/>
      </xdr:nvSpPr>
      <xdr:spPr>
        <a:xfrm>
          <a:off x="16370300" y="132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112954</xdr:rowOff>
    </xdr:from>
    <xdr:to>
      <xdr:col>81</xdr:col>
      <xdr:colOff>101600</xdr:colOff>
      <xdr:row>79</xdr:row>
      <xdr:rowOff>43104</xdr:rowOff>
    </xdr:to>
    <xdr:sp macro="" textlink="">
      <xdr:nvSpPr>
        <xdr:cNvPr id="657" name="楕円 656"/>
        <xdr:cNvSpPr/>
      </xdr:nvSpPr>
      <xdr:spPr>
        <a:xfrm>
          <a:off x="15430500" y="134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34231</xdr:rowOff>
    </xdr:from>
    <xdr:ext cx="469744" cy="259045"/>
    <xdr:sp macro="" textlink="">
      <xdr:nvSpPr>
        <xdr:cNvPr id="658" name="テキスト ボックス 657"/>
        <xdr:cNvSpPr txBox="1"/>
      </xdr:nvSpPr>
      <xdr:spPr>
        <a:xfrm>
          <a:off x="15246428" y="1357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26696</xdr:rowOff>
    </xdr:from>
    <xdr:to>
      <xdr:col>76</xdr:col>
      <xdr:colOff>165100</xdr:colOff>
      <xdr:row>78</xdr:row>
      <xdr:rowOff>128296</xdr:rowOff>
    </xdr:to>
    <xdr:sp macro="" textlink="">
      <xdr:nvSpPr>
        <xdr:cNvPr id="659" name="楕円 658"/>
        <xdr:cNvSpPr/>
      </xdr:nvSpPr>
      <xdr:spPr>
        <a:xfrm>
          <a:off x="14541500" y="133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144823</xdr:rowOff>
    </xdr:from>
    <xdr:ext cx="534377" cy="259045"/>
    <xdr:sp macro="" textlink="">
      <xdr:nvSpPr>
        <xdr:cNvPr id="660" name="テキスト ボックス 659"/>
        <xdr:cNvSpPr txBox="1"/>
      </xdr:nvSpPr>
      <xdr:spPr>
        <a:xfrm>
          <a:off x="14325111" y="131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90145</xdr:rowOff>
    </xdr:from>
    <xdr:to>
      <xdr:col>72</xdr:col>
      <xdr:colOff>38100</xdr:colOff>
      <xdr:row>79</xdr:row>
      <xdr:rowOff>20295</xdr:rowOff>
    </xdr:to>
    <xdr:sp macro="" textlink="">
      <xdr:nvSpPr>
        <xdr:cNvPr id="661" name="楕円 660"/>
        <xdr:cNvSpPr/>
      </xdr:nvSpPr>
      <xdr:spPr>
        <a:xfrm>
          <a:off x="13652500" y="134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11422</xdr:rowOff>
    </xdr:from>
    <xdr:ext cx="469744" cy="259045"/>
    <xdr:sp macro="" textlink="">
      <xdr:nvSpPr>
        <xdr:cNvPr id="662" name="テキスト ボックス 661"/>
        <xdr:cNvSpPr txBox="1"/>
      </xdr:nvSpPr>
      <xdr:spPr>
        <a:xfrm>
          <a:off x="13468428" y="1355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141224</xdr:rowOff>
    </xdr:from>
    <xdr:to>
      <xdr:col>67</xdr:col>
      <xdr:colOff>101600</xdr:colOff>
      <xdr:row>79</xdr:row>
      <xdr:rowOff>71374</xdr:rowOff>
    </xdr:to>
    <xdr:sp macro="" textlink="">
      <xdr:nvSpPr>
        <xdr:cNvPr id="663" name="楕円 662"/>
        <xdr:cNvSpPr/>
      </xdr:nvSpPr>
      <xdr:spPr>
        <a:xfrm>
          <a:off x="12763500" y="135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62501</xdr:rowOff>
    </xdr:from>
    <xdr:ext cx="469744" cy="259045"/>
    <xdr:sp macro="" textlink="">
      <xdr:nvSpPr>
        <xdr:cNvPr id="664" name="テキスト ボックス 663"/>
        <xdr:cNvSpPr txBox="1"/>
      </xdr:nvSpPr>
      <xdr:spPr>
        <a:xfrm>
          <a:off x="12579428" y="1360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110223</xdr:rowOff>
    </xdr:from>
    <xdr:to>
      <xdr:col>85</xdr:col>
      <xdr:colOff>127000</xdr:colOff>
      <xdr:row>97</xdr:row>
      <xdr:rowOff>112573</xdr:rowOff>
    </xdr:to>
    <xdr:cxnSp macro="">
      <xdr:nvCxnSpPr>
        <xdr:cNvPr id="693" name="直線コネクタ 692"/>
        <xdr:cNvCxnSpPr/>
      </xdr:nvCxnSpPr>
      <xdr:spPr>
        <a:xfrm flipV="1">
          <a:off x="15481300" y="16740873"/>
          <a:ext cx="8382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108755</xdr:rowOff>
    </xdr:from>
    <xdr:to>
      <xdr:col>81</xdr:col>
      <xdr:colOff>50800</xdr:colOff>
      <xdr:row>97</xdr:row>
      <xdr:rowOff>112573</xdr:rowOff>
    </xdr:to>
    <xdr:cxnSp macro="">
      <xdr:nvCxnSpPr>
        <xdr:cNvPr id="696" name="直線コネクタ 695"/>
        <xdr:cNvCxnSpPr/>
      </xdr:nvCxnSpPr>
      <xdr:spPr>
        <a:xfrm>
          <a:off x="14592300" y="16739405"/>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102896</xdr:rowOff>
    </xdr:from>
    <xdr:to>
      <xdr:col>76</xdr:col>
      <xdr:colOff>114300</xdr:colOff>
      <xdr:row>97</xdr:row>
      <xdr:rowOff>108755</xdr:rowOff>
    </xdr:to>
    <xdr:cxnSp macro="">
      <xdr:nvCxnSpPr>
        <xdr:cNvPr id="699" name="直線コネクタ 698"/>
        <xdr:cNvCxnSpPr/>
      </xdr:nvCxnSpPr>
      <xdr:spPr>
        <a:xfrm>
          <a:off x="13703300" y="16733546"/>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93314</xdr:rowOff>
    </xdr:from>
    <xdr:to>
      <xdr:col>71</xdr:col>
      <xdr:colOff>177800</xdr:colOff>
      <xdr:row>97</xdr:row>
      <xdr:rowOff>102896</xdr:rowOff>
    </xdr:to>
    <xdr:cxnSp macro="">
      <xdr:nvCxnSpPr>
        <xdr:cNvPr id="702" name="直線コネクタ 701"/>
        <xdr:cNvCxnSpPr/>
      </xdr:nvCxnSpPr>
      <xdr:spPr>
        <a:xfrm>
          <a:off x="12814300" y="16723964"/>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59423</xdr:rowOff>
    </xdr:from>
    <xdr:to>
      <xdr:col>85</xdr:col>
      <xdr:colOff>177800</xdr:colOff>
      <xdr:row>97</xdr:row>
      <xdr:rowOff>161023</xdr:rowOff>
    </xdr:to>
    <xdr:sp macro="" textlink="">
      <xdr:nvSpPr>
        <xdr:cNvPr id="712" name="楕円 711"/>
        <xdr:cNvSpPr/>
      </xdr:nvSpPr>
      <xdr:spPr>
        <a:xfrm>
          <a:off x="16268700" y="166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82300</xdr:rowOff>
    </xdr:from>
    <xdr:ext cx="534377" cy="259045"/>
    <xdr:sp macro="" textlink="">
      <xdr:nvSpPr>
        <xdr:cNvPr id="713" name="公債費該当値テキスト"/>
        <xdr:cNvSpPr txBox="1"/>
      </xdr:nvSpPr>
      <xdr:spPr>
        <a:xfrm>
          <a:off x="16370300"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61773</xdr:rowOff>
    </xdr:from>
    <xdr:to>
      <xdr:col>81</xdr:col>
      <xdr:colOff>101600</xdr:colOff>
      <xdr:row>97</xdr:row>
      <xdr:rowOff>163373</xdr:rowOff>
    </xdr:to>
    <xdr:sp macro="" textlink="">
      <xdr:nvSpPr>
        <xdr:cNvPr id="714" name="楕円 713"/>
        <xdr:cNvSpPr/>
      </xdr:nvSpPr>
      <xdr:spPr>
        <a:xfrm>
          <a:off x="15430500" y="166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8450</xdr:rowOff>
    </xdr:from>
    <xdr:ext cx="534377" cy="259045"/>
    <xdr:sp macro="" textlink="">
      <xdr:nvSpPr>
        <xdr:cNvPr id="715" name="テキスト ボックス 714"/>
        <xdr:cNvSpPr txBox="1"/>
      </xdr:nvSpPr>
      <xdr:spPr>
        <a:xfrm>
          <a:off x="15214111" y="164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57955</xdr:rowOff>
    </xdr:from>
    <xdr:to>
      <xdr:col>76</xdr:col>
      <xdr:colOff>165100</xdr:colOff>
      <xdr:row>97</xdr:row>
      <xdr:rowOff>159555</xdr:rowOff>
    </xdr:to>
    <xdr:sp macro="" textlink="">
      <xdr:nvSpPr>
        <xdr:cNvPr id="716" name="楕円 715"/>
        <xdr:cNvSpPr/>
      </xdr:nvSpPr>
      <xdr:spPr>
        <a:xfrm>
          <a:off x="14541500" y="16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4632</xdr:rowOff>
    </xdr:from>
    <xdr:ext cx="534377" cy="259045"/>
    <xdr:sp macro="" textlink="">
      <xdr:nvSpPr>
        <xdr:cNvPr id="717" name="テキスト ボックス 716"/>
        <xdr:cNvSpPr txBox="1"/>
      </xdr:nvSpPr>
      <xdr:spPr>
        <a:xfrm>
          <a:off x="14325111" y="1646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52096</xdr:rowOff>
    </xdr:from>
    <xdr:to>
      <xdr:col>72</xdr:col>
      <xdr:colOff>38100</xdr:colOff>
      <xdr:row>97</xdr:row>
      <xdr:rowOff>153696</xdr:rowOff>
    </xdr:to>
    <xdr:sp macro="" textlink="">
      <xdr:nvSpPr>
        <xdr:cNvPr id="718" name="楕円 717"/>
        <xdr:cNvSpPr/>
      </xdr:nvSpPr>
      <xdr:spPr>
        <a:xfrm>
          <a:off x="13652500" y="166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170223</xdr:rowOff>
    </xdr:from>
    <xdr:ext cx="534377" cy="259045"/>
    <xdr:sp macro="" textlink="">
      <xdr:nvSpPr>
        <xdr:cNvPr id="719" name="テキスト ボックス 718"/>
        <xdr:cNvSpPr txBox="1"/>
      </xdr:nvSpPr>
      <xdr:spPr>
        <a:xfrm>
          <a:off x="13436111" y="1645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42514</xdr:rowOff>
    </xdr:from>
    <xdr:to>
      <xdr:col>67</xdr:col>
      <xdr:colOff>101600</xdr:colOff>
      <xdr:row>97</xdr:row>
      <xdr:rowOff>144114</xdr:rowOff>
    </xdr:to>
    <xdr:sp macro="" textlink="">
      <xdr:nvSpPr>
        <xdr:cNvPr id="720" name="楕円 719"/>
        <xdr:cNvSpPr/>
      </xdr:nvSpPr>
      <xdr:spPr>
        <a:xfrm>
          <a:off x="12763500" y="166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160641</xdr:rowOff>
    </xdr:from>
    <xdr:ext cx="534377" cy="259045"/>
    <xdr:sp macro="" textlink="">
      <xdr:nvSpPr>
        <xdr:cNvPr id="721" name="テキスト ボックス 720"/>
        <xdr:cNvSpPr txBox="1"/>
      </xdr:nvSpPr>
      <xdr:spPr>
        <a:xfrm>
          <a:off x="12547111" y="164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民生費は右肩上がりに増加しており、障害者総合支援費など、扶助費の増加と連動している。また、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八束保育所、川﨑保育所移転事業が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増加要因として考えられる。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商工費では、観光施設のかわらっこバンガロー整備やホテル星羅四万十改修を行ったことにより増加している。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津波避難路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整備や防災拠点施設整備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など、東日本大震災から喫緊の課題として取り組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んでいる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防災対策事業により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そのほか、教育費では各中学校屋内運動場改築の完了に伴い減少している。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前年度の実質単年度収支は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211,426</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千円で、前々年度の実質単年度収支は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113,299</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千円と減少傾向に</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。本年度は、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減債基金から</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100,000</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千円の取崩しを行っており、</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7,581</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千円の黒字ではあるが、前年度と比較すると</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233,814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ており、結果として実質単年度収支も赤字となった。今後も合併支援措置の縮減・廃止による普通交付税の減少など歳入の減少とともに、退職手当、市民病院の経営支援、防災対策など、多額の財政負担が必要と見込まれるため、一層の行財政健全化に努める必要がある。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連結対象会計実質収支の合計の標準財政規模に対する比率は、</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6.65</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％であり、黒字となっている。 </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連結対象の</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会計のうち</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会計、国民健康保険会計診療施設勘定が赤字である。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ただし、当該会計を含め、ほとんどの特別会計、企業会計が一般会計からの繰出しに頼っている状況にある。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今後も独立採算の原則を再認識し、料金改定や徴収強化、一層の経費削減など経営の健全化に努めていく必要がある。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22004990</v>
      </c>
      <c r="BO4" s="410"/>
      <c r="BP4" s="410"/>
      <c r="BQ4" s="410"/>
      <c r="BR4" s="410"/>
      <c r="BS4" s="410"/>
      <c r="BT4" s="410"/>
      <c r="BU4" s="411"/>
      <c r="BV4" s="409">
        <v>21702595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0.1</v>
      </c>
      <c r="CU4" s="416"/>
      <c r="CV4" s="416"/>
      <c r="CW4" s="416"/>
      <c r="CX4" s="416"/>
      <c r="CY4" s="416"/>
      <c r="CZ4" s="416"/>
      <c r="DA4" s="417"/>
      <c r="DB4" s="415">
        <v>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21903164</v>
      </c>
      <c r="BO5" s="447"/>
      <c r="BP5" s="447"/>
      <c r="BQ5" s="447"/>
      <c r="BR5" s="447"/>
      <c r="BS5" s="447"/>
      <c r="BT5" s="447"/>
      <c r="BU5" s="448"/>
      <c r="BV5" s="446">
        <v>21296327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93.9</v>
      </c>
      <c r="CU5" s="444"/>
      <c r="CV5" s="444"/>
      <c r="CW5" s="444"/>
      <c r="CX5" s="444"/>
      <c r="CY5" s="444"/>
      <c r="CZ5" s="444"/>
      <c r="DA5" s="445"/>
      <c r="DB5" s="443">
        <v>91.6</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101826</v>
      </c>
      <c r="BO6" s="447"/>
      <c r="BP6" s="447"/>
      <c r="BQ6" s="447"/>
      <c r="BR6" s="447"/>
      <c r="BS6" s="447"/>
      <c r="BT6" s="447"/>
      <c r="BU6" s="448"/>
      <c r="BV6" s="446">
        <v>406268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98.4</v>
      </c>
      <c r="CU6" s="484"/>
      <c r="CV6" s="484"/>
      <c r="CW6" s="484"/>
      <c r="CX6" s="484"/>
      <c r="CY6" s="484"/>
      <c r="CZ6" s="484"/>
      <c r="DA6" s="485"/>
      <c r="DB6" s="483">
        <v>96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94245</v>
      </c>
      <c r="BO7" s="447"/>
      <c r="BP7" s="447"/>
      <c r="BQ7" s="447"/>
      <c r="BR7" s="447"/>
      <c r="BS7" s="447"/>
      <c r="BT7" s="447"/>
      <c r="BU7" s="448"/>
      <c r="BV7" s="446">
        <v>164873</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11829861</v>
      </c>
      <c r="CU7" s="447"/>
      <c r="CV7" s="447"/>
      <c r="CW7" s="447"/>
      <c r="CX7" s="447"/>
      <c r="CY7" s="447"/>
      <c r="CZ7" s="447"/>
      <c r="DA7" s="448"/>
      <c r="DB7" s="446">
        <v>12105985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88</v>
      </c>
      <c r="AV8" s="479"/>
      <c r="AW8" s="479"/>
      <c r="AX8" s="479"/>
      <c r="AY8" s="480" t="s">
        <v>104</v>
      </c>
      <c r="AZ8" s="481"/>
      <c r="BA8" s="481"/>
      <c r="BB8" s="481"/>
      <c r="BC8" s="481"/>
      <c r="BD8" s="481"/>
      <c r="BE8" s="481"/>
      <c r="BF8" s="481"/>
      <c r="BG8" s="481"/>
      <c r="BH8" s="481"/>
      <c r="BI8" s="481"/>
      <c r="BJ8" s="481"/>
      <c r="BK8" s="481"/>
      <c r="BL8" s="481"/>
      <c r="BM8" s="482"/>
      <c r="BN8" s="446">
        <v>7581</v>
      </c>
      <c r="BO8" s="447"/>
      <c r="BP8" s="447"/>
      <c r="BQ8" s="447"/>
      <c r="BR8" s="447"/>
      <c r="BS8" s="447"/>
      <c r="BT8" s="447"/>
      <c r="BU8" s="448"/>
      <c r="BV8" s="446">
        <v>241395</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0.34</v>
      </c>
      <c r="CU8" s="487"/>
      <c r="CV8" s="487"/>
      <c r="CW8" s="487"/>
      <c r="CX8" s="487"/>
      <c r="CY8" s="487"/>
      <c r="CZ8" s="487"/>
      <c r="DA8" s="488"/>
      <c r="DB8" s="486">
        <v>0.33</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34313</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-233814</v>
      </c>
      <c r="BO9" s="447"/>
      <c r="BP9" s="447"/>
      <c r="BQ9" s="447"/>
      <c r="BR9" s="447"/>
      <c r="BS9" s="447"/>
      <c r="BT9" s="447"/>
      <c r="BU9" s="448"/>
      <c r="BV9" s="446">
        <v>-211522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18.399999999999999</v>
      </c>
      <c r="CU9" s="444"/>
      <c r="CV9" s="444"/>
      <c r="CW9" s="444"/>
      <c r="CX9" s="444"/>
      <c r="CY9" s="444"/>
      <c r="CZ9" s="444"/>
      <c r="DA9" s="445"/>
      <c r="DB9" s="443">
        <v>18.100000000000001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35933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18</v>
      </c>
      <c r="BO10" s="447"/>
      <c r="BP10" s="447"/>
      <c r="BQ10" s="447"/>
      <c r="BR10" s="447"/>
      <c r="BS10" s="447"/>
      <c r="BT10" s="447"/>
      <c r="BU10" s="448"/>
      <c r="BV10" s="446">
        <v>96</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34430</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88</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34310</v>
      </c>
      <c r="S13" s="528"/>
      <c r="T13" s="528"/>
      <c r="U13" s="528"/>
      <c r="V13" s="529"/>
      <c r="W13" s="462" t="s">
        <v>133</v>
      </c>
      <c r="X13" s="463"/>
      <c r="Y13" s="463"/>
      <c r="Z13" s="463"/>
      <c r="AA13" s="463"/>
      <c r="AB13" s="453"/>
      <c r="AC13" s="497">
        <v>1817</v>
      </c>
      <c r="AD13" s="498"/>
      <c r="AE13" s="498"/>
      <c r="AF13" s="498"/>
      <c r="AG13" s="537"/>
      <c r="AH13" s="497">
        <v>1873</v>
      </c>
      <c r="AI13" s="498"/>
      <c r="AJ13" s="498"/>
      <c r="AK13" s="498"/>
      <c r="AL13" s="499"/>
      <c r="AM13" s="475" t="s">
        <v>134</v>
      </c>
      <c r="AN13" s="476"/>
      <c r="AO13" s="476"/>
      <c r="AP13" s="476"/>
      <c r="AQ13" s="476"/>
      <c r="AR13" s="476"/>
      <c r="AS13" s="476"/>
      <c r="AT13" s="477"/>
      <c r="AU13" s="478" t="s">
        <v>120</v>
      </c>
      <c r="AV13" s="479"/>
      <c r="AW13" s="479"/>
      <c r="AX13" s="479"/>
      <c r="AY13" s="480" t="s">
        <v>135</v>
      </c>
      <c r="AZ13" s="481"/>
      <c r="BA13" s="481"/>
      <c r="BB13" s="481"/>
      <c r="BC13" s="481"/>
      <c r="BD13" s="481"/>
      <c r="BE13" s="481"/>
      <c r="BF13" s="481"/>
      <c r="BG13" s="481"/>
      <c r="BH13" s="481"/>
      <c r="BI13" s="481"/>
      <c r="BJ13" s="481"/>
      <c r="BK13" s="481"/>
      <c r="BL13" s="481"/>
      <c r="BM13" s="482"/>
      <c r="BN13" s="446">
        <v>-233796</v>
      </c>
      <c r="BO13" s="447"/>
      <c r="BP13" s="447"/>
      <c r="BQ13" s="447"/>
      <c r="BR13" s="447"/>
      <c r="BS13" s="447"/>
      <c r="BT13" s="447"/>
      <c r="BU13" s="448"/>
      <c r="BV13" s="446">
        <v>-211426</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11.1</v>
      </c>
      <c r="CU13" s="444"/>
      <c r="CV13" s="444"/>
      <c r="CW13" s="444"/>
      <c r="CX13" s="444"/>
      <c r="CY13" s="444"/>
      <c r="CZ13" s="444"/>
      <c r="DA13" s="445"/>
      <c r="DB13" s="443">
        <v>11.2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34757</v>
      </c>
      <c r="S14" s="528"/>
      <c r="T14" s="528"/>
      <c r="U14" s="528"/>
      <c r="V14" s="529"/>
      <c r="W14" s="436"/>
      <c r="X14" s="437"/>
      <c r="Y14" s="437"/>
      <c r="Z14" s="437"/>
      <c r="AA14" s="437"/>
      <c r="AB14" s="426"/>
      <c r="AC14" s="530">
        <v>11.6</v>
      </c>
      <c r="AD14" s="531"/>
      <c r="AE14" s="531"/>
      <c r="AF14" s="531"/>
      <c r="AG14" s="532"/>
      <c r="AH14" s="530">
        <v>11.6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127.4</v>
      </c>
      <c r="CU14" s="542"/>
      <c r="CV14" s="542"/>
      <c r="CW14" s="542"/>
      <c r="CX14" s="542"/>
      <c r="CY14" s="542"/>
      <c r="CZ14" s="542"/>
      <c r="DA14" s="543"/>
      <c r="DB14" s="541">
        <v>131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34642</v>
      </c>
      <c r="S15" s="528"/>
      <c r="T15" s="528"/>
      <c r="U15" s="528"/>
      <c r="V15" s="529"/>
      <c r="W15" s="462" t="s">
        <v>140</v>
      </c>
      <c r="X15" s="463"/>
      <c r="Y15" s="463"/>
      <c r="Z15" s="463"/>
      <c r="AA15" s="463"/>
      <c r="AB15" s="453"/>
      <c r="AC15" s="497">
        <v>2491</v>
      </c>
      <c r="AD15" s="498"/>
      <c r="AE15" s="498"/>
      <c r="AF15" s="498"/>
      <c r="AG15" s="537"/>
      <c r="AH15" s="497">
        <v>2483</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3559416</v>
      </c>
      <c r="BO15" s="410"/>
      <c r="BP15" s="410"/>
      <c r="BQ15" s="410"/>
      <c r="BR15" s="410"/>
      <c r="BS15" s="410"/>
      <c r="BT15" s="410"/>
      <c r="BU15" s="411"/>
      <c r="BV15" s="409">
        <v>3556706</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16</v>
      </c>
      <c r="AD16" s="531"/>
      <c r="AE16" s="531"/>
      <c r="AF16" s="531"/>
      <c r="AG16" s="532"/>
      <c r="AH16" s="530">
        <v>15.3</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10214208</v>
      </c>
      <c r="BO16" s="447"/>
      <c r="BP16" s="447"/>
      <c r="BQ16" s="447"/>
      <c r="BR16" s="447"/>
      <c r="BS16" s="447"/>
      <c r="BT16" s="447"/>
      <c r="BU16" s="448"/>
      <c r="BV16" s="446">
        <v>10392049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11297</v>
      </c>
      <c r="AD17" s="498"/>
      <c r="AE17" s="498"/>
      <c r="AF17" s="498"/>
      <c r="AG17" s="537"/>
      <c r="AH17" s="497">
        <v>11853</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4498490</v>
      </c>
      <c r="BO17" s="447"/>
      <c r="BP17" s="447"/>
      <c r="BQ17" s="447"/>
      <c r="BR17" s="447"/>
      <c r="BS17" s="447"/>
      <c r="BT17" s="447"/>
      <c r="BU17" s="448"/>
      <c r="BV17" s="446">
        <v>4491755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632.29</v>
      </c>
      <c r="M18" s="559"/>
      <c r="N18" s="559"/>
      <c r="O18" s="559"/>
      <c r="P18" s="559"/>
      <c r="Q18" s="559"/>
      <c r="R18" s="560"/>
      <c r="S18" s="560"/>
      <c r="T18" s="560"/>
      <c r="U18" s="560"/>
      <c r="V18" s="561"/>
      <c r="W18" s="464"/>
      <c r="X18" s="465"/>
      <c r="Y18" s="465"/>
      <c r="Z18" s="465"/>
      <c r="AA18" s="465"/>
      <c r="AB18" s="456"/>
      <c r="AC18" s="562">
        <v>72.400000000000006</v>
      </c>
      <c r="AD18" s="563"/>
      <c r="AE18" s="563"/>
      <c r="AF18" s="563"/>
      <c r="AG18" s="564"/>
      <c r="AH18" s="562">
        <v>73.099999999999994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11221266</v>
      </c>
      <c r="BO18" s="447"/>
      <c r="BP18" s="447"/>
      <c r="BQ18" s="447"/>
      <c r="BR18" s="447"/>
      <c r="BS18" s="447"/>
      <c r="BT18" s="447"/>
      <c r="BU18" s="448"/>
      <c r="BV18" s="446">
        <v>11127768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54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13490042</v>
      </c>
      <c r="BO19" s="447"/>
      <c r="BP19" s="447"/>
      <c r="BQ19" s="447"/>
      <c r="BR19" s="447"/>
      <c r="BS19" s="447"/>
      <c r="BT19" s="447"/>
      <c r="BU19" s="448"/>
      <c r="BV19" s="446">
        <v>13716828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14771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26107544</v>
      </c>
      <c r="BO23" s="447"/>
      <c r="BP23" s="447"/>
      <c r="BQ23" s="447"/>
      <c r="BR23" s="447"/>
      <c r="BS23" s="447"/>
      <c r="BT23" s="447"/>
      <c r="BU23" s="448"/>
      <c r="BV23" s="446">
        <v>26513327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8200</v>
      </c>
      <c r="R24" s="498"/>
      <c r="S24" s="498"/>
      <c r="T24" s="498"/>
      <c r="U24" s="498"/>
      <c r="V24" s="537"/>
      <c r="W24" s="596"/>
      <c r="X24" s="584"/>
      <c r="Y24" s="585"/>
      <c r="Z24" s="496" t="s">
        <v>164</v>
      </c>
      <c r="AA24" s="476"/>
      <c r="AB24" s="476"/>
      <c r="AC24" s="476"/>
      <c r="AD24" s="476"/>
      <c r="AE24" s="476"/>
      <c r="AF24" s="476"/>
      <c r="AG24" s="477"/>
      <c r="AH24" s="497">
        <v>407</v>
      </c>
      <c r="AI24" s="498"/>
      <c r="AJ24" s="498"/>
      <c r="AK24" s="498"/>
      <c r="AL24" s="537"/>
      <c r="AM24" s="497">
        <v>1251932</v>
      </c>
      <c r="AN24" s="498"/>
      <c r="AO24" s="498"/>
      <c r="AP24" s="498"/>
      <c r="AQ24" s="498"/>
      <c r="AR24" s="537"/>
      <c r="AS24" s="497">
        <v>3076</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17314749</v>
      </c>
      <c r="BO24" s="447"/>
      <c r="BP24" s="447"/>
      <c r="BQ24" s="447"/>
      <c r="BR24" s="447"/>
      <c r="BS24" s="447"/>
      <c r="BT24" s="447"/>
      <c r="BU24" s="448"/>
      <c r="BV24" s="446">
        <v>17351592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2</v>
      </c>
      <c r="M25" s="498"/>
      <c r="N25" s="498"/>
      <c r="O25" s="498"/>
      <c r="P25" s="537"/>
      <c r="Q25" s="497">
        <v>6830</v>
      </c>
      <c r="R25" s="498"/>
      <c r="S25" s="498"/>
      <c r="T25" s="498"/>
      <c r="U25" s="498"/>
      <c r="V25" s="537"/>
      <c r="W25" s="596"/>
      <c r="X25" s="584"/>
      <c r="Y25" s="585"/>
      <c r="Z25" s="496" t="s">
        <v>167</v>
      </c>
      <c r="AA25" s="476"/>
      <c r="AB25" s="476"/>
      <c r="AC25" s="476"/>
      <c r="AD25" s="476"/>
      <c r="AE25" s="476"/>
      <c r="AF25" s="476"/>
      <c r="AG25" s="477"/>
      <c r="AH25" s="497" t="s">
        <v>124</v>
      </c>
      <c r="AI25" s="498"/>
      <c r="AJ25" s="498"/>
      <c r="AK25" s="498"/>
      <c r="AL25" s="537"/>
      <c r="AM25" s="497" t="s">
        <v>168</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630204</v>
      </c>
      <c r="BO25" s="410"/>
      <c r="BP25" s="410"/>
      <c r="BQ25" s="410"/>
      <c r="BR25" s="410"/>
      <c r="BS25" s="410"/>
      <c r="BT25" s="410"/>
      <c r="BU25" s="411"/>
      <c r="BV25" s="409">
        <v>514400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6110</v>
      </c>
      <c r="R26" s="498"/>
      <c r="S26" s="498"/>
      <c r="T26" s="498"/>
      <c r="U26" s="498"/>
      <c r="V26" s="537"/>
      <c r="W26" s="596"/>
      <c r="X26" s="584"/>
      <c r="Y26" s="585"/>
      <c r="Z26" s="496" t="s">
        <v>171</v>
      </c>
      <c r="AA26" s="606"/>
      <c r="AB26" s="606"/>
      <c r="AC26" s="606"/>
      <c r="AD26" s="606"/>
      <c r="AE26" s="606"/>
      <c r="AF26" s="606"/>
      <c r="AG26" s="607"/>
      <c r="AH26" s="497">
        <v>39</v>
      </c>
      <c r="AI26" s="498"/>
      <c r="AJ26" s="498"/>
      <c r="AK26" s="498"/>
      <c r="AL26" s="537"/>
      <c r="AM26" s="497">
        <v>134862</v>
      </c>
      <c r="AN26" s="498"/>
      <c r="AO26" s="498"/>
      <c r="AP26" s="498"/>
      <c r="AQ26" s="498"/>
      <c r="AR26" s="537"/>
      <c r="AS26" s="497">
        <v>3458</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3900</v>
      </c>
      <c r="R27" s="498"/>
      <c r="S27" s="498"/>
      <c r="T27" s="498"/>
      <c r="U27" s="498"/>
      <c r="V27" s="537"/>
      <c r="W27" s="596"/>
      <c r="X27" s="584"/>
      <c r="Y27" s="585"/>
      <c r="Z27" s="496" t="s">
        <v>174</v>
      </c>
      <c r="AA27" s="476"/>
      <c r="AB27" s="476"/>
      <c r="AC27" s="476"/>
      <c r="AD27" s="476"/>
      <c r="AE27" s="476"/>
      <c r="AF27" s="476"/>
      <c r="AG27" s="477"/>
      <c r="AH27" s="497" t="s">
        <v>168</v>
      </c>
      <c r="AI27" s="498"/>
      <c r="AJ27" s="498"/>
      <c r="AK27" s="498"/>
      <c r="AL27" s="537"/>
      <c r="AM27" s="497" t="s">
        <v>124</v>
      </c>
      <c r="AN27" s="498"/>
      <c r="AO27" s="498"/>
      <c r="AP27" s="498"/>
      <c r="AQ27" s="498"/>
      <c r="AR27" s="537"/>
      <c r="AS27" s="497" t="s">
        <v>168</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533202</v>
      </c>
      <c r="BO27" s="620"/>
      <c r="BP27" s="620"/>
      <c r="BQ27" s="620"/>
      <c r="BR27" s="620"/>
      <c r="BS27" s="620"/>
      <c r="BT27" s="620"/>
      <c r="BU27" s="621"/>
      <c r="BV27" s="619">
        <v>533170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3270</v>
      </c>
      <c r="R28" s="498"/>
      <c r="S28" s="498"/>
      <c r="T28" s="498"/>
      <c r="U28" s="498"/>
      <c r="V28" s="537"/>
      <c r="W28" s="596"/>
      <c r="X28" s="584"/>
      <c r="Y28" s="585"/>
      <c r="Z28" s="496" t="s">
        <v>177</v>
      </c>
      <c r="AA28" s="476"/>
      <c r="AB28" s="476"/>
      <c r="AC28" s="476"/>
      <c r="AD28" s="476"/>
      <c r="AE28" s="476"/>
      <c r="AF28" s="476"/>
      <c r="AG28" s="477"/>
      <c r="AH28" s="497" t="s">
        <v>124</v>
      </c>
      <c r="AI28" s="498"/>
      <c r="AJ28" s="498"/>
      <c r="AK28" s="498"/>
      <c r="AL28" s="537"/>
      <c r="AM28" s="497" t="s">
        <v>168</v>
      </c>
      <c r="AN28" s="498"/>
      <c r="AO28" s="498"/>
      <c r="AP28" s="498"/>
      <c r="AQ28" s="498"/>
      <c r="AR28" s="537"/>
      <c r="AS28" s="497" t="s">
        <v>124</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588555</v>
      </c>
      <c r="BO28" s="410"/>
      <c r="BP28" s="410"/>
      <c r="BQ28" s="410"/>
      <c r="BR28" s="410"/>
      <c r="BS28" s="410"/>
      <c r="BT28" s="410"/>
      <c r="BU28" s="411"/>
      <c r="BV28" s="409">
        <v>351074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18</v>
      </c>
      <c r="M29" s="498"/>
      <c r="N29" s="498"/>
      <c r="O29" s="498"/>
      <c r="P29" s="537"/>
      <c r="Q29" s="497">
        <v>3048</v>
      </c>
      <c r="R29" s="498"/>
      <c r="S29" s="498"/>
      <c r="T29" s="498"/>
      <c r="U29" s="498"/>
      <c r="V29" s="537"/>
      <c r="W29" s="597"/>
      <c r="X29" s="598"/>
      <c r="Y29" s="599"/>
      <c r="Z29" s="496" t="s">
        <v>180</v>
      </c>
      <c r="AA29" s="476"/>
      <c r="AB29" s="476"/>
      <c r="AC29" s="476"/>
      <c r="AD29" s="476"/>
      <c r="AE29" s="476"/>
      <c r="AF29" s="476"/>
      <c r="AG29" s="477"/>
      <c r="AH29" s="497">
        <v>407</v>
      </c>
      <c r="AI29" s="498"/>
      <c r="AJ29" s="498"/>
      <c r="AK29" s="498"/>
      <c r="AL29" s="537"/>
      <c r="AM29" s="497">
        <v>1251932</v>
      </c>
      <c r="AN29" s="498"/>
      <c r="AO29" s="498"/>
      <c r="AP29" s="498"/>
      <c r="AQ29" s="498"/>
      <c r="AR29" s="537"/>
      <c r="AS29" s="497">
        <v>3076</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2784532</v>
      </c>
      <c r="BO29" s="447"/>
      <c r="BP29" s="447"/>
      <c r="BQ29" s="447"/>
      <c r="BR29" s="447"/>
      <c r="BS29" s="447"/>
      <c r="BT29" s="447"/>
      <c r="BU29" s="448"/>
      <c r="BV29" s="446">
        <v>2883563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96.7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1974528</v>
      </c>
      <c r="BO30" s="620"/>
      <c r="BP30" s="620"/>
      <c r="BQ30" s="620"/>
      <c r="BR30" s="620"/>
      <c r="BS30" s="620"/>
      <c r="BT30" s="620"/>
      <c r="BU30" s="621"/>
      <c r="BV30" s="619">
        <v>1873571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191</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6</v>
      </c>
      <c r="V34" s="632"/>
      <c r="W34" s="633" t="str">
        <f>IF('各会計、関係団体の財政状況及び健全化判断比率'!B28="","",'各会計、関係団体の財政状況及び健全化判断比率'!B28)</f>
        <v>四万十市国民健康保険会計事業勘定</v>
      </c>
      <c r="X34" s="633"/>
      <c r="Y34" s="633"/>
      <c r="Z34" s="633"/>
      <c r="AA34" s="633"/>
      <c r="AB34" s="633"/>
      <c r="AC34" s="633"/>
      <c r="AD34" s="633"/>
      <c r="AE34" s="633"/>
      <c r="AF34" s="633"/>
      <c r="AG34" s="633"/>
      <c r="AH34" s="633"/>
      <c r="AI34" s="633"/>
      <c r="AJ34" s="633"/>
      <c r="AK34" s="633"/>
      <c r="AL34" s="193"/>
      <c r="AM34" s="632">
        <f>IF(AO34="","",MAX(C34:D43,U34:V43)+1)</f>
        <v>11</v>
      </c>
      <c r="AN34" s="632"/>
      <c r="AO34" s="633" t="str">
        <f>IF('各会計、関係団体の財政状況及び健全化判断比率'!B33="","",'各会計、関係団体の財政状況及び健全化判断比率'!B33)</f>
        <v>四万十市水道事業会計</v>
      </c>
      <c r="AP34" s="633"/>
      <c r="AQ34" s="633"/>
      <c r="AR34" s="633"/>
      <c r="AS34" s="633"/>
      <c r="AT34" s="633"/>
      <c r="AU34" s="633"/>
      <c r="AV34" s="633"/>
      <c r="AW34" s="633"/>
      <c r="AX34" s="633"/>
      <c r="AY34" s="633"/>
      <c r="AZ34" s="633"/>
      <c r="BA34" s="633"/>
      <c r="BB34" s="633"/>
      <c r="BC34" s="633"/>
      <c r="BD34" s="193"/>
      <c r="BE34" s="632">
        <f>IF(BG34="","",MAX(C34:D43,U34:V43,AM34:AN43)+1)</f>
        <v>13</v>
      </c>
      <c r="BF34" s="632"/>
      <c r="BG34" s="633" t="str">
        <f>IF('各会計、関係団体の財政状況及び健全化判断比率'!B35="","",'各会計、関係団体の財政状況及び健全化判断比率'!B35)</f>
        <v>四万十市簡易水道事業会計</v>
      </c>
      <c r="BH34" s="633"/>
      <c r="BI34" s="633"/>
      <c r="BJ34" s="633"/>
      <c r="BK34" s="633"/>
      <c r="BL34" s="633"/>
      <c r="BM34" s="633"/>
      <c r="BN34" s="633"/>
      <c r="BO34" s="633"/>
      <c r="BP34" s="633"/>
      <c r="BQ34" s="633"/>
      <c r="BR34" s="633"/>
      <c r="BS34" s="633"/>
      <c r="BT34" s="633"/>
      <c r="BU34" s="633"/>
      <c r="BV34" s="193"/>
      <c r="BW34" s="632">
        <f>IF(BY34="","",MAX(C34:D43,U34:V43,AM34:AN43,BE34:BF43)+1)</f>
        <v>18</v>
      </c>
      <c r="BX34" s="632"/>
      <c r="BY34" s="633" t="str">
        <f>IF('各会計、関係団体の財政状況及び健全化判断比率'!B68="","",'各会計、関係団体の財政状況及び健全化判断比率'!B68)</f>
        <v>こうち人づくり広域連合</v>
      </c>
      <c r="BZ34" s="633"/>
      <c r="CA34" s="633"/>
      <c r="CB34" s="633"/>
      <c r="CC34" s="633"/>
      <c r="CD34" s="633"/>
      <c r="CE34" s="633"/>
      <c r="CF34" s="633"/>
      <c r="CG34" s="633"/>
      <c r="CH34" s="633"/>
      <c r="CI34" s="633"/>
      <c r="CJ34" s="633"/>
      <c r="CK34" s="633"/>
      <c r="CL34" s="633"/>
      <c r="CM34" s="633"/>
      <c r="CN34" s="193"/>
      <c r="CO34" s="632">
        <f>IF(CQ34="","",MAX(C34:D43,U34:V43,AM34:AN43,BE34:BF43,BW34:BX43)+1)</f>
        <v>28</v>
      </c>
      <c r="CP34" s="632"/>
      <c r="CQ34" s="633" t="str">
        <f>IF('各会計、関係団体の財政状況及び健全化判断比率'!BS7="","",'各会計、関係団体の財政状況及び健全化判断比率'!BS7)</f>
        <v>（公財）四万十市体育協会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四万十市奥屋内へき地出張診療所会計</v>
      </c>
      <c r="F35" s="633"/>
      <c r="G35" s="633"/>
      <c r="H35" s="633"/>
      <c r="I35" s="633"/>
      <c r="J35" s="633"/>
      <c r="K35" s="633"/>
      <c r="L35" s="633"/>
      <c r="M35" s="633"/>
      <c r="N35" s="633"/>
      <c r="O35" s="633"/>
      <c r="P35" s="633"/>
      <c r="Q35" s="633"/>
      <c r="R35" s="633"/>
      <c r="S35" s="633"/>
      <c r="T35" s="193"/>
      <c r="U35" s="632">
        <f>IF(W35="","",U34+1)</f>
        <v>7</v>
      </c>
      <c r="V35" s="632"/>
      <c r="W35" s="633" t="str">
        <f>IF('各会計、関係団体の財政状況及び健全化判断比率'!B29="","",'各会計、関係団体の財政状況及び健全化判断比率'!B29)</f>
        <v>四万十市国民健康保険会計診療施設勘定</v>
      </c>
      <c r="X35" s="633"/>
      <c r="Y35" s="633"/>
      <c r="Z35" s="633"/>
      <c r="AA35" s="633"/>
      <c r="AB35" s="633"/>
      <c r="AC35" s="633"/>
      <c r="AD35" s="633"/>
      <c r="AE35" s="633"/>
      <c r="AF35" s="633"/>
      <c r="AG35" s="633"/>
      <c r="AH35" s="633"/>
      <c r="AI35" s="633"/>
      <c r="AJ35" s="633"/>
      <c r="AK35" s="633"/>
      <c r="AL35" s="193"/>
      <c r="AM35" s="632">
        <f t="shared" ref="AM35:AM43" si="0">IF(AO35="","",AM34+1)</f>
        <v>12</v>
      </c>
      <c r="AN35" s="632"/>
      <c r="AO35" s="633" t="str">
        <f>IF('各会計、関係団体の財政状況及び健全化判断比率'!B34="","",'各会計、関係団体の財政状況及び健全化判断比率'!B34)</f>
        <v>四万十市病院事業会計</v>
      </c>
      <c r="AP35" s="633"/>
      <c r="AQ35" s="633"/>
      <c r="AR35" s="633"/>
      <c r="AS35" s="633"/>
      <c r="AT35" s="633"/>
      <c r="AU35" s="633"/>
      <c r="AV35" s="633"/>
      <c r="AW35" s="633"/>
      <c r="AX35" s="633"/>
      <c r="AY35" s="633"/>
      <c r="AZ35" s="633"/>
      <c r="BA35" s="633"/>
      <c r="BB35" s="633"/>
      <c r="BC35" s="633"/>
      <c r="BD35" s="193"/>
      <c r="BE35" s="632">
        <f t="shared" ref="BE35:BE43" si="1">IF(BG35="","",BE34+1)</f>
        <v>14</v>
      </c>
      <c r="BF35" s="632"/>
      <c r="BG35" s="633" t="str">
        <f>IF('各会計、関係団体の財政状況及び健全化判断比率'!B36="","",'各会計、関係団体の財政状況及び健全化判断比率'!B36)</f>
        <v>幡多公設地方卸売市場事業会計</v>
      </c>
      <c r="BH35" s="633"/>
      <c r="BI35" s="633"/>
      <c r="BJ35" s="633"/>
      <c r="BK35" s="633"/>
      <c r="BL35" s="633"/>
      <c r="BM35" s="633"/>
      <c r="BN35" s="633"/>
      <c r="BO35" s="633"/>
      <c r="BP35" s="633"/>
      <c r="BQ35" s="633"/>
      <c r="BR35" s="633"/>
      <c r="BS35" s="633"/>
      <c r="BT35" s="633"/>
      <c r="BU35" s="633"/>
      <c r="BV35" s="193"/>
      <c r="BW35" s="632">
        <f t="shared" ref="BW35:BW43" si="2">IF(BY35="","",BW34+1)</f>
        <v>19</v>
      </c>
      <c r="BX35" s="632"/>
      <c r="BY35" s="633" t="str">
        <f>IF('各会計、関係団体の財政状況及び健全化判断比率'!B69="","",'各会計、関係団体の財政状況及び健全化判断比率'!B69)</f>
        <v>高知県市町村総合事務組合</v>
      </c>
      <c r="BZ35" s="633"/>
      <c r="CA35" s="633"/>
      <c r="CB35" s="633"/>
      <c r="CC35" s="633"/>
      <c r="CD35" s="633"/>
      <c r="CE35" s="633"/>
      <c r="CF35" s="633"/>
      <c r="CG35" s="633"/>
      <c r="CH35" s="633"/>
      <c r="CI35" s="633"/>
      <c r="CJ35" s="633"/>
      <c r="CK35" s="633"/>
      <c r="CL35" s="633"/>
      <c r="CM35" s="633"/>
      <c r="CN35" s="193"/>
      <c r="CO35" s="632">
        <f t="shared" ref="CO35:CO43" si="3">IF(CQ35="","",CO34+1)</f>
        <v>29</v>
      </c>
      <c r="CP35" s="632"/>
      <c r="CQ35" s="633" t="str">
        <f>IF('各会計、関係団体の財政状況及び健全化判断比率'!BS8="","",'各会計、関係団体の財政状況及び健全化判断比率'!BS8)</f>
        <v>（公財）四万十市公園管理公社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四万十市住宅新築資金等貸付事業会計</v>
      </c>
      <c r="F36" s="633"/>
      <c r="G36" s="633"/>
      <c r="H36" s="633"/>
      <c r="I36" s="633"/>
      <c r="J36" s="633"/>
      <c r="K36" s="633"/>
      <c r="L36" s="633"/>
      <c r="M36" s="633"/>
      <c r="N36" s="633"/>
      <c r="O36" s="633"/>
      <c r="P36" s="633"/>
      <c r="Q36" s="633"/>
      <c r="R36" s="633"/>
      <c r="S36" s="633"/>
      <c r="T36" s="193"/>
      <c r="U36" s="632">
        <f t="shared" ref="U36:U43" si="4">IF(W36="","",U35+1)</f>
        <v>8</v>
      </c>
      <c r="V36" s="632"/>
      <c r="W36" s="633" t="str">
        <f>IF('各会計、関係団体の財政状況及び健全化判断比率'!B30="","",'各会計、関係団体の財政状況及び健全化判断比率'!B30)</f>
        <v>四万十市介護保険会計保険事業勘定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15</v>
      </c>
      <c r="BF36" s="632"/>
      <c r="BG36" s="633" t="str">
        <f>IF('各会計、関係団体の財政状況及び健全化判断比率'!B37="","",'各会計、関係団体の財政状況及び健全化判断比率'!B37)</f>
        <v>四万十市と畜場会計</v>
      </c>
      <c r="BH36" s="633"/>
      <c r="BI36" s="633"/>
      <c r="BJ36" s="633"/>
      <c r="BK36" s="633"/>
      <c r="BL36" s="633"/>
      <c r="BM36" s="633"/>
      <c r="BN36" s="633"/>
      <c r="BO36" s="633"/>
      <c r="BP36" s="633"/>
      <c r="BQ36" s="633"/>
      <c r="BR36" s="633"/>
      <c r="BS36" s="633"/>
      <c r="BT36" s="633"/>
      <c r="BU36" s="633"/>
      <c r="BV36" s="193"/>
      <c r="BW36" s="632">
        <f t="shared" si="2"/>
        <v>20</v>
      </c>
      <c r="BX36" s="632"/>
      <c r="BY36" s="633" t="str">
        <f>IF('各会計、関係団体の財政状況及び健全化判断比率'!B70="","",'各会計、関係団体の財政状況及び健全化判断比率'!B70)</f>
        <v>高知県市町村総合事務組合</v>
      </c>
      <c r="BZ36" s="633"/>
      <c r="CA36" s="633"/>
      <c r="CB36" s="633"/>
      <c r="CC36" s="633"/>
      <c r="CD36" s="633"/>
      <c r="CE36" s="633"/>
      <c r="CF36" s="633"/>
      <c r="CG36" s="633"/>
      <c r="CH36" s="633"/>
      <c r="CI36" s="633"/>
      <c r="CJ36" s="633"/>
      <c r="CK36" s="633"/>
      <c r="CL36" s="633"/>
      <c r="CM36" s="633"/>
      <c r="CN36" s="193"/>
      <c r="CO36" s="632">
        <f t="shared" si="3"/>
        <v>30</v>
      </c>
      <c r="CP36" s="632"/>
      <c r="CQ36" s="633" t="str">
        <f>IF('各会計、関係団体の財政状況及び健全化判断比率'!BS9="","",'各会計、関係団体の財政状況及び健全化判断比率'!BS9)</f>
        <v>まちづくり四万十（株）</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四万十市鉄道経営助成基金会計</v>
      </c>
      <c r="F37" s="633"/>
      <c r="G37" s="633"/>
      <c r="H37" s="633"/>
      <c r="I37" s="633"/>
      <c r="J37" s="633"/>
      <c r="K37" s="633"/>
      <c r="L37" s="633"/>
      <c r="M37" s="633"/>
      <c r="N37" s="633"/>
      <c r="O37" s="633"/>
      <c r="P37" s="633"/>
      <c r="Q37" s="633"/>
      <c r="R37" s="633"/>
      <c r="S37" s="633"/>
      <c r="T37" s="193"/>
      <c r="U37" s="632">
        <f t="shared" si="4"/>
        <v>9</v>
      </c>
      <c r="V37" s="632"/>
      <c r="W37" s="633" t="str">
        <f>IF('各会計、関係団体の財政状況及び健全化判断比率'!B31="","",'各会計、関係団体の財政状況及び健全化判断比率'!B31)</f>
        <v>幡多中央介護認定審査会会計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16</v>
      </c>
      <c r="BF37" s="632"/>
      <c r="BG37" s="633" t="str">
        <f>IF('各会計、関係団体の財政状況及び健全化判断比率'!B38="","",'各会計、関係団体の財政状況及び健全化判断比率'!B38)</f>
        <v>四万十市下水道事業会計</v>
      </c>
      <c r="BH37" s="633"/>
      <c r="BI37" s="633"/>
      <c r="BJ37" s="633"/>
      <c r="BK37" s="633"/>
      <c r="BL37" s="633"/>
      <c r="BM37" s="633"/>
      <c r="BN37" s="633"/>
      <c r="BO37" s="633"/>
      <c r="BP37" s="633"/>
      <c r="BQ37" s="633"/>
      <c r="BR37" s="633"/>
      <c r="BS37" s="633"/>
      <c r="BT37" s="633"/>
      <c r="BU37" s="633"/>
      <c r="BV37" s="193"/>
      <c r="BW37" s="632">
        <f t="shared" si="2"/>
        <v>21</v>
      </c>
      <c r="BX37" s="632"/>
      <c r="BY37" s="633" t="str">
        <f>IF('各会計、関係団体の財政状況及び健全化判断比率'!B71="","",'各会計、関係団体の財政状況及び健全化判断比率'!B71)</f>
        <v>高知県後期高齢者医療広域連合</v>
      </c>
      <c r="BZ37" s="633"/>
      <c r="CA37" s="633"/>
      <c r="CB37" s="633"/>
      <c r="CC37" s="633"/>
      <c r="CD37" s="633"/>
      <c r="CE37" s="633"/>
      <c r="CF37" s="633"/>
      <c r="CG37" s="633"/>
      <c r="CH37" s="633"/>
      <c r="CI37" s="633"/>
      <c r="CJ37" s="633"/>
      <c r="CK37" s="633"/>
      <c r="CL37" s="633"/>
      <c r="CM37" s="633"/>
      <c r="CN37" s="193"/>
      <c r="CO37" s="632">
        <f t="shared" si="3"/>
        <v>31</v>
      </c>
      <c r="CP37" s="632"/>
      <c r="CQ37" s="633" t="str">
        <f>IF('各会計、関係団体の財政状況及び健全化判断比率'!BS10="","",'各会計、関係団体の財政状況及び健全化判断比率'!BS10)</f>
        <v>（公財）四万十市西土佐農業公社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f t="shared" ref="C38:C43" si="5">IF(E38="","",C37+1)</f>
        <v>5</v>
      </c>
      <c r="D38" s="632"/>
      <c r="E38" s="633" t="str">
        <f>IF('各会計、関係団体の財政状況及び健全化判断比率'!B11="","",'各会計、関係団体の財政状況及び健全化判断比率'!B11)</f>
        <v>四万十市園芸作物価格安定事業会計</v>
      </c>
      <c r="F38" s="633"/>
      <c r="G38" s="633"/>
      <c r="H38" s="633"/>
      <c r="I38" s="633"/>
      <c r="J38" s="633"/>
      <c r="K38" s="633"/>
      <c r="L38" s="633"/>
      <c r="M38" s="633"/>
      <c r="N38" s="633"/>
      <c r="O38" s="633"/>
      <c r="P38" s="633"/>
      <c r="Q38" s="633"/>
      <c r="R38" s="633"/>
      <c r="S38" s="633"/>
      <c r="T38" s="193"/>
      <c r="U38" s="632">
        <f t="shared" si="4"/>
        <v>10</v>
      </c>
      <c r="V38" s="632"/>
      <c r="W38" s="633" t="str">
        <f>IF('各会計、関係団体の財政状況及び健全化判断比率'!B32="","",'各会計、関係団体の財政状況及び健全化判断比率'!B32)</f>
        <v>四万十市後期高齢者医療会計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17</v>
      </c>
      <c r="BF38" s="632"/>
      <c r="BG38" s="633" t="str">
        <f>IF('各会計、関係団体の財政状況及び健全化判断比率'!B39="","",'各会計、関係団体の財政状況及び健全化判断比率'!B39)</f>
        <v>四万十市農業集落排水事業会計</v>
      </c>
      <c r="BH38" s="633"/>
      <c r="BI38" s="633"/>
      <c r="BJ38" s="633"/>
      <c r="BK38" s="633"/>
      <c r="BL38" s="633"/>
      <c r="BM38" s="633"/>
      <c r="BN38" s="633"/>
      <c r="BO38" s="633"/>
      <c r="BP38" s="633"/>
      <c r="BQ38" s="633"/>
      <c r="BR38" s="633"/>
      <c r="BS38" s="633"/>
      <c r="BT38" s="633"/>
      <c r="BU38" s="633"/>
      <c r="BV38" s="193"/>
      <c r="BW38" s="632">
        <f t="shared" si="2"/>
        <v>22</v>
      </c>
      <c r="BX38" s="632"/>
      <c r="BY38" s="633" t="str">
        <f>IF('各会計、関係団体の財政状況及び健全化判断比率'!B72="","",'各会計、関係団体の財政状況及び健全化判断比率'!B72)</f>
        <v>高知県後期高齢者医療広域連合</v>
      </c>
      <c r="BZ38" s="633"/>
      <c r="CA38" s="633"/>
      <c r="CB38" s="633"/>
      <c r="CC38" s="633"/>
      <c r="CD38" s="633"/>
      <c r="CE38" s="633"/>
      <c r="CF38" s="633"/>
      <c r="CG38" s="633"/>
      <c r="CH38" s="633"/>
      <c r="CI38" s="633"/>
      <c r="CJ38" s="633"/>
      <c r="CK38" s="633"/>
      <c r="CL38" s="633"/>
      <c r="CM38" s="633"/>
      <c r="CN38" s="193"/>
      <c r="CO38" s="632">
        <f t="shared" si="3"/>
        <v>32</v>
      </c>
      <c r="CP38" s="632"/>
      <c r="CQ38" s="633" t="str">
        <f>IF('各会計、関係団体の財政状況及び健全化判断比率'!BS11="","",'各会計、関係団体の財政状況及び健全化判断比率'!BS11)</f>
        <v>（株）しまんと企画</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23</v>
      </c>
      <c r="BX39" s="632"/>
      <c r="BY39" s="633" t="str">
        <f>IF('各会計、関係団体の財政状況及び健全化判断比率'!B73="","",'各会計、関係団体の財政状況及び健全化判断比率'!B73)</f>
        <v>幡多広域市町村圏事務組合</v>
      </c>
      <c r="BZ39" s="633"/>
      <c r="CA39" s="633"/>
      <c r="CB39" s="633"/>
      <c r="CC39" s="633"/>
      <c r="CD39" s="633"/>
      <c r="CE39" s="633"/>
      <c r="CF39" s="633"/>
      <c r="CG39" s="633"/>
      <c r="CH39" s="633"/>
      <c r="CI39" s="633"/>
      <c r="CJ39" s="633"/>
      <c r="CK39" s="633"/>
      <c r="CL39" s="633"/>
      <c r="CM39" s="633"/>
      <c r="CN39" s="193"/>
      <c r="CO39" s="632">
        <f t="shared" si="3"/>
        <v>33</v>
      </c>
      <c r="CP39" s="632"/>
      <c r="CQ39" s="633" t="str">
        <f>IF('各会計、関係団体の財政状況及び健全化判断比率'!BS12="","",'各会計、関係団体の財政状況及び健全化判断比率'!BS12)</f>
        <v>土佐くろしお鉄道（株）</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24</v>
      </c>
      <c r="BX40" s="632"/>
      <c r="BY40" s="633" t="str">
        <f>IF('各会計、関係団体の財政状況及び健全化判断比率'!B74="","",'各会計、関係団体の財政状況及び健全化判断比率'!B74)</f>
        <v>幡多広域市町村圏事務組合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25</v>
      </c>
      <c r="BX41" s="632"/>
      <c r="BY41" s="633" t="str">
        <f>IF('各会計、関係団体の財政状況及び健全化判断比率'!B75="","",'各会計、関係団体の財政状況及び健全化判断比率'!B75)</f>
        <v>幡多広域市町村圏事務組合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26</v>
      </c>
      <c r="BX42" s="632"/>
      <c r="BY42" s="633" t="str">
        <f>IF('各会計、関係団体の財政状況及び健全化判断比率'!B76="","",'各会計、関係団体の財政状況及び健全化判断比率'!B76)</f>
        <v>幡多中央環境施設組合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27</v>
      </c>
      <c r="BX43" s="632"/>
      <c r="BY43" s="633" t="str">
        <f>IF('各会計、関係団体の財政状況及び健全化判断比率'!B77="","",'各会計、関係団体の財政状況及び健全化判断比率'!B77)</f>
        <v>幡多中央消防組合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q3uwUw8lND1fDPfJ4lq6uqtXa80+vCQISAEphmcR5deIPSYHblBNvAKWRjVgScDf8YWyK4lQNDn+Lsrx12pFcw==" saltValue="oK2hu+kjLyoZyjUzIOdY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227" t="s">
        <v>580</v>
      </c>
      <c r="D34" s="1227"/>
      <c r="E34" s="1228"/>
      <c r="F34" s="32" t="s">
        <v>581</v>
      </c>
      <c r="G34" s="33" t="s">
        <v>582</v>
      </c>
      <c r="H34" s="33" t="s">
        <v>583</v>
      </c>
      <c r="I34" s="33" t="s">
        <v>582</v>
      </c>
      <c r="J34" s="34" t="s">
        <v>584</v>
      </c>
      <c r="K34" s="22"/>
      <c r="L34" s="22"/>
      <c r="M34" s="22"/>
      <c r="N34" s="22"/>
      <c r="O34" s="22"/>
      <c r="P34" s="22"/>
    </row>
    <row r="35" spans="1:16" ht="39" customHeight="1">
      <c r="A35" s="22"/>
      <c r="B35" s="35"/>
      <c r="C35" s="1221" t="s">
        <v>585</v>
      </c>
      <c r="D35" s="1222"/>
      <c r="E35" s="1223"/>
      <c r="F35" s="36">
        <v>1.93</v>
      </c>
      <c r="G35" s="37">
        <v>2.34</v>
      </c>
      <c r="H35" s="37">
        <v>2.4900000000000002</v>
      </c>
      <c r="I35" s="37">
        <v>3.01</v>
      </c>
      <c r="J35" s="38">
        <v>3.84</v>
      </c>
      <c r="K35" s="22"/>
      <c r="L35" s="22"/>
      <c r="M35" s="22"/>
      <c r="N35" s="22"/>
      <c r="O35" s="22"/>
      <c r="P35" s="22"/>
    </row>
    <row r="36" spans="1:16" ht="39" customHeight="1">
      <c r="A36" s="22"/>
      <c r="B36" s="35"/>
      <c r="C36" s="1221" t="s">
        <v>586</v>
      </c>
      <c r="D36" s="1222"/>
      <c r="E36" s="1223"/>
      <c r="F36" s="36">
        <v>2.36</v>
      </c>
      <c r="G36" s="37">
        <v>1.18</v>
      </c>
      <c r="H36" s="37">
        <v>1.99</v>
      </c>
      <c r="I36" s="37">
        <v>2.8</v>
      </c>
      <c r="J36" s="38">
        <v>2.33</v>
      </c>
      <c r="K36" s="22"/>
      <c r="L36" s="22"/>
      <c r="M36" s="22"/>
      <c r="N36" s="22"/>
      <c r="O36" s="22"/>
      <c r="P36" s="22"/>
    </row>
    <row r="37" spans="1:16" ht="39" customHeight="1">
      <c r="A37" s="22"/>
      <c r="B37" s="35"/>
      <c r="C37" s="1221" t="s">
        <v>587</v>
      </c>
      <c r="D37" s="1222"/>
      <c r="E37" s="1223"/>
      <c r="F37" s="36">
        <v>0.1</v>
      </c>
      <c r="G37" s="37">
        <v>0</v>
      </c>
      <c r="H37" s="37">
        <v>0</v>
      </c>
      <c r="I37" s="37">
        <v>0.28999999999999998</v>
      </c>
      <c r="J37" s="38">
        <v>1.18</v>
      </c>
      <c r="K37" s="22"/>
      <c r="L37" s="22"/>
      <c r="M37" s="22"/>
      <c r="N37" s="22"/>
      <c r="O37" s="22"/>
      <c r="P37" s="22"/>
    </row>
    <row r="38" spans="1:16" ht="39" customHeight="1">
      <c r="A38" s="22"/>
      <c r="B38" s="35"/>
      <c r="C38" s="1221" t="s">
        <v>588</v>
      </c>
      <c r="D38" s="1222"/>
      <c r="E38" s="1223"/>
      <c r="F38" s="36" t="s">
        <v>589</v>
      </c>
      <c r="G38" s="37">
        <v>7.0000000000000007E-2</v>
      </c>
      <c r="H38" s="37">
        <v>0.26</v>
      </c>
      <c r="I38" s="37">
        <v>0.22</v>
      </c>
      <c r="J38" s="38">
        <v>0.28000000000000003</v>
      </c>
      <c r="K38" s="22"/>
      <c r="L38" s="22"/>
      <c r="M38" s="22"/>
      <c r="N38" s="22"/>
      <c r="O38" s="22"/>
      <c r="P38" s="22"/>
    </row>
    <row r="39" spans="1:16" ht="39" customHeight="1">
      <c r="A39" s="22"/>
      <c r="B39" s="35"/>
      <c r="C39" s="1221" t="s">
        <v>590</v>
      </c>
      <c r="D39" s="1222"/>
      <c r="E39" s="1223"/>
      <c r="F39" s="36">
        <v>0.01</v>
      </c>
      <c r="G39" s="37">
        <v>7.0000000000000007E-2</v>
      </c>
      <c r="H39" s="37">
        <v>7.0000000000000007E-2</v>
      </c>
      <c r="I39" s="37">
        <v>0.09</v>
      </c>
      <c r="J39" s="38">
        <v>0.08</v>
      </c>
      <c r="K39" s="22"/>
      <c r="L39" s="22"/>
      <c r="M39" s="22"/>
      <c r="N39" s="22"/>
      <c r="O39" s="22"/>
      <c r="P39" s="22"/>
    </row>
    <row r="40" spans="1:16" ht="39" customHeight="1">
      <c r="A40" s="22"/>
      <c r="B40" s="35"/>
      <c r="C40" s="1221" t="s">
        <v>591</v>
      </c>
      <c r="D40" s="1222"/>
      <c r="E40" s="1223"/>
      <c r="F40" s="36">
        <v>0.02</v>
      </c>
      <c r="G40" s="37">
        <v>2.79</v>
      </c>
      <c r="H40" s="37">
        <v>3.59</v>
      </c>
      <c r="I40" s="37">
        <v>1.96</v>
      </c>
      <c r="J40" s="38">
        <v>0.04</v>
      </c>
      <c r="K40" s="22"/>
      <c r="L40" s="22"/>
      <c r="M40" s="22"/>
      <c r="N40" s="22"/>
      <c r="O40" s="22"/>
      <c r="P40" s="22"/>
    </row>
    <row r="41" spans="1:16" ht="39" customHeight="1">
      <c r="A41" s="22"/>
      <c r="B41" s="35"/>
      <c r="C41" s="1221" t="s">
        <v>592</v>
      </c>
      <c r="D41" s="1222"/>
      <c r="E41" s="1223"/>
      <c r="F41" s="36">
        <v>0</v>
      </c>
      <c r="G41" s="37">
        <v>0.01</v>
      </c>
      <c r="H41" s="37">
        <v>0.04</v>
      </c>
      <c r="I41" s="37">
        <v>0.03</v>
      </c>
      <c r="J41" s="38">
        <v>0.02</v>
      </c>
      <c r="K41" s="22"/>
      <c r="L41" s="22"/>
      <c r="M41" s="22"/>
      <c r="N41" s="22"/>
      <c r="O41" s="22"/>
      <c r="P41" s="22"/>
    </row>
    <row r="42" spans="1:16" ht="39" customHeight="1">
      <c r="A42" s="22"/>
      <c r="B42" s="39"/>
      <c r="C42" s="1221" t="s">
        <v>593</v>
      </c>
      <c r="D42" s="1222"/>
      <c r="E42" s="1223"/>
      <c r="F42" s="36" t="s">
        <v>530</v>
      </c>
      <c r="G42" s="37" t="s">
        <v>530</v>
      </c>
      <c r="H42" s="37" t="s">
        <v>530</v>
      </c>
      <c r="I42" s="37" t="s">
        <v>530</v>
      </c>
      <c r="J42" s="38" t="s">
        <v>530</v>
      </c>
      <c r="K42" s="22"/>
      <c r="L42" s="22"/>
      <c r="M42" s="22"/>
      <c r="N42" s="22"/>
      <c r="O42" s="22"/>
      <c r="P42" s="22"/>
    </row>
    <row r="43" spans="1:16" ht="39" customHeight="1" thickBot="1">
      <c r="A43" s="22"/>
      <c r="B43" s="40"/>
      <c r="C43" s="1224" t="s">
        <v>594</v>
      </c>
      <c r="D43" s="1225"/>
      <c r="E43" s="1226"/>
      <c r="F43" s="41">
        <v>0</v>
      </c>
      <c r="G43" s="42">
        <v>0</v>
      </c>
      <c r="H43" s="42">
        <v>0.06</v>
      </c>
      <c r="I43" s="42">
        <v>0.75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zqAIeMYjIWZsTXU4OlPhvcRJ0CS+c8d68zBSM/uAuvUfxAlBFgs/5jmjQHyrr0sM8GvSQTh56clmI2AUsOpQw==" saltValue="KBrWyKFmhPP927VcLdG+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237" t="s">
        <v>11</v>
      </c>
      <c r="C45" s="1238"/>
      <c r="D45" s="58"/>
      <c r="E45" s="1243" t="s">
        <v>12</v>
      </c>
      <c r="F45" s="1243"/>
      <c r="G45" s="1243"/>
      <c r="H45" s="1243"/>
      <c r="I45" s="1243"/>
      <c r="J45" s="1244"/>
      <c r="K45" s="59">
        <v>2751</v>
      </c>
      <c r="L45" s="60">
        <v>2641</v>
      </c>
      <c r="M45" s="60">
        <v>2556</v>
      </c>
      <c r="N45" s="60">
        <v>2506</v>
      </c>
      <c r="O45" s="61">
        <v>2504</v>
      </c>
      <c r="P45" s="48"/>
      <c r="Q45" s="48"/>
      <c r="R45" s="48"/>
      <c r="S45" s="48"/>
      <c r="T45" s="48"/>
      <c r="U45" s="48"/>
    </row>
    <row r="46" spans="1:21" ht="30.75" customHeight="1">
      <c r="A46" s="48"/>
      <c r="B46" s="1239"/>
      <c r="C46" s="1240"/>
      <c r="D46" s="62"/>
      <c r="E46" s="1231" t="s">
        <v>13</v>
      </c>
      <c r="F46" s="1231"/>
      <c r="G46" s="1231"/>
      <c r="H46" s="1231"/>
      <c r="I46" s="1231"/>
      <c r="J46" s="1232"/>
      <c r="K46" s="63" t="s">
        <v>530</v>
      </c>
      <c r="L46" s="64" t="s">
        <v>530</v>
      </c>
      <c r="M46" s="64" t="s">
        <v>530</v>
      </c>
      <c r="N46" s="64" t="s">
        <v>530</v>
      </c>
      <c r="O46" s="65" t="s">
        <v>530</v>
      </c>
      <c r="P46" s="48"/>
      <c r="Q46" s="48"/>
      <c r="R46" s="48"/>
      <c r="S46" s="48"/>
      <c r="T46" s="48"/>
      <c r="U46" s="48"/>
    </row>
    <row r="47" spans="1:21" ht="30.75" customHeight="1">
      <c r="A47" s="48"/>
      <c r="B47" s="1239"/>
      <c r="C47" s="1240"/>
      <c r="D47" s="62"/>
      <c r="E47" s="1231" t="s">
        <v>14</v>
      </c>
      <c r="F47" s="1231"/>
      <c r="G47" s="1231"/>
      <c r="H47" s="1231"/>
      <c r="I47" s="1231"/>
      <c r="J47" s="1232"/>
      <c r="K47" s="63" t="s">
        <v>530</v>
      </c>
      <c r="L47" s="64" t="s">
        <v>530</v>
      </c>
      <c r="M47" s="64" t="s">
        <v>530</v>
      </c>
      <c r="N47" s="64" t="s">
        <v>530</v>
      </c>
      <c r="O47" s="65" t="s">
        <v>530</v>
      </c>
      <c r="P47" s="48"/>
      <c r="Q47" s="48"/>
      <c r="R47" s="48"/>
      <c r="S47" s="48"/>
      <c r="T47" s="48"/>
      <c r="U47" s="48"/>
    </row>
    <row r="48" spans="1:21" ht="30.75" customHeight="1">
      <c r="A48" s="48"/>
      <c r="B48" s="1239"/>
      <c r="C48" s="1240"/>
      <c r="D48" s="62"/>
      <c r="E48" s="1231" t="s">
        <v>15</v>
      </c>
      <c r="F48" s="1231"/>
      <c r="G48" s="1231"/>
      <c r="H48" s="1231"/>
      <c r="I48" s="1231"/>
      <c r="J48" s="1232"/>
      <c r="K48" s="63">
        <v>531</v>
      </c>
      <c r="L48" s="64">
        <v>516</v>
      </c>
      <c r="M48" s="64">
        <v>570</v>
      </c>
      <c r="N48" s="64">
        <v>557</v>
      </c>
      <c r="O48" s="65">
        <v>581</v>
      </c>
      <c r="P48" s="48"/>
      <c r="Q48" s="48"/>
      <c r="R48" s="48"/>
      <c r="S48" s="48"/>
      <c r="T48" s="48"/>
      <c r="U48" s="48"/>
    </row>
    <row r="49" spans="1:21" ht="30.75" customHeight="1">
      <c r="A49" s="48"/>
      <c r="B49" s="1239"/>
      <c r="C49" s="1240"/>
      <c r="D49" s="62"/>
      <c r="E49" s="1231" t="s">
        <v>16</v>
      </c>
      <c r="F49" s="1231"/>
      <c r="G49" s="1231"/>
      <c r="H49" s="1231"/>
      <c r="I49" s="1231"/>
      <c r="J49" s="1232"/>
      <c r="K49" s="63">
        <v>478</v>
      </c>
      <c r="L49" s="64">
        <v>491</v>
      </c>
      <c r="M49" s="64">
        <v>508</v>
      </c>
      <c r="N49" s="64">
        <v>488</v>
      </c>
      <c r="O49" s="65">
        <v>315</v>
      </c>
      <c r="P49" s="48"/>
      <c r="Q49" s="48"/>
      <c r="R49" s="48"/>
      <c r="S49" s="48"/>
      <c r="T49" s="48"/>
      <c r="U49" s="48"/>
    </row>
    <row r="50" spans="1:21" ht="30.75" customHeight="1">
      <c r="A50" s="48"/>
      <c r="B50" s="1239"/>
      <c r="C50" s="1240"/>
      <c r="D50" s="62"/>
      <c r="E50" s="1231" t="s">
        <v>17</v>
      </c>
      <c r="F50" s="1231"/>
      <c r="G50" s="1231"/>
      <c r="H50" s="1231"/>
      <c r="I50" s="1231"/>
      <c r="J50" s="1232"/>
      <c r="K50" s="63">
        <v>0</v>
      </c>
      <c r="L50" s="64">
        <v>0</v>
      </c>
      <c r="M50" s="64">
        <v>0</v>
      </c>
      <c r="N50" s="64">
        <v>0</v>
      </c>
      <c r="O50" s="65">
        <v>0</v>
      </c>
      <c r="P50" s="48"/>
      <c r="Q50" s="48"/>
      <c r="R50" s="48"/>
      <c r="S50" s="48"/>
      <c r="T50" s="48"/>
      <c r="U50" s="48"/>
    </row>
    <row r="51" spans="1:21" ht="30.75" customHeight="1">
      <c r="A51" s="48"/>
      <c r="B51" s="1241"/>
      <c r="C51" s="1242"/>
      <c r="D51" s="66"/>
      <c r="E51" s="1231" t="s">
        <v>18</v>
      </c>
      <c r="F51" s="1231"/>
      <c r="G51" s="1231"/>
      <c r="H51" s="1231"/>
      <c r="I51" s="1231"/>
      <c r="J51" s="1232"/>
      <c r="K51" s="63">
        <v>0</v>
      </c>
      <c r="L51" s="64">
        <v>0</v>
      </c>
      <c r="M51" s="64">
        <v>0</v>
      </c>
      <c r="N51" s="64">
        <v>0</v>
      </c>
      <c r="O51" s="65">
        <v>0</v>
      </c>
      <c r="P51" s="48"/>
      <c r="Q51" s="48"/>
      <c r="R51" s="48"/>
      <c r="S51" s="48"/>
      <c r="T51" s="48"/>
      <c r="U51" s="48"/>
    </row>
    <row r="52" spans="1:21" ht="30.75" customHeight="1">
      <c r="A52" s="48"/>
      <c r="B52" s="1229" t="s">
        <v>19</v>
      </c>
      <c r="C52" s="1230"/>
      <c r="D52" s="66"/>
      <c r="E52" s="1231" t="s">
        <v>20</v>
      </c>
      <c r="F52" s="1231"/>
      <c r="G52" s="1231"/>
      <c r="H52" s="1231"/>
      <c r="I52" s="1231"/>
      <c r="J52" s="1232"/>
      <c r="K52" s="63">
        <v>2437</v>
      </c>
      <c r="L52" s="64">
        <v>2518</v>
      </c>
      <c r="M52" s="64">
        <v>2567</v>
      </c>
      <c r="N52" s="64">
        <v>2496</v>
      </c>
      <c r="O52" s="65">
        <v>2279</v>
      </c>
      <c r="P52" s="48"/>
      <c r="Q52" s="48"/>
      <c r="R52" s="48"/>
      <c r="S52" s="48"/>
      <c r="T52" s="48"/>
      <c r="U52" s="48"/>
    </row>
    <row r="53" spans="1:21" ht="30.75" customHeight="1" thickBot="1">
      <c r="A53" s="48"/>
      <c r="B53" s="1233" t="s">
        <v>21</v>
      </c>
      <c r="C53" s="1234"/>
      <c r="D53" s="67"/>
      <c r="E53" s="1235" t="s">
        <v>22</v>
      </c>
      <c r="F53" s="1235"/>
      <c r="G53" s="1235"/>
      <c r="H53" s="1235"/>
      <c r="I53" s="1235"/>
      <c r="J53" s="1236"/>
      <c r="K53" s="68">
        <v>1323</v>
      </c>
      <c r="L53" s="69">
        <v>1130</v>
      </c>
      <c r="M53" s="69">
        <v>1067</v>
      </c>
      <c r="N53" s="69">
        <v>1055</v>
      </c>
      <c r="O53" s="70">
        <v>1121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o955ebM/hBcDan0d+NcvAh9l9MWkbch1Tvui+nGN60mQ67R8tFX1Ieia2o1YWblck0qey54m5bGWCMSMi/Xqw==" saltValue="xLfP1XJ9CtQcoK5PVoel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572</v>
      </c>
      <c r="J40" s="79" t="s">
        <v>573</v>
      </c>
      <c r="K40" s="79" t="s">
        <v>574</v>
      </c>
      <c r="L40" s="79" t="s">
        <v>575</v>
      </c>
      <c r="M40" s="80" t="s">
        <v>576</v>
      </c>
    </row>
    <row r="41" spans="2:13" ht="27.75" customHeight="1">
      <c r="B41" s="1245" t="s">
        <v>24</v>
      </c>
      <c r="C41" s="1246"/>
      <c r="D41" s="81"/>
      <c r="E41" s="1251" t="s">
        <v>25</v>
      </c>
      <c r="F41" s="1251"/>
      <c r="G41" s="1251"/>
      <c r="H41" s="1252"/>
      <c r="I41" s="82">
        <v>26379</v>
      </c>
      <c r="J41" s="83">
        <v>26495</v>
      </c>
      <c r="K41" s="83">
        <v>26853</v>
      </c>
      <c r="L41" s="83">
        <v>26513</v>
      </c>
      <c r="M41" s="84">
        <v>26108</v>
      </c>
    </row>
    <row r="42" spans="2:13" ht="27.75" customHeight="1">
      <c r="B42" s="1247"/>
      <c r="C42" s="1248"/>
      <c r="D42" s="85"/>
      <c r="E42" s="1253" t="s">
        <v>26</v>
      </c>
      <c r="F42" s="1253"/>
      <c r="G42" s="1253"/>
      <c r="H42" s="1254"/>
      <c r="I42" s="86" t="s">
        <v>530</v>
      </c>
      <c r="J42" s="87" t="s">
        <v>530</v>
      </c>
      <c r="K42" s="87" t="s">
        <v>530</v>
      </c>
      <c r="L42" s="87" t="s">
        <v>530</v>
      </c>
      <c r="M42" s="88" t="s">
        <v>530</v>
      </c>
    </row>
    <row r="43" spans="2:13" ht="27.75" customHeight="1">
      <c r="B43" s="1247"/>
      <c r="C43" s="1248"/>
      <c r="D43" s="85"/>
      <c r="E43" s="1253" t="s">
        <v>27</v>
      </c>
      <c r="F43" s="1253"/>
      <c r="G43" s="1253"/>
      <c r="H43" s="1254"/>
      <c r="I43" s="86">
        <v>9507</v>
      </c>
      <c r="J43" s="87">
        <v>9544</v>
      </c>
      <c r="K43" s="87">
        <v>9493</v>
      </c>
      <c r="L43" s="87">
        <v>9462</v>
      </c>
      <c r="M43" s="88">
        <v>9273</v>
      </c>
    </row>
    <row r="44" spans="2:13" ht="27.75" customHeight="1">
      <c r="B44" s="1247"/>
      <c r="C44" s="1248"/>
      <c r="D44" s="85"/>
      <c r="E44" s="1253" t="s">
        <v>28</v>
      </c>
      <c r="F44" s="1253"/>
      <c r="G44" s="1253"/>
      <c r="H44" s="1254"/>
      <c r="I44" s="86">
        <v>2701</v>
      </c>
      <c r="J44" s="87">
        <v>2183</v>
      </c>
      <c r="K44" s="87">
        <v>1668</v>
      </c>
      <c r="L44" s="87">
        <v>1237</v>
      </c>
      <c r="M44" s="88">
        <v>894</v>
      </c>
    </row>
    <row r="45" spans="2:13" ht="27.75" customHeight="1">
      <c r="B45" s="1247"/>
      <c r="C45" s="1248"/>
      <c r="D45" s="85"/>
      <c r="E45" s="1253" t="s">
        <v>29</v>
      </c>
      <c r="F45" s="1253"/>
      <c r="G45" s="1253"/>
      <c r="H45" s="1254"/>
      <c r="I45" s="86">
        <v>4093</v>
      </c>
      <c r="J45" s="87">
        <v>3832</v>
      </c>
      <c r="K45" s="87">
        <v>3514</v>
      </c>
      <c r="L45" s="87">
        <v>3645</v>
      </c>
      <c r="M45" s="88">
        <v>3497</v>
      </c>
    </row>
    <row r="46" spans="2:13" ht="27.75" customHeight="1">
      <c r="B46" s="1247"/>
      <c r="C46" s="1248"/>
      <c r="D46" s="89"/>
      <c r="E46" s="1253" t="s">
        <v>30</v>
      </c>
      <c r="F46" s="1253"/>
      <c r="G46" s="1253"/>
      <c r="H46" s="1254"/>
      <c r="I46" s="86" t="s">
        <v>530</v>
      </c>
      <c r="J46" s="87" t="s">
        <v>530</v>
      </c>
      <c r="K46" s="87" t="s">
        <v>530</v>
      </c>
      <c r="L46" s="87" t="s">
        <v>530</v>
      </c>
      <c r="M46" s="88" t="s">
        <v>530</v>
      </c>
    </row>
    <row r="47" spans="2:13" ht="27.75" customHeight="1">
      <c r="B47" s="1247"/>
      <c r="C47" s="1248"/>
      <c r="D47" s="90"/>
      <c r="E47" s="1255" t="s">
        <v>31</v>
      </c>
      <c r="F47" s="1256"/>
      <c r="G47" s="1256"/>
      <c r="H47" s="1257"/>
      <c r="I47" s="86" t="s">
        <v>530</v>
      </c>
      <c r="J47" s="87" t="s">
        <v>530</v>
      </c>
      <c r="K47" s="87" t="s">
        <v>530</v>
      </c>
      <c r="L47" s="87" t="s">
        <v>530</v>
      </c>
      <c r="M47" s="88" t="s">
        <v>530</v>
      </c>
    </row>
    <row r="48" spans="2:13" ht="27.75" customHeight="1">
      <c r="B48" s="1247"/>
      <c r="C48" s="1248"/>
      <c r="D48" s="85"/>
      <c r="E48" s="1253" t="s">
        <v>32</v>
      </c>
      <c r="F48" s="1253"/>
      <c r="G48" s="1253"/>
      <c r="H48" s="1254"/>
      <c r="I48" s="86" t="s">
        <v>530</v>
      </c>
      <c r="J48" s="87" t="s">
        <v>530</v>
      </c>
      <c r="K48" s="87" t="s">
        <v>530</v>
      </c>
      <c r="L48" s="87" t="s">
        <v>530</v>
      </c>
      <c r="M48" s="88" t="s">
        <v>530</v>
      </c>
    </row>
    <row r="49" spans="2:13" ht="27.75" customHeight="1">
      <c r="B49" s="1249"/>
      <c r="C49" s="1250"/>
      <c r="D49" s="85"/>
      <c r="E49" s="1253" t="s">
        <v>33</v>
      </c>
      <c r="F49" s="1253"/>
      <c r="G49" s="1253"/>
      <c r="H49" s="1254"/>
      <c r="I49" s="86" t="s">
        <v>530</v>
      </c>
      <c r="J49" s="87" t="s">
        <v>530</v>
      </c>
      <c r="K49" s="87" t="s">
        <v>530</v>
      </c>
      <c r="L49" s="87" t="s">
        <v>530</v>
      </c>
      <c r="M49" s="88" t="s">
        <v>530</v>
      </c>
    </row>
    <row r="50" spans="2:13" ht="27.75" customHeight="1">
      <c r="B50" s="1258" t="s">
        <v>34</v>
      </c>
      <c r="C50" s="1259"/>
      <c r="D50" s="91"/>
      <c r="E50" s="1253" t="s">
        <v>35</v>
      </c>
      <c r="F50" s="1253"/>
      <c r="G50" s="1253"/>
      <c r="H50" s="1254"/>
      <c r="I50" s="86">
        <v>3394</v>
      </c>
      <c r="J50" s="87">
        <v>3334</v>
      </c>
      <c r="K50" s="87">
        <v>3729</v>
      </c>
      <c r="L50" s="87">
        <v>4042</v>
      </c>
      <c r="M50" s="88">
        <v>4275</v>
      </c>
    </row>
    <row r="51" spans="2:13" ht="27.75" customHeight="1">
      <c r="B51" s="1247"/>
      <c r="C51" s="1248"/>
      <c r="D51" s="85"/>
      <c r="E51" s="1253" t="s">
        <v>36</v>
      </c>
      <c r="F51" s="1253"/>
      <c r="G51" s="1253"/>
      <c r="H51" s="1254"/>
      <c r="I51" s="86">
        <v>141</v>
      </c>
      <c r="J51" s="87">
        <v>113</v>
      </c>
      <c r="K51" s="87">
        <v>40</v>
      </c>
      <c r="L51" s="87">
        <v>98</v>
      </c>
      <c r="M51" s="88">
        <v>79</v>
      </c>
    </row>
    <row r="52" spans="2:13" ht="27.75" customHeight="1">
      <c r="B52" s="1249"/>
      <c r="C52" s="1250"/>
      <c r="D52" s="85"/>
      <c r="E52" s="1253" t="s">
        <v>37</v>
      </c>
      <c r="F52" s="1253"/>
      <c r="G52" s="1253"/>
      <c r="H52" s="1254"/>
      <c r="I52" s="86">
        <v>25143</v>
      </c>
      <c r="J52" s="87">
        <v>24913</v>
      </c>
      <c r="K52" s="87">
        <v>24491</v>
      </c>
      <c r="L52" s="87">
        <v>24090</v>
      </c>
      <c r="M52" s="88">
        <v>23222</v>
      </c>
    </row>
    <row r="53" spans="2:13" ht="27.75" customHeight="1" thickBot="1">
      <c r="B53" s="1260" t="s">
        <v>38</v>
      </c>
      <c r="C53" s="1261"/>
      <c r="D53" s="92"/>
      <c r="E53" s="1262" t="s">
        <v>39</v>
      </c>
      <c r="F53" s="1262"/>
      <c r="G53" s="1262"/>
      <c r="H53" s="1263"/>
      <c r="I53" s="93">
        <v>14003</v>
      </c>
      <c r="J53" s="94">
        <v>13694</v>
      </c>
      <c r="K53" s="94">
        <v>13268</v>
      </c>
      <c r="L53" s="94">
        <v>12628</v>
      </c>
      <c r="M53" s="95">
        <v>12195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f3noeRX81/wtjwmGKEsDlrRdSDw7Gc3D4w2X5I7qOqpinZ0c/EwgVqexQ5JjEvlsmxadvOhkgnJGx3ZdR0tfg==" saltValue="1pvl1gSwKK6rWgLagSLM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574</v>
      </c>
      <c r="G54" s="104" t="s">
        <v>575</v>
      </c>
      <c r="H54" s="105" t="s">
        <v>576</v>
      </c>
    </row>
    <row r="55" spans="2:8" ht="52.5" customHeight="1">
      <c r="B55" s="106"/>
      <c r="C55" s="1272" t="s">
        <v>42</v>
      </c>
      <c r="D55" s="1272"/>
      <c r="E55" s="1273"/>
      <c r="F55" s="107">
        <v>351</v>
      </c>
      <c r="G55" s="107">
        <v>351</v>
      </c>
      <c r="H55" s="108">
        <v>589</v>
      </c>
    </row>
    <row r="56" spans="2:8" ht="52.5" customHeight="1">
      <c r="B56" s="109"/>
      <c r="C56" s="1274" t="s">
        <v>43</v>
      </c>
      <c r="D56" s="1274"/>
      <c r="E56" s="1275"/>
      <c r="F56" s="110">
        <v>2434</v>
      </c>
      <c r="G56" s="110">
        <v>2884</v>
      </c>
      <c r="H56" s="111">
        <v>2785</v>
      </c>
    </row>
    <row r="57" spans="2:8" ht="53.25" customHeight="1">
      <c r="B57" s="109"/>
      <c r="C57" s="1276" t="s">
        <v>44</v>
      </c>
      <c r="D57" s="1276"/>
      <c r="E57" s="1277"/>
      <c r="F57" s="112">
        <v>1954</v>
      </c>
      <c r="G57" s="112">
        <v>1874</v>
      </c>
      <c r="H57" s="113">
        <v>1975</v>
      </c>
    </row>
    <row r="58" spans="2:8" ht="45.75" customHeight="1">
      <c r="B58" s="114"/>
      <c r="C58" s="1264" t="s">
        <v>595</v>
      </c>
      <c r="D58" s="1265"/>
      <c r="E58" s="1266"/>
      <c r="F58" s="115">
        <v>1139</v>
      </c>
      <c r="G58" s="115">
        <v>1118</v>
      </c>
      <c r="H58" s="116">
        <v>1071</v>
      </c>
    </row>
    <row r="59" spans="2:8" ht="45.75" customHeight="1">
      <c r="B59" s="114"/>
      <c r="C59" s="1264" t="s">
        <v>596</v>
      </c>
      <c r="D59" s="1265"/>
      <c r="E59" s="1266"/>
      <c r="F59" s="115">
        <v>68</v>
      </c>
      <c r="G59" s="115">
        <v>99</v>
      </c>
      <c r="H59" s="116">
        <v>245</v>
      </c>
    </row>
    <row r="60" spans="2:8" ht="45.75" customHeight="1">
      <c r="B60" s="114"/>
      <c r="C60" s="1264" t="s">
        <v>597</v>
      </c>
      <c r="D60" s="1265"/>
      <c r="E60" s="1266"/>
      <c r="F60" s="115">
        <v>206</v>
      </c>
      <c r="G60" s="115">
        <v>152</v>
      </c>
      <c r="H60" s="116">
        <v>139</v>
      </c>
    </row>
    <row r="61" spans="2:8" ht="45.75" customHeight="1">
      <c r="B61" s="114"/>
      <c r="C61" s="1264" t="s">
        <v>598</v>
      </c>
      <c r="D61" s="1265"/>
      <c r="E61" s="1266"/>
      <c r="F61" s="115">
        <v>35</v>
      </c>
      <c r="G61" s="115">
        <v>35</v>
      </c>
      <c r="H61" s="116">
        <v>125</v>
      </c>
    </row>
    <row r="62" spans="2:8" ht="45.75" customHeight="1" thickBot="1">
      <c r="B62" s="117"/>
      <c r="C62" s="1267" t="s">
        <v>599</v>
      </c>
      <c r="D62" s="1268"/>
      <c r="E62" s="1269"/>
      <c r="F62" s="118">
        <v>112</v>
      </c>
      <c r="G62" s="118">
        <v>118</v>
      </c>
      <c r="H62" s="119">
        <v>122</v>
      </c>
    </row>
    <row r="63" spans="2:8" ht="52.5" customHeight="1" thickBot="1">
      <c r="B63" s="120"/>
      <c r="C63" s="1270" t="s">
        <v>45</v>
      </c>
      <c r="D63" s="1270"/>
      <c r="E63" s="1271"/>
      <c r="F63" s="121">
        <v>4739</v>
      </c>
      <c r="G63" s="121">
        <v>5108</v>
      </c>
      <c r="H63" s="122">
        <v>5348</v>
      </c>
    </row>
    <row r="64" spans="2:8" ht="15" customHeight="1"/>
    <row r="65" ht="0" hidden="1" customHeight="1"/>
    <row r="66" ht="0" hidden="1" customHeight="1"/>
  </sheetData>
  <sheetProtection algorithmName="SHA-512" hashValue="mtMTVYOyxa+WQt1H/dbS1AuxnhBSYDDTMXGhj+mtKRVkwR6J9dZwDFauMHa1Iohf73EN6oaElQ51n+y4pSPfBA==" saltValue="gyCFbHMnp6dvWyadKk+Y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627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627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628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629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1" t="s">
        <v>630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374"/>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374"/>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374"/>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374"/>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631</v>
      </c>
    </row>
    <row r="50" spans="1:109">
      <c r="B50" s="374"/>
      <c r="G50" s="1284"/>
      <c r="H50" s="1284"/>
      <c r="I50" s="1284"/>
      <c r="J50" s="1284"/>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572</v>
      </c>
      <c r="BQ50" s="1283"/>
      <c r="BR50" s="1283"/>
      <c r="BS50" s="1283"/>
      <c r="BT50" s="1283"/>
      <c r="BU50" s="1283"/>
      <c r="BV50" s="1283"/>
      <c r="BW50" s="1283"/>
      <c r="BX50" s="1283" t="s">
        <v>573</v>
      </c>
      <c r="BY50" s="1283"/>
      <c r="BZ50" s="1283"/>
      <c r="CA50" s="1283"/>
      <c r="CB50" s="1283"/>
      <c r="CC50" s="1283"/>
      <c r="CD50" s="1283"/>
      <c r="CE50" s="1283"/>
      <c r="CF50" s="1283" t="s">
        <v>574</v>
      </c>
      <c r="CG50" s="1283"/>
      <c r="CH50" s="1283"/>
      <c r="CI50" s="1283"/>
      <c r="CJ50" s="1283"/>
      <c r="CK50" s="1283"/>
      <c r="CL50" s="1283"/>
      <c r="CM50" s="1283"/>
      <c r="CN50" s="1283" t="s">
        <v>575</v>
      </c>
      <c r="CO50" s="1283"/>
      <c r="CP50" s="1283"/>
      <c r="CQ50" s="1283"/>
      <c r="CR50" s="1283"/>
      <c r="CS50" s="1283"/>
      <c r="CT50" s="1283"/>
      <c r="CU50" s="1283"/>
      <c r="CV50" s="1283" t="s">
        <v>576</v>
      </c>
      <c r="CW50" s="1283"/>
      <c r="CX50" s="1283"/>
      <c r="CY50" s="1283"/>
      <c r="CZ50" s="1283"/>
      <c r="DA50" s="1283"/>
      <c r="DB50" s="1283"/>
      <c r="DC50" s="1283"/>
    </row>
    <row r="51" spans="1:109" ht="13.5" customHeight="1">
      <c r="B51" s="374"/>
      <c r="G51" s="1286"/>
      <c r="H51" s="1286"/>
      <c r="I51" s="1300"/>
      <c r="J51" s="1300"/>
      <c r="K51" s="1285"/>
      <c r="L51" s="1285"/>
      <c r="M51" s="1285"/>
      <c r="N51" s="1285"/>
      <c r="AM51" s="383"/>
      <c r="AN51" s="1281" t="s">
        <v>632</v>
      </c>
      <c r="AO51" s="1281"/>
      <c r="AP51" s="1281"/>
      <c r="AQ51" s="1281"/>
      <c r="AR51" s="1281"/>
      <c r="AS51" s="1281"/>
      <c r="AT51" s="1281"/>
      <c r="AU51" s="1281"/>
      <c r="AV51" s="1281"/>
      <c r="AW51" s="1281"/>
      <c r="AX51" s="1281"/>
      <c r="AY51" s="1281"/>
      <c r="AZ51" s="1281"/>
      <c r="BA51" s="1281"/>
      <c r="BB51" s="1281" t="s">
        <v>633</v>
      </c>
      <c r="BC51" s="1281"/>
      <c r="BD51" s="1281"/>
      <c r="BE51" s="1281"/>
      <c r="BF51" s="1281"/>
      <c r="BG51" s="1281"/>
      <c r="BH51" s="1281"/>
      <c r="BI51" s="1281"/>
      <c r="BJ51" s="1281"/>
      <c r="BK51" s="1281"/>
      <c r="BL51" s="1281"/>
      <c r="BM51" s="1281"/>
      <c r="BN51" s="1281"/>
      <c r="BO51" s="1281"/>
      <c r="BP51" s="1290"/>
      <c r="BQ51" s="1278"/>
      <c r="BR51" s="1278"/>
      <c r="BS51" s="1278"/>
      <c r="BT51" s="1278"/>
      <c r="BU51" s="1278"/>
      <c r="BV51" s="1278"/>
      <c r="BW51" s="1278"/>
      <c r="BX51" s="1290"/>
      <c r="BY51" s="1278"/>
      <c r="BZ51" s="1278"/>
      <c r="CA51" s="1278"/>
      <c r="CB51" s="1278"/>
      <c r="CC51" s="1278"/>
      <c r="CD51" s="1278"/>
      <c r="CE51" s="1278"/>
      <c r="CF51" s="1278">
        <v>134.1</v>
      </c>
      <c r="CG51" s="1278"/>
      <c r="CH51" s="1278"/>
      <c r="CI51" s="1278"/>
      <c r="CJ51" s="1278"/>
      <c r="CK51" s="1278"/>
      <c r="CL51" s="1278"/>
      <c r="CM51" s="1278"/>
      <c r="CN51" s="1278">
        <v>131</v>
      </c>
      <c r="CO51" s="1278"/>
      <c r="CP51" s="1278"/>
      <c r="CQ51" s="1278"/>
      <c r="CR51" s="1278"/>
      <c r="CS51" s="1278"/>
      <c r="CT51" s="1278"/>
      <c r="CU51" s="1278"/>
      <c r="CV51" s="1290"/>
      <c r="CW51" s="1278"/>
      <c r="CX51" s="1278"/>
      <c r="CY51" s="1278"/>
      <c r="CZ51" s="1278"/>
      <c r="DA51" s="1278"/>
      <c r="DB51" s="1278"/>
      <c r="DC51" s="1278"/>
    </row>
    <row r="52" spans="1:109">
      <c r="B52" s="374"/>
      <c r="G52" s="1286"/>
      <c r="H52" s="1286"/>
      <c r="I52" s="1300"/>
      <c r="J52" s="1300"/>
      <c r="K52" s="1285"/>
      <c r="L52" s="1285"/>
      <c r="M52" s="1285"/>
      <c r="N52" s="1285"/>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2"/>
      <c r="B53" s="374"/>
      <c r="G53" s="1286"/>
      <c r="H53" s="1286"/>
      <c r="I53" s="1284"/>
      <c r="J53" s="1284"/>
      <c r="K53" s="1285"/>
      <c r="L53" s="1285"/>
      <c r="M53" s="1285"/>
      <c r="N53" s="1285"/>
      <c r="AM53" s="383"/>
      <c r="AN53" s="1281"/>
      <c r="AO53" s="1281"/>
      <c r="AP53" s="1281"/>
      <c r="AQ53" s="1281"/>
      <c r="AR53" s="1281"/>
      <c r="AS53" s="1281"/>
      <c r="AT53" s="1281"/>
      <c r="AU53" s="1281"/>
      <c r="AV53" s="1281"/>
      <c r="AW53" s="1281"/>
      <c r="AX53" s="1281"/>
      <c r="AY53" s="1281"/>
      <c r="AZ53" s="1281"/>
      <c r="BA53" s="1281"/>
      <c r="BB53" s="1281" t="s">
        <v>634</v>
      </c>
      <c r="BC53" s="1281"/>
      <c r="BD53" s="1281"/>
      <c r="BE53" s="1281"/>
      <c r="BF53" s="1281"/>
      <c r="BG53" s="1281"/>
      <c r="BH53" s="1281"/>
      <c r="BI53" s="1281"/>
      <c r="BJ53" s="1281"/>
      <c r="BK53" s="1281"/>
      <c r="BL53" s="1281"/>
      <c r="BM53" s="1281"/>
      <c r="BN53" s="1281"/>
      <c r="BO53" s="1281"/>
      <c r="BP53" s="1290"/>
      <c r="BQ53" s="1278"/>
      <c r="BR53" s="1278"/>
      <c r="BS53" s="1278"/>
      <c r="BT53" s="1278"/>
      <c r="BU53" s="1278"/>
      <c r="BV53" s="1278"/>
      <c r="BW53" s="1278"/>
      <c r="BX53" s="1290"/>
      <c r="BY53" s="1278"/>
      <c r="BZ53" s="1278"/>
      <c r="CA53" s="1278"/>
      <c r="CB53" s="1278"/>
      <c r="CC53" s="1278"/>
      <c r="CD53" s="1278"/>
      <c r="CE53" s="1278"/>
      <c r="CF53" s="1278">
        <v>58.9</v>
      </c>
      <c r="CG53" s="1278"/>
      <c r="CH53" s="1278"/>
      <c r="CI53" s="1278"/>
      <c r="CJ53" s="1278"/>
      <c r="CK53" s="1278"/>
      <c r="CL53" s="1278"/>
      <c r="CM53" s="1278"/>
      <c r="CN53" s="1278">
        <v>65.099999999999994</v>
      </c>
      <c r="CO53" s="1278"/>
      <c r="CP53" s="1278"/>
      <c r="CQ53" s="1278"/>
      <c r="CR53" s="1278"/>
      <c r="CS53" s="1278"/>
      <c r="CT53" s="1278"/>
      <c r="CU53" s="1278"/>
      <c r="CV53" s="1290"/>
      <c r="CW53" s="1278"/>
      <c r="CX53" s="1278"/>
      <c r="CY53" s="1278"/>
      <c r="CZ53" s="1278"/>
      <c r="DA53" s="1278"/>
      <c r="DB53" s="1278"/>
      <c r="DC53" s="1278"/>
    </row>
    <row r="54" spans="1:109">
      <c r="A54" s="382"/>
      <c r="B54" s="374"/>
      <c r="G54" s="1286"/>
      <c r="H54" s="1286"/>
      <c r="I54" s="1284"/>
      <c r="J54" s="1284"/>
      <c r="K54" s="1285"/>
      <c r="L54" s="1285"/>
      <c r="M54" s="1285"/>
      <c r="N54" s="1285"/>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2"/>
      <c r="B55" s="374"/>
      <c r="G55" s="1284"/>
      <c r="H55" s="1284"/>
      <c r="I55" s="1284"/>
      <c r="J55" s="1284"/>
      <c r="K55" s="1285"/>
      <c r="L55" s="1285"/>
      <c r="M55" s="1285"/>
      <c r="N55" s="1285"/>
      <c r="AN55" s="1283" t="s">
        <v>635</v>
      </c>
      <c r="AO55" s="1283"/>
      <c r="AP55" s="1283"/>
      <c r="AQ55" s="1283"/>
      <c r="AR55" s="1283"/>
      <c r="AS55" s="1283"/>
      <c r="AT55" s="1283"/>
      <c r="AU55" s="1283"/>
      <c r="AV55" s="1283"/>
      <c r="AW55" s="1283"/>
      <c r="AX55" s="1283"/>
      <c r="AY55" s="1283"/>
      <c r="AZ55" s="1283"/>
      <c r="BA55" s="1283"/>
      <c r="BB55" s="1281" t="s">
        <v>633</v>
      </c>
      <c r="BC55" s="1281"/>
      <c r="BD55" s="1281"/>
      <c r="BE55" s="1281"/>
      <c r="BF55" s="1281"/>
      <c r="BG55" s="1281"/>
      <c r="BH55" s="1281"/>
      <c r="BI55" s="1281"/>
      <c r="BJ55" s="1281"/>
      <c r="BK55" s="1281"/>
      <c r="BL55" s="1281"/>
      <c r="BM55" s="1281"/>
      <c r="BN55" s="1281"/>
      <c r="BO55" s="1281"/>
      <c r="BP55" s="1290"/>
      <c r="BQ55" s="1278"/>
      <c r="BR55" s="1278"/>
      <c r="BS55" s="1278"/>
      <c r="BT55" s="1278"/>
      <c r="BU55" s="1278"/>
      <c r="BV55" s="1278"/>
      <c r="BW55" s="1278"/>
      <c r="BX55" s="1290"/>
      <c r="BY55" s="1278"/>
      <c r="BZ55" s="1278"/>
      <c r="CA55" s="1278"/>
      <c r="CB55" s="1278"/>
      <c r="CC55" s="1278"/>
      <c r="CD55" s="1278"/>
      <c r="CE55" s="1278"/>
      <c r="CF55" s="1278">
        <v>58.5</v>
      </c>
      <c r="CG55" s="1278"/>
      <c r="CH55" s="1278"/>
      <c r="CI55" s="1278"/>
      <c r="CJ55" s="1278"/>
      <c r="CK55" s="1278"/>
      <c r="CL55" s="1278"/>
      <c r="CM55" s="1278"/>
      <c r="CN55" s="1278">
        <v>54.6</v>
      </c>
      <c r="CO55" s="1278"/>
      <c r="CP55" s="1278"/>
      <c r="CQ55" s="1278"/>
      <c r="CR55" s="1278"/>
      <c r="CS55" s="1278"/>
      <c r="CT55" s="1278"/>
      <c r="CU55" s="1278"/>
      <c r="CV55" s="1290"/>
      <c r="CW55" s="1278"/>
      <c r="CX55" s="1278"/>
      <c r="CY55" s="1278"/>
      <c r="CZ55" s="1278"/>
      <c r="DA55" s="1278"/>
      <c r="DB55" s="1278"/>
      <c r="DC55" s="1278"/>
    </row>
    <row r="56" spans="1:109">
      <c r="A56" s="382"/>
      <c r="B56" s="374"/>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c r="B57" s="386"/>
      <c r="G57" s="1284"/>
      <c r="H57" s="1284"/>
      <c r="I57" s="1279"/>
      <c r="J57" s="1279"/>
      <c r="K57" s="1285"/>
      <c r="L57" s="1285"/>
      <c r="M57" s="1285"/>
      <c r="N57" s="1285"/>
      <c r="AM57" s="367"/>
      <c r="AN57" s="1283"/>
      <c r="AO57" s="1283"/>
      <c r="AP57" s="1283"/>
      <c r="AQ57" s="1283"/>
      <c r="AR57" s="1283"/>
      <c r="AS57" s="1283"/>
      <c r="AT57" s="1283"/>
      <c r="AU57" s="1283"/>
      <c r="AV57" s="1283"/>
      <c r="AW57" s="1283"/>
      <c r="AX57" s="1283"/>
      <c r="AY57" s="1283"/>
      <c r="AZ57" s="1283"/>
      <c r="BA57" s="1283"/>
      <c r="BB57" s="1281" t="s">
        <v>634</v>
      </c>
      <c r="BC57" s="1281"/>
      <c r="BD57" s="1281"/>
      <c r="BE57" s="1281"/>
      <c r="BF57" s="1281"/>
      <c r="BG57" s="1281"/>
      <c r="BH57" s="1281"/>
      <c r="BI57" s="1281"/>
      <c r="BJ57" s="1281"/>
      <c r="BK57" s="1281"/>
      <c r="BL57" s="1281"/>
      <c r="BM57" s="1281"/>
      <c r="BN57" s="1281"/>
      <c r="BO57" s="1281"/>
      <c r="BP57" s="1290"/>
      <c r="BQ57" s="1278"/>
      <c r="BR57" s="1278"/>
      <c r="BS57" s="1278"/>
      <c r="BT57" s="1278"/>
      <c r="BU57" s="1278"/>
      <c r="BV57" s="1278"/>
      <c r="BW57" s="1278"/>
      <c r="BX57" s="1290"/>
      <c r="BY57" s="1278"/>
      <c r="BZ57" s="1278"/>
      <c r="CA57" s="1278"/>
      <c r="CB57" s="1278"/>
      <c r="CC57" s="1278"/>
      <c r="CD57" s="1278"/>
      <c r="CE57" s="1278"/>
      <c r="CF57" s="1278">
        <v>52.9</v>
      </c>
      <c r="CG57" s="1278"/>
      <c r="CH57" s="1278"/>
      <c r="CI57" s="1278"/>
      <c r="CJ57" s="1278"/>
      <c r="CK57" s="1278"/>
      <c r="CL57" s="1278"/>
      <c r="CM57" s="1278"/>
      <c r="CN57" s="1278">
        <v>58.3</v>
      </c>
      <c r="CO57" s="1278"/>
      <c r="CP57" s="1278"/>
      <c r="CQ57" s="1278"/>
      <c r="CR57" s="1278"/>
      <c r="CS57" s="1278"/>
      <c r="CT57" s="1278"/>
      <c r="CU57" s="1278"/>
      <c r="CV57" s="1290"/>
      <c r="CW57" s="1278"/>
      <c r="CX57" s="1278"/>
      <c r="CY57" s="1278"/>
      <c r="CZ57" s="1278"/>
      <c r="DA57" s="1278"/>
      <c r="DB57" s="1278"/>
      <c r="DC57" s="1278"/>
      <c r="DD57" s="387"/>
      <c r="DE57" s="386"/>
    </row>
    <row r="58" spans="1:109" s="382" customFormat="1">
      <c r="A58" s="367"/>
      <c r="B58" s="386"/>
      <c r="G58" s="1284"/>
      <c r="H58" s="1284"/>
      <c r="I58" s="1279"/>
      <c r="J58" s="1279"/>
      <c r="K58" s="1285"/>
      <c r="L58" s="1285"/>
      <c r="M58" s="1285"/>
      <c r="N58" s="1285"/>
      <c r="AM58" s="367"/>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636</v>
      </c>
    </row>
    <row r="64" spans="1:109">
      <c r="B64" s="374"/>
      <c r="G64" s="381"/>
      <c r="I64" s="394"/>
      <c r="J64" s="394"/>
      <c r="K64" s="394"/>
      <c r="L64" s="394"/>
      <c r="M64" s="394"/>
      <c r="N64" s="395"/>
      <c r="AM64" s="381"/>
      <c r="AN64" s="381" t="s">
        <v>629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1" t="s">
        <v>639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374"/>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374"/>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374"/>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374"/>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631</v>
      </c>
    </row>
    <row r="72" spans="2:107">
      <c r="B72" s="374"/>
      <c r="G72" s="1284"/>
      <c r="H72" s="1284"/>
      <c r="I72" s="1284"/>
      <c r="J72" s="1284"/>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572</v>
      </c>
      <c r="BQ72" s="1283"/>
      <c r="BR72" s="1283"/>
      <c r="BS72" s="1283"/>
      <c r="BT72" s="1283"/>
      <c r="BU72" s="1283"/>
      <c r="BV72" s="1283"/>
      <c r="BW72" s="1283"/>
      <c r="BX72" s="1283" t="s">
        <v>573</v>
      </c>
      <c r="BY72" s="1283"/>
      <c r="BZ72" s="1283"/>
      <c r="CA72" s="1283"/>
      <c r="CB72" s="1283"/>
      <c r="CC72" s="1283"/>
      <c r="CD72" s="1283"/>
      <c r="CE72" s="1283"/>
      <c r="CF72" s="1283" t="s">
        <v>574</v>
      </c>
      <c r="CG72" s="1283"/>
      <c r="CH72" s="1283"/>
      <c r="CI72" s="1283"/>
      <c r="CJ72" s="1283"/>
      <c r="CK72" s="1283"/>
      <c r="CL72" s="1283"/>
      <c r="CM72" s="1283"/>
      <c r="CN72" s="1283" t="s">
        <v>575</v>
      </c>
      <c r="CO72" s="1283"/>
      <c r="CP72" s="1283"/>
      <c r="CQ72" s="1283"/>
      <c r="CR72" s="1283"/>
      <c r="CS72" s="1283"/>
      <c r="CT72" s="1283"/>
      <c r="CU72" s="1283"/>
      <c r="CV72" s="1283" t="s">
        <v>576</v>
      </c>
      <c r="CW72" s="1283"/>
      <c r="CX72" s="1283"/>
      <c r="CY72" s="1283"/>
      <c r="CZ72" s="1283"/>
      <c r="DA72" s="1283"/>
      <c r="DB72" s="1283"/>
      <c r="DC72" s="1283"/>
    </row>
    <row r="73" spans="2:107">
      <c r="B73" s="374"/>
      <c r="G73" s="1286"/>
      <c r="H73" s="1286"/>
      <c r="I73" s="1286"/>
      <c r="J73" s="1286"/>
      <c r="K73" s="1282"/>
      <c r="L73" s="1282"/>
      <c r="M73" s="1282"/>
      <c r="N73" s="1282"/>
      <c r="AM73" s="383"/>
      <c r="AN73" s="1281" t="s">
        <v>632</v>
      </c>
      <c r="AO73" s="1281"/>
      <c r="AP73" s="1281"/>
      <c r="AQ73" s="1281"/>
      <c r="AR73" s="1281"/>
      <c r="AS73" s="1281"/>
      <c r="AT73" s="1281"/>
      <c r="AU73" s="1281"/>
      <c r="AV73" s="1281"/>
      <c r="AW73" s="1281"/>
      <c r="AX73" s="1281"/>
      <c r="AY73" s="1281"/>
      <c r="AZ73" s="1281"/>
      <c r="BA73" s="1281"/>
      <c r="BB73" s="1281" t="s">
        <v>633</v>
      </c>
      <c r="BC73" s="1281"/>
      <c r="BD73" s="1281"/>
      <c r="BE73" s="1281"/>
      <c r="BF73" s="1281"/>
      <c r="BG73" s="1281"/>
      <c r="BH73" s="1281"/>
      <c r="BI73" s="1281"/>
      <c r="BJ73" s="1281"/>
      <c r="BK73" s="1281"/>
      <c r="BL73" s="1281"/>
      <c r="BM73" s="1281"/>
      <c r="BN73" s="1281"/>
      <c r="BO73" s="1281"/>
      <c r="BP73" s="1278">
        <v>143.6</v>
      </c>
      <c r="BQ73" s="1278"/>
      <c r="BR73" s="1278"/>
      <c r="BS73" s="1278"/>
      <c r="BT73" s="1278"/>
      <c r="BU73" s="1278"/>
      <c r="BV73" s="1278"/>
      <c r="BW73" s="1278"/>
      <c r="BX73" s="1278">
        <v>142.30000000000001</v>
      </c>
      <c r="BY73" s="1278"/>
      <c r="BZ73" s="1278"/>
      <c r="CA73" s="1278"/>
      <c r="CB73" s="1278"/>
      <c r="CC73" s="1278"/>
      <c r="CD73" s="1278"/>
      <c r="CE73" s="1278"/>
      <c r="CF73" s="1278">
        <v>134.1</v>
      </c>
      <c r="CG73" s="1278"/>
      <c r="CH73" s="1278"/>
      <c r="CI73" s="1278"/>
      <c r="CJ73" s="1278"/>
      <c r="CK73" s="1278"/>
      <c r="CL73" s="1278"/>
      <c r="CM73" s="1278"/>
      <c r="CN73" s="1278">
        <v>131</v>
      </c>
      <c r="CO73" s="1278"/>
      <c r="CP73" s="1278"/>
      <c r="CQ73" s="1278"/>
      <c r="CR73" s="1278"/>
      <c r="CS73" s="1278"/>
      <c r="CT73" s="1278"/>
      <c r="CU73" s="1278"/>
      <c r="CV73" s="1278">
        <v>127.4</v>
      </c>
      <c r="CW73" s="1278"/>
      <c r="CX73" s="1278"/>
      <c r="CY73" s="1278"/>
      <c r="CZ73" s="1278"/>
      <c r="DA73" s="1278"/>
      <c r="DB73" s="1278"/>
      <c r="DC73" s="1278"/>
    </row>
    <row r="74" spans="2:107">
      <c r="B74" s="374"/>
      <c r="G74" s="1286"/>
      <c r="H74" s="1286"/>
      <c r="I74" s="1286"/>
      <c r="J74" s="1286"/>
      <c r="K74" s="1282"/>
      <c r="L74" s="1282"/>
      <c r="M74" s="1282"/>
      <c r="N74" s="1282"/>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4"/>
      <c r="G75" s="1286"/>
      <c r="H75" s="1286"/>
      <c r="I75" s="1284"/>
      <c r="J75" s="1284"/>
      <c r="K75" s="1285"/>
      <c r="L75" s="1285"/>
      <c r="M75" s="1285"/>
      <c r="N75" s="1285"/>
      <c r="AM75" s="383"/>
      <c r="AN75" s="1281"/>
      <c r="AO75" s="1281"/>
      <c r="AP75" s="1281"/>
      <c r="AQ75" s="1281"/>
      <c r="AR75" s="1281"/>
      <c r="AS75" s="1281"/>
      <c r="AT75" s="1281"/>
      <c r="AU75" s="1281"/>
      <c r="AV75" s="1281"/>
      <c r="AW75" s="1281"/>
      <c r="AX75" s="1281"/>
      <c r="AY75" s="1281"/>
      <c r="AZ75" s="1281"/>
      <c r="BA75" s="1281"/>
      <c r="BB75" s="1281" t="s">
        <v>637</v>
      </c>
      <c r="BC75" s="1281"/>
      <c r="BD75" s="1281"/>
      <c r="BE75" s="1281"/>
      <c r="BF75" s="1281"/>
      <c r="BG75" s="1281"/>
      <c r="BH75" s="1281"/>
      <c r="BI75" s="1281"/>
      <c r="BJ75" s="1281"/>
      <c r="BK75" s="1281"/>
      <c r="BL75" s="1281"/>
      <c r="BM75" s="1281"/>
      <c r="BN75" s="1281"/>
      <c r="BO75" s="1281"/>
      <c r="BP75" s="1278">
        <v>14.6</v>
      </c>
      <c r="BQ75" s="1278"/>
      <c r="BR75" s="1278"/>
      <c r="BS75" s="1278"/>
      <c r="BT75" s="1278"/>
      <c r="BU75" s="1278"/>
      <c r="BV75" s="1278"/>
      <c r="BW75" s="1278"/>
      <c r="BX75" s="1278">
        <v>13.1</v>
      </c>
      <c r="BY75" s="1278"/>
      <c r="BZ75" s="1278"/>
      <c r="CA75" s="1278"/>
      <c r="CB75" s="1278"/>
      <c r="CC75" s="1278"/>
      <c r="CD75" s="1278"/>
      <c r="CE75" s="1278"/>
      <c r="CF75" s="1278">
        <v>12.1</v>
      </c>
      <c r="CG75" s="1278"/>
      <c r="CH75" s="1278"/>
      <c r="CI75" s="1278"/>
      <c r="CJ75" s="1278"/>
      <c r="CK75" s="1278"/>
      <c r="CL75" s="1278"/>
      <c r="CM75" s="1278"/>
      <c r="CN75" s="1278">
        <v>11.2</v>
      </c>
      <c r="CO75" s="1278"/>
      <c r="CP75" s="1278"/>
      <c r="CQ75" s="1278"/>
      <c r="CR75" s="1278"/>
      <c r="CS75" s="1278"/>
      <c r="CT75" s="1278"/>
      <c r="CU75" s="1278"/>
      <c r="CV75" s="1278">
        <v>11.1</v>
      </c>
      <c r="CW75" s="1278"/>
      <c r="CX75" s="1278"/>
      <c r="CY75" s="1278"/>
      <c r="CZ75" s="1278"/>
      <c r="DA75" s="1278"/>
      <c r="DB75" s="1278"/>
      <c r="DC75" s="1278"/>
    </row>
    <row r="76" spans="2:107">
      <c r="B76" s="374"/>
      <c r="G76" s="1286"/>
      <c r="H76" s="1286"/>
      <c r="I76" s="1284"/>
      <c r="J76" s="1284"/>
      <c r="K76" s="1285"/>
      <c r="L76" s="1285"/>
      <c r="M76" s="1285"/>
      <c r="N76" s="1285"/>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4"/>
      <c r="G77" s="1284"/>
      <c r="H77" s="1284"/>
      <c r="I77" s="1284"/>
      <c r="J77" s="1284"/>
      <c r="K77" s="1282"/>
      <c r="L77" s="1282"/>
      <c r="M77" s="1282"/>
      <c r="N77" s="1282"/>
      <c r="AN77" s="1283" t="s">
        <v>635</v>
      </c>
      <c r="AO77" s="1283"/>
      <c r="AP77" s="1283"/>
      <c r="AQ77" s="1283"/>
      <c r="AR77" s="1283"/>
      <c r="AS77" s="1283"/>
      <c r="AT77" s="1283"/>
      <c r="AU77" s="1283"/>
      <c r="AV77" s="1283"/>
      <c r="AW77" s="1283"/>
      <c r="AX77" s="1283"/>
      <c r="AY77" s="1283"/>
      <c r="AZ77" s="1283"/>
      <c r="BA77" s="1283"/>
      <c r="BB77" s="1281" t="s">
        <v>633</v>
      </c>
      <c r="BC77" s="1281"/>
      <c r="BD77" s="1281"/>
      <c r="BE77" s="1281"/>
      <c r="BF77" s="1281"/>
      <c r="BG77" s="1281"/>
      <c r="BH77" s="1281"/>
      <c r="BI77" s="1281"/>
      <c r="BJ77" s="1281"/>
      <c r="BK77" s="1281"/>
      <c r="BL77" s="1281"/>
      <c r="BM77" s="1281"/>
      <c r="BN77" s="1281"/>
      <c r="BO77" s="1281"/>
      <c r="BP77" s="1278">
        <v>65.3</v>
      </c>
      <c r="BQ77" s="1278"/>
      <c r="BR77" s="1278"/>
      <c r="BS77" s="1278"/>
      <c r="BT77" s="1278"/>
      <c r="BU77" s="1278"/>
      <c r="BV77" s="1278"/>
      <c r="BW77" s="1278"/>
      <c r="BX77" s="1278">
        <v>60.8</v>
      </c>
      <c r="BY77" s="1278"/>
      <c r="BZ77" s="1278"/>
      <c r="CA77" s="1278"/>
      <c r="CB77" s="1278"/>
      <c r="CC77" s="1278"/>
      <c r="CD77" s="1278"/>
      <c r="CE77" s="1278"/>
      <c r="CF77" s="1278">
        <v>58.5</v>
      </c>
      <c r="CG77" s="1278"/>
      <c r="CH77" s="1278"/>
      <c r="CI77" s="1278"/>
      <c r="CJ77" s="1278"/>
      <c r="CK77" s="1278"/>
      <c r="CL77" s="1278"/>
      <c r="CM77" s="1278"/>
      <c r="CN77" s="1278">
        <v>54.6</v>
      </c>
      <c r="CO77" s="1278"/>
      <c r="CP77" s="1278"/>
      <c r="CQ77" s="1278"/>
      <c r="CR77" s="1278"/>
      <c r="CS77" s="1278"/>
      <c r="CT77" s="1278"/>
      <c r="CU77" s="1278"/>
      <c r="CV77" s="1278">
        <v>53.2</v>
      </c>
      <c r="CW77" s="1278"/>
      <c r="CX77" s="1278"/>
      <c r="CY77" s="1278"/>
      <c r="CZ77" s="1278"/>
      <c r="DA77" s="1278"/>
      <c r="DB77" s="1278"/>
      <c r="DC77" s="1278"/>
    </row>
    <row r="78" spans="2:107">
      <c r="B78" s="374"/>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4"/>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637</v>
      </c>
      <c r="BC79" s="1281"/>
      <c r="BD79" s="1281"/>
      <c r="BE79" s="1281"/>
      <c r="BF79" s="1281"/>
      <c r="BG79" s="1281"/>
      <c r="BH79" s="1281"/>
      <c r="BI79" s="1281"/>
      <c r="BJ79" s="1281"/>
      <c r="BK79" s="1281"/>
      <c r="BL79" s="1281"/>
      <c r="BM79" s="1281"/>
      <c r="BN79" s="1281"/>
      <c r="BO79" s="1281"/>
      <c r="BP79" s="1278">
        <v>12</v>
      </c>
      <c r="BQ79" s="1278"/>
      <c r="BR79" s="1278"/>
      <c r="BS79" s="1278"/>
      <c r="BT79" s="1278"/>
      <c r="BU79" s="1278"/>
      <c r="BV79" s="1278"/>
      <c r="BW79" s="1278"/>
      <c r="BX79" s="1278">
        <v>11.1</v>
      </c>
      <c r="BY79" s="1278"/>
      <c r="BZ79" s="1278"/>
      <c r="CA79" s="1278"/>
      <c r="CB79" s="1278"/>
      <c r="CC79" s="1278"/>
      <c r="CD79" s="1278"/>
      <c r="CE79" s="1278"/>
      <c r="CF79" s="1278">
        <v>10.7</v>
      </c>
      <c r="CG79" s="1278"/>
      <c r="CH79" s="1278"/>
      <c r="CI79" s="1278"/>
      <c r="CJ79" s="1278"/>
      <c r="CK79" s="1278"/>
      <c r="CL79" s="1278"/>
      <c r="CM79" s="1278"/>
      <c r="CN79" s="1278">
        <v>10</v>
      </c>
      <c r="CO79" s="1278"/>
      <c r="CP79" s="1278"/>
      <c r="CQ79" s="1278"/>
      <c r="CR79" s="1278"/>
      <c r="CS79" s="1278"/>
      <c r="CT79" s="1278"/>
      <c r="CU79" s="1278"/>
      <c r="CV79" s="1278">
        <v>9.8000000000000007</v>
      </c>
      <c r="CW79" s="1278"/>
      <c r="CX79" s="1278"/>
      <c r="CY79" s="1278"/>
      <c r="CZ79" s="1278"/>
      <c r="DA79" s="1278"/>
      <c r="DB79" s="1278"/>
      <c r="DC79" s="1278"/>
    </row>
    <row r="80" spans="2:107">
      <c r="B80" s="374"/>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MM6E7RdTCwTuNC/IbBAzq3WChTFgiiejf7S8ocvqN8XDLGNQLgje/W8C5sBir3ZaXktkxQaGRsgEgzeUjHP/Q==" saltValue="k/hV75iDh/DAF0XVftRt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eIY7jsXxDJzYeN4UJhdoiEsfZxm/OXUrE07SMNbibsrvalGPv0OgT6u/vOl5oiNTXb5f1P4xWt4+QHYEvVnEQ==" saltValue="TFHKx+c7Jb1CCAWvFVH6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70j05fLlBA4PPkkNVUdh0Zi7kJTRvXjg/KDetSZMxjDMNitz97Qna8T9t+6TkMTK3PJSDTMgXYirAcHIGBWtg==" saltValue="hT6tV1jQ/GHM7nhmBdPj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569</v>
      </c>
      <c r="G2" s="136"/>
      <c r="H2" s="137"/>
    </row>
    <row r="3" spans="1:8">
      <c r="A3" s="133" t="s">
        <v>562</v>
      </c>
      <c r="B3" s="138"/>
      <c r="C3" s="139"/>
      <c r="D3" s="140">
        <v>136991</v>
      </c>
      <c r="E3" s="141"/>
      <c r="F3" s="142">
        <v>90961</v>
      </c>
      <c r="G3" s="143"/>
      <c r="H3" s="144"/>
    </row>
    <row r="4" spans="1:8">
      <c r="A4" s="145"/>
      <c r="B4" s="146"/>
      <c r="C4" s="147"/>
      <c r="D4" s="148">
        <v>34635</v>
      </c>
      <c r="E4" s="149"/>
      <c r="F4" s="150">
        <v>37720</v>
      </c>
      <c r="G4" s="151"/>
      <c r="H4" s="152"/>
    </row>
    <row r="5" spans="1:8">
      <c r="A5" s="133" t="s">
        <v>564</v>
      </c>
      <c r="B5" s="138"/>
      <c r="C5" s="139"/>
      <c r="D5" s="140">
        <v>122409</v>
      </c>
      <c r="E5" s="141"/>
      <c r="F5" s="142">
        <v>106614</v>
      </c>
      <c r="G5" s="143"/>
      <c r="H5" s="144"/>
    </row>
    <row r="6" spans="1:8">
      <c r="A6" s="145"/>
      <c r="B6" s="146"/>
      <c r="C6" s="147"/>
      <c r="D6" s="148">
        <v>58953</v>
      </c>
      <c r="E6" s="149"/>
      <c r="F6" s="150">
        <v>45545</v>
      </c>
      <c r="G6" s="151"/>
      <c r="H6" s="152"/>
    </row>
    <row r="7" spans="1:8">
      <c r="A7" s="133" t="s">
        <v>565</v>
      </c>
      <c r="B7" s="138"/>
      <c r="C7" s="139"/>
      <c r="D7" s="140">
        <v>106516</v>
      </c>
      <c r="E7" s="141"/>
      <c r="F7" s="142">
        <v>85459</v>
      </c>
      <c r="G7" s="143"/>
      <c r="H7" s="144"/>
    </row>
    <row r="8" spans="1:8">
      <c r="A8" s="145"/>
      <c r="B8" s="146"/>
      <c r="C8" s="147"/>
      <c r="D8" s="148">
        <v>51612</v>
      </c>
      <c r="E8" s="149"/>
      <c r="F8" s="150">
        <v>44378</v>
      </c>
      <c r="G8" s="151"/>
      <c r="H8" s="152"/>
    </row>
    <row r="9" spans="1:8">
      <c r="A9" s="133" t="s">
        <v>566</v>
      </c>
      <c r="B9" s="138"/>
      <c r="C9" s="139"/>
      <c r="D9" s="140">
        <v>86666</v>
      </c>
      <c r="E9" s="141"/>
      <c r="F9" s="142">
        <v>83280</v>
      </c>
      <c r="G9" s="143"/>
      <c r="H9" s="144"/>
    </row>
    <row r="10" spans="1:8">
      <c r="A10" s="145"/>
      <c r="B10" s="146"/>
      <c r="C10" s="147"/>
      <c r="D10" s="148">
        <v>26083</v>
      </c>
      <c r="E10" s="149"/>
      <c r="F10" s="150">
        <v>43123</v>
      </c>
      <c r="G10" s="151"/>
      <c r="H10" s="152"/>
    </row>
    <row r="11" spans="1:8">
      <c r="A11" s="133" t="s">
        <v>567</v>
      </c>
      <c r="B11" s="138"/>
      <c r="C11" s="139"/>
      <c r="D11" s="140">
        <v>97296</v>
      </c>
      <c r="E11" s="141"/>
      <c r="F11" s="142">
        <v>88968</v>
      </c>
      <c r="G11" s="143"/>
      <c r="H11" s="144"/>
    </row>
    <row r="12" spans="1:8">
      <c r="A12" s="145"/>
      <c r="B12" s="146"/>
      <c r="C12" s="153"/>
      <c r="D12" s="148">
        <v>36811</v>
      </c>
      <c r="E12" s="149"/>
      <c r="F12" s="150">
        <v>45482</v>
      </c>
      <c r="G12" s="151"/>
      <c r="H12" s="152"/>
    </row>
    <row r="13" spans="1:8">
      <c r="A13" s="133"/>
      <c r="B13" s="138"/>
      <c r="C13" s="154"/>
      <c r="D13" s="155">
        <v>109976</v>
      </c>
      <c r="E13" s="156"/>
      <c r="F13" s="157">
        <v>91056</v>
      </c>
      <c r="G13" s="158"/>
      <c r="H13" s="144"/>
    </row>
    <row r="14" spans="1:8">
      <c r="A14" s="145"/>
      <c r="B14" s="146"/>
      <c r="C14" s="147"/>
      <c r="D14" s="148">
        <v>41619</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0.03</v>
      </c>
      <c r="C19" s="159">
        <f>ROUND(VALUE(SUBSTITUTE(実質収支比率等に係る経年分析!G$48,"▲","-")),2)</f>
        <v>2.8</v>
      </c>
      <c r="D19" s="159">
        <f>ROUND(VALUE(SUBSTITUTE(実質収支比率等に係る経年分析!H$48,"▲","-")),2)</f>
        <v>3.64</v>
      </c>
      <c r="E19" s="159">
        <f>ROUND(VALUE(SUBSTITUTE(実質収支比率等に係る経年分析!I$48,"▲","-")),2)</f>
        <v>1.99</v>
      </c>
      <c r="F19" s="159">
        <f>ROUND(VALUE(SUBSTITUTE(実質収支比率等に係る経年分析!J$48,"▲","-")),2)</f>
        <v>0.06</v>
      </c>
    </row>
    <row r="20" spans="1:11">
      <c r="A20" s="159" t="s">
        <v>49</v>
      </c>
      <c r="B20" s="159">
        <f>ROUND(VALUE(SUBSTITUTE(実質収支比率等に係る経年分析!F$47,"▲","-")),2)</f>
        <v>2.88</v>
      </c>
      <c r="C20" s="159">
        <f>ROUND(VALUE(SUBSTITUTE(実質収支比率等に係る経年分析!G$47,"▲","-")),2)</f>
        <v>2.9</v>
      </c>
      <c r="D20" s="159">
        <f>ROUND(VALUE(SUBSTITUTE(実質収支比率等に係る経年分析!H$47,"▲","-")),2)</f>
        <v>2.82</v>
      </c>
      <c r="E20" s="159">
        <f>ROUND(VALUE(SUBSTITUTE(実質収支比率等に係る経年分析!I$47,"▲","-")),2)</f>
        <v>2.9</v>
      </c>
      <c r="F20" s="159">
        <f>ROUND(VALUE(SUBSTITUTE(実質収支比率等に係る経年分析!J$47,"▲","-")),2)</f>
        <v>4.9800000000000004</v>
      </c>
    </row>
    <row r="21" spans="1:11">
      <c r="A21" s="159" t="s">
        <v>50</v>
      </c>
      <c r="B21" s="159">
        <f>IF(ISNUMBER(VALUE(SUBSTITUTE(実質収支比率等に係る経年分析!F$49,"▲","-"))),ROUND(VALUE(SUBSTITUTE(実質収支比率等に係る経年分析!F$49,"▲","-")),2),NA())</f>
        <v>-1.17</v>
      </c>
      <c r="C21" s="159">
        <f>IF(ISNUMBER(VALUE(SUBSTITUTE(実質収支比率等に係る経年分析!G$49,"▲","-"))),ROUND(VALUE(SUBSTITUTE(実質収支比率等に係る経年分析!G$49,"▲","-")),2),NA())</f>
        <v>2.79</v>
      </c>
      <c r="D21" s="159">
        <f>IF(ISNUMBER(VALUE(SUBSTITUTE(実質収支比率等に係る経年分析!H$49,"▲","-"))),ROUND(VALUE(SUBSTITUTE(実質収支比率等に係る経年分析!H$49,"▲","-")),2),NA())</f>
        <v>0.94</v>
      </c>
      <c r="E21" s="159">
        <f>IF(ISNUMBER(VALUE(SUBSTITUTE(実質収支比率等に係る経年分析!I$49,"▲","-"))),ROUND(VALUE(SUBSTITUTE(実質収支比率等に係る経年分析!I$49,"▲","-")),2),NA())</f>
        <v>-1.75</v>
      </c>
      <c r="F21" s="159">
        <f>IF(ISNUMBER(VALUE(SUBSTITUTE(実質収支比率等に係る経年分析!J$49,"▲","-"))),ROUND(VALUE(SUBSTITUTE(実質収支比率等に係る経年分析!J$49,"▲","-")),2),NA())</f>
        <v>-1.98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0.75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四万十市園芸作物価格安定事業会計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一般会計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2.79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3.59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1.96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四万十市後期高齢者医療会計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四万十市と畜場会計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0.28000000000000003</v>
      </c>
    </row>
    <row r="33" spans="1:16">
      <c r="A33" s="160" t="str">
        <f>IF(連結実質赤字比率に係る赤字・黒字の構成分析!C$37="",NA(),連結実質赤字比率に係る赤字・黒字の構成分析!C$37)</f>
        <v>四万十市国民健康保険会計事業勘定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0.28999999999999998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1.18</v>
      </c>
    </row>
    <row r="34" spans="1:16">
      <c r="A34" s="160" t="str">
        <f>IF(連結実質赤字比率に係る赤字・黒字の構成分析!C$36="",NA(),連結実質赤字比率に係る赤字・黒字の構成分析!C$36)</f>
        <v>四万十市病院事業会計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2.33</v>
      </c>
    </row>
    <row r="35" spans="1:16">
      <c r="A35" s="160" t="str">
        <f>IF(連結実質赤字比率に係る赤字・黒字の構成分析!C$35="",NA(),連結実質赤字比率に係る赤字・黒字の構成分析!C$35)</f>
        <v>四万十市水道事業会計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2.4900000000000002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3.84</v>
      </c>
    </row>
    <row r="36" spans="1:16">
      <c r="A36" s="160" t="str">
        <f>IF(連結実質赤字比率に係る赤字・黒字の構成分析!C$34="",NA(),連結実質赤字比率に係る赤字・黒字の構成分析!C$34)</f>
        <v>四万十市国民健康保険会計診療施設勘定</v>
      </c>
      <c r="B36" s="160">
        <f>IF(ROUND(VALUE(SUBSTITUTE(連結実質赤字比率に係る赤字・黒字の構成分析!F$34,"▲", "-")), 2) &lt; 0, ABS(ROUND(VALUE(SUBSTITUTE(連結実質赤字比率に係る赤字・黒字の構成分析!F$34,"▲", "-")), 2)), NA())</f>
        <v>1.1100000000000001</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1.1200000000000001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1.0900000000000001</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1.1200000000000001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1.1499999999999999</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2437</v>
      </c>
      <c r="E42" s="161"/>
      <c r="F42" s="161"/>
      <c r="G42" s="161">
        <f>'実質公債費比率（分子）の構造'!L$52</f>
        <v>2518</v>
      </c>
      <c r="H42" s="161"/>
      <c r="I42" s="161"/>
      <c r="J42" s="161">
        <f>'実質公債費比率（分子）の構造'!M$52</f>
        <v>2567</v>
      </c>
      <c r="K42" s="161"/>
      <c r="L42" s="161"/>
      <c r="M42" s="161">
        <f>'実質公債費比率（分子）の構造'!N$52</f>
        <v>2496</v>
      </c>
      <c r="N42" s="161"/>
      <c r="O42" s="161"/>
      <c r="P42" s="161">
        <f>'実質公債費比率（分子）の構造'!O$52</f>
        <v>2279</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478</v>
      </c>
      <c r="C45" s="161"/>
      <c r="D45" s="161"/>
      <c r="E45" s="161">
        <f>'実質公債費比率（分子）の構造'!L$49</f>
        <v>491</v>
      </c>
      <c r="F45" s="161"/>
      <c r="G45" s="161"/>
      <c r="H45" s="161">
        <f>'実質公債費比率（分子）の構造'!M$49</f>
        <v>508</v>
      </c>
      <c r="I45" s="161"/>
      <c r="J45" s="161"/>
      <c r="K45" s="161">
        <f>'実質公債費比率（分子）の構造'!N$49</f>
        <v>488</v>
      </c>
      <c r="L45" s="161"/>
      <c r="M45" s="161"/>
      <c r="N45" s="161">
        <f>'実質公債費比率（分子）の構造'!O$49</f>
        <v>315</v>
      </c>
      <c r="O45" s="161"/>
      <c r="P45" s="161"/>
    </row>
    <row r="46" spans="1:16">
      <c r="A46" s="161" t="s">
        <v>61</v>
      </c>
      <c r="B46" s="161">
        <f>'実質公債費比率（分子）の構造'!K$48</f>
        <v>531</v>
      </c>
      <c r="C46" s="161"/>
      <c r="D46" s="161"/>
      <c r="E46" s="161">
        <f>'実質公債費比率（分子）の構造'!L$48</f>
        <v>516</v>
      </c>
      <c r="F46" s="161"/>
      <c r="G46" s="161"/>
      <c r="H46" s="161">
        <f>'実質公債費比率（分子）の構造'!M$48</f>
        <v>570</v>
      </c>
      <c r="I46" s="161"/>
      <c r="J46" s="161"/>
      <c r="K46" s="161">
        <f>'実質公債費比率（分子）の構造'!N$48</f>
        <v>557</v>
      </c>
      <c r="L46" s="161"/>
      <c r="M46" s="161"/>
      <c r="N46" s="161">
        <f>'実質公債費比率（分子）の構造'!O$48</f>
        <v>581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2751</v>
      </c>
      <c r="C49" s="161"/>
      <c r="D49" s="161"/>
      <c r="E49" s="161">
        <f>'実質公債費比率（分子）の構造'!L$45</f>
        <v>2641</v>
      </c>
      <c r="F49" s="161"/>
      <c r="G49" s="161"/>
      <c r="H49" s="161">
        <f>'実質公債費比率（分子）の構造'!M$45</f>
        <v>2556</v>
      </c>
      <c r="I49" s="161"/>
      <c r="J49" s="161"/>
      <c r="K49" s="161">
        <f>'実質公債費比率（分子）の構造'!N$45</f>
        <v>2506</v>
      </c>
      <c r="L49" s="161"/>
      <c r="M49" s="161"/>
      <c r="N49" s="161">
        <f>'実質公債費比率（分子）の構造'!O$45</f>
        <v>2504</v>
      </c>
      <c r="O49" s="161"/>
      <c r="P49" s="161"/>
    </row>
    <row r="50" spans="1:16">
      <c r="A50" s="161" t="s">
        <v>65</v>
      </c>
      <c r="B50" s="161" t="e">
        <f>NA()</f>
        <v>#N/A</v>
      </c>
      <c r="C50" s="161">
        <f>IF(ISNUMBER('実質公債費比率（分子）の構造'!K$53),'実質公債費比率（分子）の構造'!K$53,NA())</f>
        <v>1323</v>
      </c>
      <c r="D50" s="161" t="e">
        <f>NA()</f>
        <v>#N/A</v>
      </c>
      <c r="E50" s="161" t="e">
        <f>NA()</f>
        <v>#N/A</v>
      </c>
      <c r="F50" s="161">
        <f>IF(ISNUMBER('実質公債費比率（分子）の構造'!L$53),'実質公債費比率（分子）の構造'!L$53,NA())</f>
        <v>1130</v>
      </c>
      <c r="G50" s="161" t="e">
        <f>NA()</f>
        <v>#N/A</v>
      </c>
      <c r="H50" s="161" t="e">
        <f>NA()</f>
        <v>#N/A</v>
      </c>
      <c r="I50" s="161">
        <f>IF(ISNUMBER('実質公債費比率（分子）の構造'!M$53),'実質公債費比率（分子）の構造'!M$53,NA())</f>
        <v>1067</v>
      </c>
      <c r="J50" s="161" t="e">
        <f>NA()</f>
        <v>#N/A</v>
      </c>
      <c r="K50" s="161" t="e">
        <f>NA()</f>
        <v>#N/A</v>
      </c>
      <c r="L50" s="161">
        <f>IF(ISNUMBER('実質公債費比率（分子）の構造'!N$53),'実質公債費比率（分子）の構造'!N$53,NA())</f>
        <v>1055</v>
      </c>
      <c r="M50" s="161" t="e">
        <f>NA()</f>
        <v>#N/A</v>
      </c>
      <c r="N50" s="161" t="e">
        <f>NA()</f>
        <v>#N/A</v>
      </c>
      <c r="O50" s="161">
        <f>IF(ISNUMBER('実質公債費比率（分子）の構造'!O$53),'実質公債費比率（分子）の構造'!O$53,NA())</f>
        <v>1121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25143</v>
      </c>
      <c r="E56" s="160"/>
      <c r="F56" s="160"/>
      <c r="G56" s="160">
        <f>'将来負担比率（分子）の構造'!J$52</f>
        <v>24913</v>
      </c>
      <c r="H56" s="160"/>
      <c r="I56" s="160"/>
      <c r="J56" s="160">
        <f>'将来負担比率（分子）の構造'!K$52</f>
        <v>24491</v>
      </c>
      <c r="K56" s="160"/>
      <c r="L56" s="160"/>
      <c r="M56" s="160">
        <f>'将来負担比率（分子）の構造'!L$52</f>
        <v>24090</v>
      </c>
      <c r="N56" s="160"/>
      <c r="O56" s="160"/>
      <c r="P56" s="160">
        <f>'将来負担比率（分子）の構造'!M$52</f>
        <v>23222</v>
      </c>
    </row>
    <row r="57" spans="1:16">
      <c r="A57" s="160" t="s">
        <v>36</v>
      </c>
      <c r="B57" s="160"/>
      <c r="C57" s="160"/>
      <c r="D57" s="160">
        <f>'将来負担比率（分子）の構造'!I$51</f>
        <v>141</v>
      </c>
      <c r="E57" s="160"/>
      <c r="F57" s="160"/>
      <c r="G57" s="160">
        <f>'将来負担比率（分子）の構造'!J$51</f>
        <v>113</v>
      </c>
      <c r="H57" s="160"/>
      <c r="I57" s="160"/>
      <c r="J57" s="160">
        <f>'将来負担比率（分子）の構造'!K$51</f>
        <v>40</v>
      </c>
      <c r="K57" s="160"/>
      <c r="L57" s="160"/>
      <c r="M57" s="160">
        <f>'将来負担比率（分子）の構造'!L$51</f>
        <v>98</v>
      </c>
      <c r="N57" s="160"/>
      <c r="O57" s="160"/>
      <c r="P57" s="160">
        <f>'将来負担比率（分子）の構造'!M$51</f>
        <v>79</v>
      </c>
    </row>
    <row r="58" spans="1:16">
      <c r="A58" s="160" t="s">
        <v>35</v>
      </c>
      <c r="B58" s="160"/>
      <c r="C58" s="160"/>
      <c r="D58" s="160">
        <f>'将来負担比率（分子）の構造'!I$50</f>
        <v>3394</v>
      </c>
      <c r="E58" s="160"/>
      <c r="F58" s="160"/>
      <c r="G58" s="160">
        <f>'将来負担比率（分子）の構造'!J$50</f>
        <v>3334</v>
      </c>
      <c r="H58" s="160"/>
      <c r="I58" s="160"/>
      <c r="J58" s="160">
        <f>'将来負担比率（分子）の構造'!K$50</f>
        <v>3729</v>
      </c>
      <c r="K58" s="160"/>
      <c r="L58" s="160"/>
      <c r="M58" s="160">
        <f>'将来負担比率（分子）の構造'!L$50</f>
        <v>4042</v>
      </c>
      <c r="N58" s="160"/>
      <c r="O58" s="160"/>
      <c r="P58" s="160">
        <f>'将来負担比率（分子）の構造'!M$50</f>
        <v>4275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4093</v>
      </c>
      <c r="C62" s="160"/>
      <c r="D62" s="160"/>
      <c r="E62" s="160">
        <f>'将来負担比率（分子）の構造'!J$45</f>
        <v>3832</v>
      </c>
      <c r="F62" s="160"/>
      <c r="G62" s="160"/>
      <c r="H62" s="160">
        <f>'将来負担比率（分子）の構造'!K$45</f>
        <v>3514</v>
      </c>
      <c r="I62" s="160"/>
      <c r="J62" s="160"/>
      <c r="K62" s="160">
        <f>'将来負担比率（分子）の構造'!L$45</f>
        <v>3645</v>
      </c>
      <c r="L62" s="160"/>
      <c r="M62" s="160"/>
      <c r="N62" s="160">
        <f>'将来負担比率（分子）の構造'!M$45</f>
        <v>3497</v>
      </c>
      <c r="O62" s="160"/>
      <c r="P62" s="160"/>
    </row>
    <row r="63" spans="1:16">
      <c r="A63" s="160" t="s">
        <v>28</v>
      </c>
      <c r="B63" s="160">
        <f>'将来負担比率（分子）の構造'!I$44</f>
        <v>2701</v>
      </c>
      <c r="C63" s="160"/>
      <c r="D63" s="160"/>
      <c r="E63" s="160">
        <f>'将来負担比率（分子）の構造'!J$44</f>
        <v>2183</v>
      </c>
      <c r="F63" s="160"/>
      <c r="G63" s="160"/>
      <c r="H63" s="160">
        <f>'将来負担比率（分子）の構造'!K$44</f>
        <v>1668</v>
      </c>
      <c r="I63" s="160"/>
      <c r="J63" s="160"/>
      <c r="K63" s="160">
        <f>'将来負担比率（分子）の構造'!L$44</f>
        <v>1237</v>
      </c>
      <c r="L63" s="160"/>
      <c r="M63" s="160"/>
      <c r="N63" s="160">
        <f>'将来負担比率（分子）の構造'!M$44</f>
        <v>894</v>
      </c>
      <c r="O63" s="160"/>
      <c r="P63" s="160"/>
    </row>
    <row r="64" spans="1:16">
      <c r="A64" s="160" t="s">
        <v>27</v>
      </c>
      <c r="B64" s="160">
        <f>'将来負担比率（分子）の構造'!I$43</f>
        <v>9507</v>
      </c>
      <c r="C64" s="160"/>
      <c r="D64" s="160"/>
      <c r="E64" s="160">
        <f>'将来負担比率（分子）の構造'!J$43</f>
        <v>9544</v>
      </c>
      <c r="F64" s="160"/>
      <c r="G64" s="160"/>
      <c r="H64" s="160">
        <f>'将来負担比率（分子）の構造'!K$43</f>
        <v>9493</v>
      </c>
      <c r="I64" s="160"/>
      <c r="J64" s="160"/>
      <c r="K64" s="160">
        <f>'将来負担比率（分子）の構造'!L$43</f>
        <v>9462</v>
      </c>
      <c r="L64" s="160"/>
      <c r="M64" s="160"/>
      <c r="N64" s="160">
        <f>'将来負担比率（分子）の構造'!M$43</f>
        <v>9273</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26379</v>
      </c>
      <c r="C66" s="160"/>
      <c r="D66" s="160"/>
      <c r="E66" s="160">
        <f>'将来負担比率（分子）の構造'!J$41</f>
        <v>26495</v>
      </c>
      <c r="F66" s="160"/>
      <c r="G66" s="160"/>
      <c r="H66" s="160">
        <f>'将来負担比率（分子）の構造'!K$41</f>
        <v>26853</v>
      </c>
      <c r="I66" s="160"/>
      <c r="J66" s="160"/>
      <c r="K66" s="160">
        <f>'将来負担比率（分子）の構造'!L$41</f>
        <v>26513</v>
      </c>
      <c r="L66" s="160"/>
      <c r="M66" s="160"/>
      <c r="N66" s="160">
        <f>'将来負担比率（分子）の構造'!M$41</f>
        <v>26108</v>
      </c>
      <c r="O66" s="160"/>
      <c r="P66" s="160"/>
    </row>
    <row r="67" spans="1:16">
      <c r="A67" s="160" t="s">
        <v>69</v>
      </c>
      <c r="B67" s="160" t="e">
        <f>NA()</f>
        <v>#N/A</v>
      </c>
      <c r="C67" s="160">
        <f>IF(ISNUMBER('将来負担比率（分子）の構造'!I$53), IF('将来負担比率（分子）の構造'!I$53 &lt; 0, 0, '将来負担比率（分子）の構造'!I$53), NA())</f>
        <v>14003</v>
      </c>
      <c r="D67" s="160" t="e">
        <f>NA()</f>
        <v>#N/A</v>
      </c>
      <c r="E67" s="160" t="e">
        <f>NA()</f>
        <v>#N/A</v>
      </c>
      <c r="F67" s="160">
        <f>IF(ISNUMBER('将来負担比率（分子）の構造'!J$53), IF('将来負担比率（分子）の構造'!J$53 &lt; 0, 0, '将来負担比率（分子）の構造'!J$53), NA())</f>
        <v>13694</v>
      </c>
      <c r="G67" s="160" t="e">
        <f>NA()</f>
        <v>#N/A</v>
      </c>
      <c r="H67" s="160" t="e">
        <f>NA()</f>
        <v>#N/A</v>
      </c>
      <c r="I67" s="160">
        <f>IF(ISNUMBER('将来負担比率（分子）の構造'!K$53), IF('将来負担比率（分子）の構造'!K$53 &lt; 0, 0, '将来負担比率（分子）の構造'!K$53), NA())</f>
        <v>13268</v>
      </c>
      <c r="J67" s="160" t="e">
        <f>NA()</f>
        <v>#N/A</v>
      </c>
      <c r="K67" s="160" t="e">
        <f>NA()</f>
        <v>#N/A</v>
      </c>
      <c r="L67" s="160">
        <f>IF(ISNUMBER('将来負担比率（分子）の構造'!L$53), IF('将来負担比率（分子）の構造'!L$53 &lt; 0, 0, '将来負担比率（分子）の構造'!L$53), NA())</f>
        <v>12628</v>
      </c>
      <c r="M67" s="160" t="e">
        <f>NA()</f>
        <v>#N/A</v>
      </c>
      <c r="N67" s="160" t="e">
        <f>NA()</f>
        <v>#N/A</v>
      </c>
      <c r="O67" s="160">
        <f>IF(ISNUMBER('将来負担比率（分子）の構造'!M$53), IF('将来負担比率（分子）の構造'!M$53 &lt; 0, 0, '将来負担比率（分子）の構造'!M$53), NA())</f>
        <v>12195</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351</v>
      </c>
      <c r="C72" s="164">
        <f>基金残高に係る経年分析!G55</f>
        <v>351</v>
      </c>
      <c r="D72" s="164">
        <f>基金残高に係る経年分析!H55</f>
        <v>589</v>
      </c>
    </row>
    <row r="73" spans="1:16">
      <c r="A73" s="163" t="s">
        <v>72</v>
      </c>
      <c r="B73" s="164">
        <f>基金残高に係る経年分析!F56</f>
        <v>2434</v>
      </c>
      <c r="C73" s="164">
        <f>基金残高に係る経年分析!G56</f>
        <v>2884</v>
      </c>
      <c r="D73" s="164">
        <f>基金残高に係る経年分析!H56</f>
        <v>2785</v>
      </c>
    </row>
    <row r="74" spans="1:16">
      <c r="A74" s="163" t="s">
        <v>73</v>
      </c>
      <c r="B74" s="164">
        <f>基金残高に係る経年分析!F57</f>
        <v>1954</v>
      </c>
      <c r="C74" s="164">
        <f>基金残高に係る経年分析!G57</f>
        <v>1874</v>
      </c>
      <c r="D74" s="164">
        <f>基金残高に係る経年分析!H57</f>
        <v>1975</v>
      </c>
    </row>
  </sheetData>
  <sheetProtection algorithmName="SHA-512" hashValue="VGyEVHMvfALAVrjwHbO/axGSRtiUD4R6nWeo3KPVvxFH43C3T9z5JARIcMkbXpQTK0Yx5xObxgLwlLwGnDvHZA==" saltValue="BHUk+j+hsWKmHTv1Nqvi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3605932</v>
      </c>
      <c r="S5" s="649"/>
      <c r="T5" s="649"/>
      <c r="U5" s="649"/>
      <c r="V5" s="649"/>
      <c r="W5" s="649"/>
      <c r="X5" s="649"/>
      <c r="Y5" s="650"/>
      <c r="Z5" s="651">
        <v>16.399999999999999</v>
      </c>
      <c r="AA5" s="651"/>
      <c r="AB5" s="651"/>
      <c r="AC5" s="651"/>
      <c r="AD5" s="652">
        <v>3605932</v>
      </c>
      <c r="AE5" s="652"/>
      <c r="AF5" s="652"/>
      <c r="AG5" s="652"/>
      <c r="AH5" s="652"/>
      <c r="AI5" s="652"/>
      <c r="AJ5" s="652"/>
      <c r="AK5" s="652"/>
      <c r="AL5" s="653">
        <v>31.6</v>
      </c>
      <c r="AM5" s="654"/>
      <c r="AN5" s="654"/>
      <c r="AO5" s="655"/>
      <c r="AP5" s="645" t="s">
        <v>220</v>
      </c>
      <c r="AQ5" s="646"/>
      <c r="AR5" s="646"/>
      <c r="AS5" s="646"/>
      <c r="AT5" s="646"/>
      <c r="AU5" s="646"/>
      <c r="AV5" s="646"/>
      <c r="AW5" s="646"/>
      <c r="AX5" s="646"/>
      <c r="AY5" s="646"/>
      <c r="AZ5" s="646"/>
      <c r="BA5" s="646"/>
      <c r="BB5" s="646"/>
      <c r="BC5" s="646"/>
      <c r="BD5" s="646"/>
      <c r="BE5" s="646"/>
      <c r="BF5" s="647"/>
      <c r="BG5" s="659">
        <v>3605932</v>
      </c>
      <c r="BH5" s="660"/>
      <c r="BI5" s="660"/>
      <c r="BJ5" s="660"/>
      <c r="BK5" s="660"/>
      <c r="BL5" s="660"/>
      <c r="BM5" s="660"/>
      <c r="BN5" s="661"/>
      <c r="BO5" s="662">
        <v>100</v>
      </c>
      <c r="BP5" s="662"/>
      <c r="BQ5" s="662"/>
      <c r="BR5" s="662"/>
      <c r="BS5" s="663">
        <v>52804</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213615</v>
      </c>
      <c r="S6" s="660"/>
      <c r="T6" s="660"/>
      <c r="U6" s="660"/>
      <c r="V6" s="660"/>
      <c r="W6" s="660"/>
      <c r="X6" s="660"/>
      <c r="Y6" s="661"/>
      <c r="Z6" s="662">
        <v>1</v>
      </c>
      <c r="AA6" s="662"/>
      <c r="AB6" s="662"/>
      <c r="AC6" s="662"/>
      <c r="AD6" s="663">
        <v>213615</v>
      </c>
      <c r="AE6" s="663"/>
      <c r="AF6" s="663"/>
      <c r="AG6" s="663"/>
      <c r="AH6" s="663"/>
      <c r="AI6" s="663"/>
      <c r="AJ6" s="663"/>
      <c r="AK6" s="663"/>
      <c r="AL6" s="664">
        <v>1.9</v>
      </c>
      <c r="AM6" s="665"/>
      <c r="AN6" s="665"/>
      <c r="AO6" s="666"/>
      <c r="AP6" s="656" t="s">
        <v>225</v>
      </c>
      <c r="AQ6" s="657"/>
      <c r="AR6" s="657"/>
      <c r="AS6" s="657"/>
      <c r="AT6" s="657"/>
      <c r="AU6" s="657"/>
      <c r="AV6" s="657"/>
      <c r="AW6" s="657"/>
      <c r="AX6" s="657"/>
      <c r="AY6" s="657"/>
      <c r="AZ6" s="657"/>
      <c r="BA6" s="657"/>
      <c r="BB6" s="657"/>
      <c r="BC6" s="657"/>
      <c r="BD6" s="657"/>
      <c r="BE6" s="657"/>
      <c r="BF6" s="658"/>
      <c r="BG6" s="659">
        <v>3605932</v>
      </c>
      <c r="BH6" s="660"/>
      <c r="BI6" s="660"/>
      <c r="BJ6" s="660"/>
      <c r="BK6" s="660"/>
      <c r="BL6" s="660"/>
      <c r="BM6" s="660"/>
      <c r="BN6" s="661"/>
      <c r="BO6" s="662">
        <v>100</v>
      </c>
      <c r="BP6" s="662"/>
      <c r="BQ6" s="662"/>
      <c r="BR6" s="662"/>
      <c r="BS6" s="663">
        <v>52804</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174642</v>
      </c>
      <c r="CS6" s="660"/>
      <c r="CT6" s="660"/>
      <c r="CU6" s="660"/>
      <c r="CV6" s="660"/>
      <c r="CW6" s="660"/>
      <c r="CX6" s="660"/>
      <c r="CY6" s="661"/>
      <c r="CZ6" s="653">
        <v>0.8</v>
      </c>
      <c r="DA6" s="654"/>
      <c r="DB6" s="654"/>
      <c r="DC6" s="673"/>
      <c r="DD6" s="668">
        <v>3695</v>
      </c>
      <c r="DE6" s="660"/>
      <c r="DF6" s="660"/>
      <c r="DG6" s="660"/>
      <c r="DH6" s="660"/>
      <c r="DI6" s="660"/>
      <c r="DJ6" s="660"/>
      <c r="DK6" s="660"/>
      <c r="DL6" s="660"/>
      <c r="DM6" s="660"/>
      <c r="DN6" s="660"/>
      <c r="DO6" s="660"/>
      <c r="DP6" s="661"/>
      <c r="DQ6" s="668">
        <v>174642</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12449</v>
      </c>
      <c r="S7" s="660"/>
      <c r="T7" s="660"/>
      <c r="U7" s="660"/>
      <c r="V7" s="660"/>
      <c r="W7" s="660"/>
      <c r="X7" s="660"/>
      <c r="Y7" s="661"/>
      <c r="Z7" s="662">
        <v>0.1</v>
      </c>
      <c r="AA7" s="662"/>
      <c r="AB7" s="662"/>
      <c r="AC7" s="662"/>
      <c r="AD7" s="663">
        <v>12449</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1567630</v>
      </c>
      <c r="BH7" s="660"/>
      <c r="BI7" s="660"/>
      <c r="BJ7" s="660"/>
      <c r="BK7" s="660"/>
      <c r="BL7" s="660"/>
      <c r="BM7" s="660"/>
      <c r="BN7" s="661"/>
      <c r="BO7" s="662">
        <v>43.5</v>
      </c>
      <c r="BP7" s="662"/>
      <c r="BQ7" s="662"/>
      <c r="BR7" s="662"/>
      <c r="BS7" s="663">
        <v>52804</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3038691</v>
      </c>
      <c r="CS7" s="660"/>
      <c r="CT7" s="660"/>
      <c r="CU7" s="660"/>
      <c r="CV7" s="660"/>
      <c r="CW7" s="660"/>
      <c r="CX7" s="660"/>
      <c r="CY7" s="661"/>
      <c r="CZ7" s="662">
        <v>13.9</v>
      </c>
      <c r="DA7" s="662"/>
      <c r="DB7" s="662"/>
      <c r="DC7" s="662"/>
      <c r="DD7" s="668">
        <v>91205</v>
      </c>
      <c r="DE7" s="660"/>
      <c r="DF7" s="660"/>
      <c r="DG7" s="660"/>
      <c r="DH7" s="660"/>
      <c r="DI7" s="660"/>
      <c r="DJ7" s="660"/>
      <c r="DK7" s="660"/>
      <c r="DL7" s="660"/>
      <c r="DM7" s="660"/>
      <c r="DN7" s="660"/>
      <c r="DO7" s="660"/>
      <c r="DP7" s="661"/>
      <c r="DQ7" s="668">
        <v>1978215</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14472</v>
      </c>
      <c r="S8" s="660"/>
      <c r="T8" s="660"/>
      <c r="U8" s="660"/>
      <c r="V8" s="660"/>
      <c r="W8" s="660"/>
      <c r="X8" s="660"/>
      <c r="Y8" s="661"/>
      <c r="Z8" s="662">
        <v>0.1</v>
      </c>
      <c r="AA8" s="662"/>
      <c r="AB8" s="662"/>
      <c r="AC8" s="662"/>
      <c r="AD8" s="663">
        <v>14472</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53710</v>
      </c>
      <c r="BH8" s="660"/>
      <c r="BI8" s="660"/>
      <c r="BJ8" s="660"/>
      <c r="BK8" s="660"/>
      <c r="BL8" s="660"/>
      <c r="BM8" s="660"/>
      <c r="BN8" s="661"/>
      <c r="BO8" s="662">
        <v>1.5</v>
      </c>
      <c r="BP8" s="662"/>
      <c r="BQ8" s="662"/>
      <c r="BR8" s="662"/>
      <c r="BS8" s="668" t="s">
        <v>124</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7046934</v>
      </c>
      <c r="CS8" s="660"/>
      <c r="CT8" s="660"/>
      <c r="CU8" s="660"/>
      <c r="CV8" s="660"/>
      <c r="CW8" s="660"/>
      <c r="CX8" s="660"/>
      <c r="CY8" s="661"/>
      <c r="CZ8" s="662">
        <v>32.200000000000003</v>
      </c>
      <c r="DA8" s="662"/>
      <c r="DB8" s="662"/>
      <c r="DC8" s="662"/>
      <c r="DD8" s="668">
        <v>187850</v>
      </c>
      <c r="DE8" s="660"/>
      <c r="DF8" s="660"/>
      <c r="DG8" s="660"/>
      <c r="DH8" s="660"/>
      <c r="DI8" s="660"/>
      <c r="DJ8" s="660"/>
      <c r="DK8" s="660"/>
      <c r="DL8" s="660"/>
      <c r="DM8" s="660"/>
      <c r="DN8" s="660"/>
      <c r="DO8" s="660"/>
      <c r="DP8" s="661"/>
      <c r="DQ8" s="668">
        <v>3654131</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16275</v>
      </c>
      <c r="S9" s="660"/>
      <c r="T9" s="660"/>
      <c r="U9" s="660"/>
      <c r="V9" s="660"/>
      <c r="W9" s="660"/>
      <c r="X9" s="660"/>
      <c r="Y9" s="661"/>
      <c r="Z9" s="662">
        <v>0.1</v>
      </c>
      <c r="AA9" s="662"/>
      <c r="AB9" s="662"/>
      <c r="AC9" s="662"/>
      <c r="AD9" s="663">
        <v>16275</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1225791</v>
      </c>
      <c r="BH9" s="660"/>
      <c r="BI9" s="660"/>
      <c r="BJ9" s="660"/>
      <c r="BK9" s="660"/>
      <c r="BL9" s="660"/>
      <c r="BM9" s="660"/>
      <c r="BN9" s="661"/>
      <c r="BO9" s="662">
        <v>34</v>
      </c>
      <c r="BP9" s="662"/>
      <c r="BQ9" s="662"/>
      <c r="BR9" s="662"/>
      <c r="BS9" s="668" t="s">
        <v>124</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1951068</v>
      </c>
      <c r="CS9" s="660"/>
      <c r="CT9" s="660"/>
      <c r="CU9" s="660"/>
      <c r="CV9" s="660"/>
      <c r="CW9" s="660"/>
      <c r="CX9" s="660"/>
      <c r="CY9" s="661"/>
      <c r="CZ9" s="662">
        <v>8.9</v>
      </c>
      <c r="DA9" s="662"/>
      <c r="DB9" s="662"/>
      <c r="DC9" s="662"/>
      <c r="DD9" s="668">
        <v>33013</v>
      </c>
      <c r="DE9" s="660"/>
      <c r="DF9" s="660"/>
      <c r="DG9" s="660"/>
      <c r="DH9" s="660"/>
      <c r="DI9" s="660"/>
      <c r="DJ9" s="660"/>
      <c r="DK9" s="660"/>
      <c r="DL9" s="660"/>
      <c r="DM9" s="660"/>
      <c r="DN9" s="660"/>
      <c r="DO9" s="660"/>
      <c r="DP9" s="661"/>
      <c r="DQ9" s="668">
        <v>1770378</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124</v>
      </c>
      <c r="AA10" s="662"/>
      <c r="AB10" s="662"/>
      <c r="AC10" s="662"/>
      <c r="AD10" s="663" t="s">
        <v>124</v>
      </c>
      <c r="AE10" s="663"/>
      <c r="AF10" s="663"/>
      <c r="AG10" s="663"/>
      <c r="AH10" s="663"/>
      <c r="AI10" s="663"/>
      <c r="AJ10" s="663"/>
      <c r="AK10" s="663"/>
      <c r="AL10" s="664" t="s">
        <v>124</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133897</v>
      </c>
      <c r="BH10" s="660"/>
      <c r="BI10" s="660"/>
      <c r="BJ10" s="660"/>
      <c r="BK10" s="660"/>
      <c r="BL10" s="660"/>
      <c r="BM10" s="660"/>
      <c r="BN10" s="661"/>
      <c r="BO10" s="662">
        <v>3.7</v>
      </c>
      <c r="BP10" s="662"/>
      <c r="BQ10" s="662"/>
      <c r="BR10" s="662"/>
      <c r="BS10" s="668">
        <v>22213</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5540</v>
      </c>
      <c r="CS10" s="660"/>
      <c r="CT10" s="660"/>
      <c r="CU10" s="660"/>
      <c r="CV10" s="660"/>
      <c r="CW10" s="660"/>
      <c r="CX10" s="660"/>
      <c r="CY10" s="661"/>
      <c r="CZ10" s="662">
        <v>0</v>
      </c>
      <c r="DA10" s="662"/>
      <c r="DB10" s="662"/>
      <c r="DC10" s="662"/>
      <c r="DD10" s="668" t="s">
        <v>124</v>
      </c>
      <c r="DE10" s="660"/>
      <c r="DF10" s="660"/>
      <c r="DG10" s="660"/>
      <c r="DH10" s="660"/>
      <c r="DI10" s="660"/>
      <c r="DJ10" s="660"/>
      <c r="DK10" s="660"/>
      <c r="DL10" s="660"/>
      <c r="DM10" s="660"/>
      <c r="DN10" s="660"/>
      <c r="DO10" s="660"/>
      <c r="DP10" s="661"/>
      <c r="DQ10" s="668">
        <v>5076</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124</v>
      </c>
      <c r="AE11" s="663"/>
      <c r="AF11" s="663"/>
      <c r="AG11" s="663"/>
      <c r="AH11" s="663"/>
      <c r="AI11" s="663"/>
      <c r="AJ11" s="663"/>
      <c r="AK11" s="663"/>
      <c r="AL11" s="664" t="s">
        <v>168</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154232</v>
      </c>
      <c r="BH11" s="660"/>
      <c r="BI11" s="660"/>
      <c r="BJ11" s="660"/>
      <c r="BK11" s="660"/>
      <c r="BL11" s="660"/>
      <c r="BM11" s="660"/>
      <c r="BN11" s="661"/>
      <c r="BO11" s="662">
        <v>4.3</v>
      </c>
      <c r="BP11" s="662"/>
      <c r="BQ11" s="662"/>
      <c r="BR11" s="662"/>
      <c r="BS11" s="668">
        <v>30591</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985371</v>
      </c>
      <c r="CS11" s="660"/>
      <c r="CT11" s="660"/>
      <c r="CU11" s="660"/>
      <c r="CV11" s="660"/>
      <c r="CW11" s="660"/>
      <c r="CX11" s="660"/>
      <c r="CY11" s="661"/>
      <c r="CZ11" s="662">
        <v>4.5</v>
      </c>
      <c r="DA11" s="662"/>
      <c r="DB11" s="662"/>
      <c r="DC11" s="662"/>
      <c r="DD11" s="668">
        <v>326874</v>
      </c>
      <c r="DE11" s="660"/>
      <c r="DF11" s="660"/>
      <c r="DG11" s="660"/>
      <c r="DH11" s="660"/>
      <c r="DI11" s="660"/>
      <c r="DJ11" s="660"/>
      <c r="DK11" s="660"/>
      <c r="DL11" s="660"/>
      <c r="DM11" s="660"/>
      <c r="DN11" s="660"/>
      <c r="DO11" s="660"/>
      <c r="DP11" s="661"/>
      <c r="DQ11" s="668">
        <v>490935</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653033</v>
      </c>
      <c r="S12" s="660"/>
      <c r="T12" s="660"/>
      <c r="U12" s="660"/>
      <c r="V12" s="660"/>
      <c r="W12" s="660"/>
      <c r="X12" s="660"/>
      <c r="Y12" s="661"/>
      <c r="Z12" s="662">
        <v>3</v>
      </c>
      <c r="AA12" s="662"/>
      <c r="AB12" s="662"/>
      <c r="AC12" s="662"/>
      <c r="AD12" s="663">
        <v>653033</v>
      </c>
      <c r="AE12" s="663"/>
      <c r="AF12" s="663"/>
      <c r="AG12" s="663"/>
      <c r="AH12" s="663"/>
      <c r="AI12" s="663"/>
      <c r="AJ12" s="663"/>
      <c r="AK12" s="663"/>
      <c r="AL12" s="664">
        <v>5.7</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1625916</v>
      </c>
      <c r="BH12" s="660"/>
      <c r="BI12" s="660"/>
      <c r="BJ12" s="660"/>
      <c r="BK12" s="660"/>
      <c r="BL12" s="660"/>
      <c r="BM12" s="660"/>
      <c r="BN12" s="661"/>
      <c r="BO12" s="662">
        <v>45.1</v>
      </c>
      <c r="BP12" s="662"/>
      <c r="BQ12" s="662"/>
      <c r="BR12" s="662"/>
      <c r="BS12" s="668" t="s">
        <v>124</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402635</v>
      </c>
      <c r="CS12" s="660"/>
      <c r="CT12" s="660"/>
      <c r="CU12" s="660"/>
      <c r="CV12" s="660"/>
      <c r="CW12" s="660"/>
      <c r="CX12" s="660"/>
      <c r="CY12" s="661"/>
      <c r="CZ12" s="662">
        <v>1.8</v>
      </c>
      <c r="DA12" s="662"/>
      <c r="DB12" s="662"/>
      <c r="DC12" s="662"/>
      <c r="DD12" s="668">
        <v>101629</v>
      </c>
      <c r="DE12" s="660"/>
      <c r="DF12" s="660"/>
      <c r="DG12" s="660"/>
      <c r="DH12" s="660"/>
      <c r="DI12" s="660"/>
      <c r="DJ12" s="660"/>
      <c r="DK12" s="660"/>
      <c r="DL12" s="660"/>
      <c r="DM12" s="660"/>
      <c r="DN12" s="660"/>
      <c r="DO12" s="660"/>
      <c r="DP12" s="661"/>
      <c r="DQ12" s="668">
        <v>202322</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v>7197</v>
      </c>
      <c r="S13" s="660"/>
      <c r="T13" s="660"/>
      <c r="U13" s="660"/>
      <c r="V13" s="660"/>
      <c r="W13" s="660"/>
      <c r="X13" s="660"/>
      <c r="Y13" s="661"/>
      <c r="Z13" s="662">
        <v>0</v>
      </c>
      <c r="AA13" s="662"/>
      <c r="AB13" s="662"/>
      <c r="AC13" s="662"/>
      <c r="AD13" s="663">
        <v>7197</v>
      </c>
      <c r="AE13" s="663"/>
      <c r="AF13" s="663"/>
      <c r="AG13" s="663"/>
      <c r="AH13" s="663"/>
      <c r="AI13" s="663"/>
      <c r="AJ13" s="663"/>
      <c r="AK13" s="663"/>
      <c r="AL13" s="664">
        <v>0.1</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1605430</v>
      </c>
      <c r="BH13" s="660"/>
      <c r="BI13" s="660"/>
      <c r="BJ13" s="660"/>
      <c r="BK13" s="660"/>
      <c r="BL13" s="660"/>
      <c r="BM13" s="660"/>
      <c r="BN13" s="661"/>
      <c r="BO13" s="662">
        <v>44.5</v>
      </c>
      <c r="BP13" s="662"/>
      <c r="BQ13" s="662"/>
      <c r="BR13" s="662"/>
      <c r="BS13" s="668" t="s">
        <v>124</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1771366</v>
      </c>
      <c r="CS13" s="660"/>
      <c r="CT13" s="660"/>
      <c r="CU13" s="660"/>
      <c r="CV13" s="660"/>
      <c r="CW13" s="660"/>
      <c r="CX13" s="660"/>
      <c r="CY13" s="661"/>
      <c r="CZ13" s="662">
        <v>8.1</v>
      </c>
      <c r="DA13" s="662"/>
      <c r="DB13" s="662"/>
      <c r="DC13" s="662"/>
      <c r="DD13" s="668">
        <v>1007940</v>
      </c>
      <c r="DE13" s="660"/>
      <c r="DF13" s="660"/>
      <c r="DG13" s="660"/>
      <c r="DH13" s="660"/>
      <c r="DI13" s="660"/>
      <c r="DJ13" s="660"/>
      <c r="DK13" s="660"/>
      <c r="DL13" s="660"/>
      <c r="DM13" s="660"/>
      <c r="DN13" s="660"/>
      <c r="DO13" s="660"/>
      <c r="DP13" s="661"/>
      <c r="DQ13" s="668">
        <v>798915</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168</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124</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135413</v>
      </c>
      <c r="BH14" s="660"/>
      <c r="BI14" s="660"/>
      <c r="BJ14" s="660"/>
      <c r="BK14" s="660"/>
      <c r="BL14" s="660"/>
      <c r="BM14" s="660"/>
      <c r="BN14" s="661"/>
      <c r="BO14" s="662">
        <v>3.8</v>
      </c>
      <c r="BP14" s="662"/>
      <c r="BQ14" s="662"/>
      <c r="BR14" s="662"/>
      <c r="BS14" s="668" t="s">
        <v>124</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1638053</v>
      </c>
      <c r="CS14" s="660"/>
      <c r="CT14" s="660"/>
      <c r="CU14" s="660"/>
      <c r="CV14" s="660"/>
      <c r="CW14" s="660"/>
      <c r="CX14" s="660"/>
      <c r="CY14" s="661"/>
      <c r="CZ14" s="662">
        <v>7.5</v>
      </c>
      <c r="DA14" s="662"/>
      <c r="DB14" s="662"/>
      <c r="DC14" s="662"/>
      <c r="DD14" s="668">
        <v>883806</v>
      </c>
      <c r="DE14" s="660"/>
      <c r="DF14" s="660"/>
      <c r="DG14" s="660"/>
      <c r="DH14" s="660"/>
      <c r="DI14" s="660"/>
      <c r="DJ14" s="660"/>
      <c r="DK14" s="660"/>
      <c r="DL14" s="660"/>
      <c r="DM14" s="660"/>
      <c r="DN14" s="660"/>
      <c r="DO14" s="660"/>
      <c r="DP14" s="661"/>
      <c r="DQ14" s="668">
        <v>716713</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41191</v>
      </c>
      <c r="S15" s="660"/>
      <c r="T15" s="660"/>
      <c r="U15" s="660"/>
      <c r="V15" s="660"/>
      <c r="W15" s="660"/>
      <c r="X15" s="660"/>
      <c r="Y15" s="661"/>
      <c r="Z15" s="662">
        <v>0.2</v>
      </c>
      <c r="AA15" s="662"/>
      <c r="AB15" s="662"/>
      <c r="AC15" s="662"/>
      <c r="AD15" s="663">
        <v>41191</v>
      </c>
      <c r="AE15" s="663"/>
      <c r="AF15" s="663"/>
      <c r="AG15" s="663"/>
      <c r="AH15" s="663"/>
      <c r="AI15" s="663"/>
      <c r="AJ15" s="663"/>
      <c r="AK15" s="663"/>
      <c r="AL15" s="664">
        <v>0.4</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276973</v>
      </c>
      <c r="BH15" s="660"/>
      <c r="BI15" s="660"/>
      <c r="BJ15" s="660"/>
      <c r="BK15" s="660"/>
      <c r="BL15" s="660"/>
      <c r="BM15" s="660"/>
      <c r="BN15" s="661"/>
      <c r="BO15" s="662">
        <v>7.7</v>
      </c>
      <c r="BP15" s="662"/>
      <c r="BQ15" s="662"/>
      <c r="BR15" s="662"/>
      <c r="BS15" s="668" t="s">
        <v>124</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2108487</v>
      </c>
      <c r="CS15" s="660"/>
      <c r="CT15" s="660"/>
      <c r="CU15" s="660"/>
      <c r="CV15" s="660"/>
      <c r="CW15" s="660"/>
      <c r="CX15" s="660"/>
      <c r="CY15" s="661"/>
      <c r="CZ15" s="662">
        <v>9.6</v>
      </c>
      <c r="DA15" s="662"/>
      <c r="DB15" s="662"/>
      <c r="DC15" s="662"/>
      <c r="DD15" s="668">
        <v>713888</v>
      </c>
      <c r="DE15" s="660"/>
      <c r="DF15" s="660"/>
      <c r="DG15" s="660"/>
      <c r="DH15" s="660"/>
      <c r="DI15" s="660"/>
      <c r="DJ15" s="660"/>
      <c r="DK15" s="660"/>
      <c r="DL15" s="660"/>
      <c r="DM15" s="660"/>
      <c r="DN15" s="660"/>
      <c r="DO15" s="660"/>
      <c r="DP15" s="661"/>
      <c r="DQ15" s="668">
        <v>1105616</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168</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276029</v>
      </c>
      <c r="CS16" s="660"/>
      <c r="CT16" s="660"/>
      <c r="CU16" s="660"/>
      <c r="CV16" s="660"/>
      <c r="CW16" s="660"/>
      <c r="CX16" s="660"/>
      <c r="CY16" s="661"/>
      <c r="CZ16" s="662">
        <v>1.3</v>
      </c>
      <c r="DA16" s="662"/>
      <c r="DB16" s="662"/>
      <c r="DC16" s="662"/>
      <c r="DD16" s="668" t="s">
        <v>124</v>
      </c>
      <c r="DE16" s="660"/>
      <c r="DF16" s="660"/>
      <c r="DG16" s="660"/>
      <c r="DH16" s="660"/>
      <c r="DI16" s="660"/>
      <c r="DJ16" s="660"/>
      <c r="DK16" s="660"/>
      <c r="DL16" s="660"/>
      <c r="DM16" s="660"/>
      <c r="DN16" s="660"/>
      <c r="DO16" s="660"/>
      <c r="DP16" s="661"/>
      <c r="DQ16" s="668">
        <v>8154</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9777</v>
      </c>
      <c r="S17" s="660"/>
      <c r="T17" s="660"/>
      <c r="U17" s="660"/>
      <c r="V17" s="660"/>
      <c r="W17" s="660"/>
      <c r="X17" s="660"/>
      <c r="Y17" s="661"/>
      <c r="Z17" s="662">
        <v>0</v>
      </c>
      <c r="AA17" s="662"/>
      <c r="AB17" s="662"/>
      <c r="AC17" s="662"/>
      <c r="AD17" s="663">
        <v>9777</v>
      </c>
      <c r="AE17" s="663"/>
      <c r="AF17" s="663"/>
      <c r="AG17" s="663"/>
      <c r="AH17" s="663"/>
      <c r="AI17" s="663"/>
      <c r="AJ17" s="663"/>
      <c r="AK17" s="663"/>
      <c r="AL17" s="664">
        <v>0.1</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2504348</v>
      </c>
      <c r="CS17" s="660"/>
      <c r="CT17" s="660"/>
      <c r="CU17" s="660"/>
      <c r="CV17" s="660"/>
      <c r="CW17" s="660"/>
      <c r="CX17" s="660"/>
      <c r="CY17" s="661"/>
      <c r="CZ17" s="662">
        <v>11.4</v>
      </c>
      <c r="DA17" s="662"/>
      <c r="DB17" s="662"/>
      <c r="DC17" s="662"/>
      <c r="DD17" s="668" t="s">
        <v>124</v>
      </c>
      <c r="DE17" s="660"/>
      <c r="DF17" s="660"/>
      <c r="DG17" s="660"/>
      <c r="DH17" s="660"/>
      <c r="DI17" s="660"/>
      <c r="DJ17" s="660"/>
      <c r="DK17" s="660"/>
      <c r="DL17" s="660"/>
      <c r="DM17" s="660"/>
      <c r="DN17" s="660"/>
      <c r="DO17" s="660"/>
      <c r="DP17" s="661"/>
      <c r="DQ17" s="668">
        <v>2483237</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7846436</v>
      </c>
      <c r="S18" s="660"/>
      <c r="T18" s="660"/>
      <c r="U18" s="660"/>
      <c r="V18" s="660"/>
      <c r="W18" s="660"/>
      <c r="X18" s="660"/>
      <c r="Y18" s="661"/>
      <c r="Z18" s="662">
        <v>35.700000000000003</v>
      </c>
      <c r="AA18" s="662"/>
      <c r="AB18" s="662"/>
      <c r="AC18" s="662"/>
      <c r="AD18" s="663">
        <v>6781703</v>
      </c>
      <c r="AE18" s="663"/>
      <c r="AF18" s="663"/>
      <c r="AG18" s="663"/>
      <c r="AH18" s="663"/>
      <c r="AI18" s="663"/>
      <c r="AJ18" s="663"/>
      <c r="AK18" s="663"/>
      <c r="AL18" s="664">
        <v>59.5</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6781703</v>
      </c>
      <c r="S19" s="660"/>
      <c r="T19" s="660"/>
      <c r="U19" s="660"/>
      <c r="V19" s="660"/>
      <c r="W19" s="660"/>
      <c r="X19" s="660"/>
      <c r="Y19" s="661"/>
      <c r="Z19" s="662">
        <v>30.8</v>
      </c>
      <c r="AA19" s="662"/>
      <c r="AB19" s="662"/>
      <c r="AC19" s="662"/>
      <c r="AD19" s="663">
        <v>6781703</v>
      </c>
      <c r="AE19" s="663"/>
      <c r="AF19" s="663"/>
      <c r="AG19" s="663"/>
      <c r="AH19" s="663"/>
      <c r="AI19" s="663"/>
      <c r="AJ19" s="663"/>
      <c r="AK19" s="663"/>
      <c r="AL19" s="664">
        <v>59.5</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124</v>
      </c>
      <c r="BH19" s="660"/>
      <c r="BI19" s="660"/>
      <c r="BJ19" s="660"/>
      <c r="BK19" s="660"/>
      <c r="BL19" s="660"/>
      <c r="BM19" s="660"/>
      <c r="BN19" s="661"/>
      <c r="BO19" s="662" t="s">
        <v>124</v>
      </c>
      <c r="BP19" s="662"/>
      <c r="BQ19" s="662"/>
      <c r="BR19" s="662"/>
      <c r="BS19" s="668" t="s">
        <v>124</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1064733</v>
      </c>
      <c r="S20" s="660"/>
      <c r="T20" s="660"/>
      <c r="U20" s="660"/>
      <c r="V20" s="660"/>
      <c r="W20" s="660"/>
      <c r="X20" s="660"/>
      <c r="Y20" s="661"/>
      <c r="Z20" s="662">
        <v>4.8</v>
      </c>
      <c r="AA20" s="662"/>
      <c r="AB20" s="662"/>
      <c r="AC20" s="662"/>
      <c r="AD20" s="663" t="s">
        <v>124</v>
      </c>
      <c r="AE20" s="663"/>
      <c r="AF20" s="663"/>
      <c r="AG20" s="663"/>
      <c r="AH20" s="663"/>
      <c r="AI20" s="663"/>
      <c r="AJ20" s="663"/>
      <c r="AK20" s="663"/>
      <c r="AL20" s="664" t="s">
        <v>124</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124</v>
      </c>
      <c r="BH20" s="660"/>
      <c r="BI20" s="660"/>
      <c r="BJ20" s="660"/>
      <c r="BK20" s="660"/>
      <c r="BL20" s="660"/>
      <c r="BM20" s="660"/>
      <c r="BN20" s="661"/>
      <c r="BO20" s="662" t="s">
        <v>124</v>
      </c>
      <c r="BP20" s="662"/>
      <c r="BQ20" s="662"/>
      <c r="BR20" s="662"/>
      <c r="BS20" s="668" t="s">
        <v>124</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21903164</v>
      </c>
      <c r="CS20" s="660"/>
      <c r="CT20" s="660"/>
      <c r="CU20" s="660"/>
      <c r="CV20" s="660"/>
      <c r="CW20" s="660"/>
      <c r="CX20" s="660"/>
      <c r="CY20" s="661"/>
      <c r="CZ20" s="662">
        <v>100</v>
      </c>
      <c r="DA20" s="662"/>
      <c r="DB20" s="662"/>
      <c r="DC20" s="662"/>
      <c r="DD20" s="668">
        <v>3349900</v>
      </c>
      <c r="DE20" s="660"/>
      <c r="DF20" s="660"/>
      <c r="DG20" s="660"/>
      <c r="DH20" s="660"/>
      <c r="DI20" s="660"/>
      <c r="DJ20" s="660"/>
      <c r="DK20" s="660"/>
      <c r="DL20" s="660"/>
      <c r="DM20" s="660"/>
      <c r="DN20" s="660"/>
      <c r="DO20" s="660"/>
      <c r="DP20" s="661"/>
      <c r="DQ20" s="668">
        <v>13388334</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124</v>
      </c>
      <c r="AA21" s="662"/>
      <c r="AB21" s="662"/>
      <c r="AC21" s="662"/>
      <c r="AD21" s="663" t="s">
        <v>168</v>
      </c>
      <c r="AE21" s="663"/>
      <c r="AF21" s="663"/>
      <c r="AG21" s="663"/>
      <c r="AH21" s="663"/>
      <c r="AI21" s="663"/>
      <c r="AJ21" s="663"/>
      <c r="AK21" s="663"/>
      <c r="AL21" s="664" t="s">
        <v>124</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168</v>
      </c>
      <c r="BH21" s="660"/>
      <c r="BI21" s="660"/>
      <c r="BJ21" s="660"/>
      <c r="BK21" s="660"/>
      <c r="BL21" s="660"/>
      <c r="BM21" s="660"/>
      <c r="BN21" s="661"/>
      <c r="BO21" s="662" t="s">
        <v>124</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12420377</v>
      </c>
      <c r="S22" s="660"/>
      <c r="T22" s="660"/>
      <c r="U22" s="660"/>
      <c r="V22" s="660"/>
      <c r="W22" s="660"/>
      <c r="X22" s="660"/>
      <c r="Y22" s="661"/>
      <c r="Z22" s="662">
        <v>56.4</v>
      </c>
      <c r="AA22" s="662"/>
      <c r="AB22" s="662"/>
      <c r="AC22" s="662"/>
      <c r="AD22" s="663">
        <v>11355644</v>
      </c>
      <c r="AE22" s="663"/>
      <c r="AF22" s="663"/>
      <c r="AG22" s="663"/>
      <c r="AH22" s="663"/>
      <c r="AI22" s="663"/>
      <c r="AJ22" s="663"/>
      <c r="AK22" s="663"/>
      <c r="AL22" s="664">
        <v>99.6</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4708</v>
      </c>
      <c r="S23" s="660"/>
      <c r="T23" s="660"/>
      <c r="U23" s="660"/>
      <c r="V23" s="660"/>
      <c r="W23" s="660"/>
      <c r="X23" s="660"/>
      <c r="Y23" s="661"/>
      <c r="Z23" s="662">
        <v>0</v>
      </c>
      <c r="AA23" s="662"/>
      <c r="AB23" s="662"/>
      <c r="AC23" s="662"/>
      <c r="AD23" s="663">
        <v>4708</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124</v>
      </c>
      <c r="BP23" s="662"/>
      <c r="BQ23" s="662"/>
      <c r="BR23" s="662"/>
      <c r="BS23" s="668" t="s">
        <v>168</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161776</v>
      </c>
      <c r="S24" s="660"/>
      <c r="T24" s="660"/>
      <c r="U24" s="660"/>
      <c r="V24" s="660"/>
      <c r="W24" s="660"/>
      <c r="X24" s="660"/>
      <c r="Y24" s="661"/>
      <c r="Z24" s="662">
        <v>0.7</v>
      </c>
      <c r="AA24" s="662"/>
      <c r="AB24" s="662"/>
      <c r="AC24" s="662"/>
      <c r="AD24" s="663" t="s">
        <v>124</v>
      </c>
      <c r="AE24" s="663"/>
      <c r="AF24" s="663"/>
      <c r="AG24" s="663"/>
      <c r="AH24" s="663"/>
      <c r="AI24" s="663"/>
      <c r="AJ24" s="663"/>
      <c r="AK24" s="663"/>
      <c r="AL24" s="664" t="s">
        <v>124</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168</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9651819</v>
      </c>
      <c r="CS24" s="649"/>
      <c r="CT24" s="649"/>
      <c r="CU24" s="649"/>
      <c r="CV24" s="649"/>
      <c r="CW24" s="649"/>
      <c r="CX24" s="649"/>
      <c r="CY24" s="650"/>
      <c r="CZ24" s="653">
        <v>44.1</v>
      </c>
      <c r="DA24" s="654"/>
      <c r="DB24" s="654"/>
      <c r="DC24" s="673"/>
      <c r="DD24" s="692">
        <v>6754908</v>
      </c>
      <c r="DE24" s="649"/>
      <c r="DF24" s="649"/>
      <c r="DG24" s="649"/>
      <c r="DH24" s="649"/>
      <c r="DI24" s="649"/>
      <c r="DJ24" s="649"/>
      <c r="DK24" s="650"/>
      <c r="DL24" s="692">
        <v>6541722</v>
      </c>
      <c r="DM24" s="649"/>
      <c r="DN24" s="649"/>
      <c r="DO24" s="649"/>
      <c r="DP24" s="649"/>
      <c r="DQ24" s="649"/>
      <c r="DR24" s="649"/>
      <c r="DS24" s="649"/>
      <c r="DT24" s="649"/>
      <c r="DU24" s="649"/>
      <c r="DV24" s="650"/>
      <c r="DW24" s="653">
        <v>54.7</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329895</v>
      </c>
      <c r="S25" s="660"/>
      <c r="T25" s="660"/>
      <c r="U25" s="660"/>
      <c r="V25" s="660"/>
      <c r="W25" s="660"/>
      <c r="X25" s="660"/>
      <c r="Y25" s="661"/>
      <c r="Z25" s="662">
        <v>1.5</v>
      </c>
      <c r="AA25" s="662"/>
      <c r="AB25" s="662"/>
      <c r="AC25" s="662"/>
      <c r="AD25" s="663">
        <v>11781</v>
      </c>
      <c r="AE25" s="663"/>
      <c r="AF25" s="663"/>
      <c r="AG25" s="663"/>
      <c r="AH25" s="663"/>
      <c r="AI25" s="663"/>
      <c r="AJ25" s="663"/>
      <c r="AK25" s="663"/>
      <c r="AL25" s="664">
        <v>0.1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3473964</v>
      </c>
      <c r="CS25" s="695"/>
      <c r="CT25" s="695"/>
      <c r="CU25" s="695"/>
      <c r="CV25" s="695"/>
      <c r="CW25" s="695"/>
      <c r="CX25" s="695"/>
      <c r="CY25" s="696"/>
      <c r="CZ25" s="664">
        <v>15.9</v>
      </c>
      <c r="DA25" s="693"/>
      <c r="DB25" s="693"/>
      <c r="DC25" s="697"/>
      <c r="DD25" s="668">
        <v>3168525</v>
      </c>
      <c r="DE25" s="695"/>
      <c r="DF25" s="695"/>
      <c r="DG25" s="695"/>
      <c r="DH25" s="695"/>
      <c r="DI25" s="695"/>
      <c r="DJ25" s="695"/>
      <c r="DK25" s="696"/>
      <c r="DL25" s="668">
        <v>2957446</v>
      </c>
      <c r="DM25" s="695"/>
      <c r="DN25" s="695"/>
      <c r="DO25" s="695"/>
      <c r="DP25" s="695"/>
      <c r="DQ25" s="695"/>
      <c r="DR25" s="695"/>
      <c r="DS25" s="695"/>
      <c r="DT25" s="695"/>
      <c r="DU25" s="695"/>
      <c r="DV25" s="696"/>
      <c r="DW25" s="664">
        <v>24.8</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105850</v>
      </c>
      <c r="S26" s="660"/>
      <c r="T26" s="660"/>
      <c r="U26" s="660"/>
      <c r="V26" s="660"/>
      <c r="W26" s="660"/>
      <c r="X26" s="660"/>
      <c r="Y26" s="661"/>
      <c r="Z26" s="662">
        <v>0.5</v>
      </c>
      <c r="AA26" s="662"/>
      <c r="AB26" s="662"/>
      <c r="AC26" s="662"/>
      <c r="AD26" s="663" t="s">
        <v>168</v>
      </c>
      <c r="AE26" s="663"/>
      <c r="AF26" s="663"/>
      <c r="AG26" s="663"/>
      <c r="AH26" s="663"/>
      <c r="AI26" s="663"/>
      <c r="AJ26" s="663"/>
      <c r="AK26" s="663"/>
      <c r="AL26" s="664" t="s">
        <v>124</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2328196</v>
      </c>
      <c r="CS26" s="660"/>
      <c r="CT26" s="660"/>
      <c r="CU26" s="660"/>
      <c r="CV26" s="660"/>
      <c r="CW26" s="660"/>
      <c r="CX26" s="660"/>
      <c r="CY26" s="661"/>
      <c r="CZ26" s="664">
        <v>10.6</v>
      </c>
      <c r="DA26" s="693"/>
      <c r="DB26" s="693"/>
      <c r="DC26" s="697"/>
      <c r="DD26" s="668">
        <v>2046708</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3352403</v>
      </c>
      <c r="S27" s="660"/>
      <c r="T27" s="660"/>
      <c r="U27" s="660"/>
      <c r="V27" s="660"/>
      <c r="W27" s="660"/>
      <c r="X27" s="660"/>
      <c r="Y27" s="661"/>
      <c r="Z27" s="662">
        <v>15.2</v>
      </c>
      <c r="AA27" s="662"/>
      <c r="AB27" s="662"/>
      <c r="AC27" s="662"/>
      <c r="AD27" s="663" t="s">
        <v>124</v>
      </c>
      <c r="AE27" s="663"/>
      <c r="AF27" s="663"/>
      <c r="AG27" s="663"/>
      <c r="AH27" s="663"/>
      <c r="AI27" s="663"/>
      <c r="AJ27" s="663"/>
      <c r="AK27" s="663"/>
      <c r="AL27" s="664" t="s">
        <v>124</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3605932</v>
      </c>
      <c r="BH27" s="660"/>
      <c r="BI27" s="660"/>
      <c r="BJ27" s="660"/>
      <c r="BK27" s="660"/>
      <c r="BL27" s="660"/>
      <c r="BM27" s="660"/>
      <c r="BN27" s="661"/>
      <c r="BO27" s="662">
        <v>100</v>
      </c>
      <c r="BP27" s="662"/>
      <c r="BQ27" s="662"/>
      <c r="BR27" s="662"/>
      <c r="BS27" s="668">
        <v>52804</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3673507</v>
      </c>
      <c r="CS27" s="695"/>
      <c r="CT27" s="695"/>
      <c r="CU27" s="695"/>
      <c r="CV27" s="695"/>
      <c r="CW27" s="695"/>
      <c r="CX27" s="695"/>
      <c r="CY27" s="696"/>
      <c r="CZ27" s="664">
        <v>16.8</v>
      </c>
      <c r="DA27" s="693"/>
      <c r="DB27" s="693"/>
      <c r="DC27" s="697"/>
      <c r="DD27" s="668">
        <v>1103146</v>
      </c>
      <c r="DE27" s="695"/>
      <c r="DF27" s="695"/>
      <c r="DG27" s="695"/>
      <c r="DH27" s="695"/>
      <c r="DI27" s="695"/>
      <c r="DJ27" s="695"/>
      <c r="DK27" s="696"/>
      <c r="DL27" s="668">
        <v>1101039</v>
      </c>
      <c r="DM27" s="695"/>
      <c r="DN27" s="695"/>
      <c r="DO27" s="695"/>
      <c r="DP27" s="695"/>
      <c r="DQ27" s="695"/>
      <c r="DR27" s="695"/>
      <c r="DS27" s="695"/>
      <c r="DT27" s="695"/>
      <c r="DU27" s="695"/>
      <c r="DV27" s="696"/>
      <c r="DW27" s="664">
        <v>9.1999999999999993</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124</v>
      </c>
      <c r="AA28" s="662"/>
      <c r="AB28" s="662"/>
      <c r="AC28" s="662"/>
      <c r="AD28" s="663" t="s">
        <v>124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2504348</v>
      </c>
      <c r="CS28" s="660"/>
      <c r="CT28" s="660"/>
      <c r="CU28" s="660"/>
      <c r="CV28" s="660"/>
      <c r="CW28" s="660"/>
      <c r="CX28" s="660"/>
      <c r="CY28" s="661"/>
      <c r="CZ28" s="664">
        <v>11.4</v>
      </c>
      <c r="DA28" s="693"/>
      <c r="DB28" s="693"/>
      <c r="DC28" s="697"/>
      <c r="DD28" s="668">
        <v>2483237</v>
      </c>
      <c r="DE28" s="660"/>
      <c r="DF28" s="660"/>
      <c r="DG28" s="660"/>
      <c r="DH28" s="660"/>
      <c r="DI28" s="660"/>
      <c r="DJ28" s="660"/>
      <c r="DK28" s="661"/>
      <c r="DL28" s="668">
        <v>2483237</v>
      </c>
      <c r="DM28" s="660"/>
      <c r="DN28" s="660"/>
      <c r="DO28" s="660"/>
      <c r="DP28" s="660"/>
      <c r="DQ28" s="660"/>
      <c r="DR28" s="660"/>
      <c r="DS28" s="660"/>
      <c r="DT28" s="660"/>
      <c r="DU28" s="660"/>
      <c r="DV28" s="661"/>
      <c r="DW28" s="664">
        <v>20.8</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2159930</v>
      </c>
      <c r="S29" s="660"/>
      <c r="T29" s="660"/>
      <c r="U29" s="660"/>
      <c r="V29" s="660"/>
      <c r="W29" s="660"/>
      <c r="X29" s="660"/>
      <c r="Y29" s="661"/>
      <c r="Z29" s="662">
        <v>9.8000000000000007</v>
      </c>
      <c r="AA29" s="662"/>
      <c r="AB29" s="662"/>
      <c r="AC29" s="662"/>
      <c r="AD29" s="663" t="s">
        <v>124</v>
      </c>
      <c r="AE29" s="663"/>
      <c r="AF29" s="663"/>
      <c r="AG29" s="663"/>
      <c r="AH29" s="663"/>
      <c r="AI29" s="663"/>
      <c r="AJ29" s="663"/>
      <c r="AK29" s="663"/>
      <c r="AL29" s="664" t="s">
        <v>124</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2504101</v>
      </c>
      <c r="CS29" s="695"/>
      <c r="CT29" s="695"/>
      <c r="CU29" s="695"/>
      <c r="CV29" s="695"/>
      <c r="CW29" s="695"/>
      <c r="CX29" s="695"/>
      <c r="CY29" s="696"/>
      <c r="CZ29" s="664">
        <v>11.4</v>
      </c>
      <c r="DA29" s="693"/>
      <c r="DB29" s="693"/>
      <c r="DC29" s="697"/>
      <c r="DD29" s="668">
        <v>2482990</v>
      </c>
      <c r="DE29" s="695"/>
      <c r="DF29" s="695"/>
      <c r="DG29" s="695"/>
      <c r="DH29" s="695"/>
      <c r="DI29" s="695"/>
      <c r="DJ29" s="695"/>
      <c r="DK29" s="696"/>
      <c r="DL29" s="668">
        <v>2482990</v>
      </c>
      <c r="DM29" s="695"/>
      <c r="DN29" s="695"/>
      <c r="DO29" s="695"/>
      <c r="DP29" s="695"/>
      <c r="DQ29" s="695"/>
      <c r="DR29" s="695"/>
      <c r="DS29" s="695"/>
      <c r="DT29" s="695"/>
      <c r="DU29" s="695"/>
      <c r="DV29" s="696"/>
      <c r="DW29" s="664">
        <v>20.8</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76198</v>
      </c>
      <c r="S30" s="660"/>
      <c r="T30" s="660"/>
      <c r="U30" s="660"/>
      <c r="V30" s="660"/>
      <c r="W30" s="660"/>
      <c r="X30" s="660"/>
      <c r="Y30" s="661"/>
      <c r="Z30" s="662">
        <v>0.3</v>
      </c>
      <c r="AA30" s="662"/>
      <c r="AB30" s="662"/>
      <c r="AC30" s="662"/>
      <c r="AD30" s="663">
        <v>26461</v>
      </c>
      <c r="AE30" s="663"/>
      <c r="AF30" s="663"/>
      <c r="AG30" s="663"/>
      <c r="AH30" s="663"/>
      <c r="AI30" s="663"/>
      <c r="AJ30" s="663"/>
      <c r="AK30" s="663"/>
      <c r="AL30" s="664">
        <v>0.2</v>
      </c>
      <c r="AM30" s="665"/>
      <c r="AN30" s="665"/>
      <c r="AO30" s="666"/>
      <c r="AP30" s="707" t="s">
        <v>301</v>
      </c>
      <c r="AQ30" s="708"/>
      <c r="AR30" s="708"/>
      <c r="AS30" s="708"/>
      <c r="AT30" s="713" t="s">
        <v>302</v>
      </c>
      <c r="AU30" s="210"/>
      <c r="AV30" s="210"/>
      <c r="AW30" s="210"/>
      <c r="AX30" s="645" t="s">
        <v>180</v>
      </c>
      <c r="AY30" s="646"/>
      <c r="AZ30" s="646"/>
      <c r="BA30" s="646"/>
      <c r="BB30" s="646"/>
      <c r="BC30" s="646"/>
      <c r="BD30" s="646"/>
      <c r="BE30" s="646"/>
      <c r="BF30" s="647"/>
      <c r="BG30" s="719">
        <v>99.3</v>
      </c>
      <c r="BH30" s="720"/>
      <c r="BI30" s="720"/>
      <c r="BJ30" s="720"/>
      <c r="BK30" s="720"/>
      <c r="BL30" s="720"/>
      <c r="BM30" s="654">
        <v>97.1</v>
      </c>
      <c r="BN30" s="720"/>
      <c r="BO30" s="720"/>
      <c r="BP30" s="720"/>
      <c r="BQ30" s="721"/>
      <c r="BR30" s="719">
        <v>99.1</v>
      </c>
      <c r="BS30" s="720"/>
      <c r="BT30" s="720"/>
      <c r="BU30" s="720"/>
      <c r="BV30" s="720"/>
      <c r="BW30" s="720"/>
      <c r="BX30" s="654">
        <v>96.7</v>
      </c>
      <c r="BY30" s="720"/>
      <c r="BZ30" s="720"/>
      <c r="CA30" s="720"/>
      <c r="CB30" s="721"/>
      <c r="CD30" s="724"/>
      <c r="CE30" s="725"/>
      <c r="CF30" s="674" t="s">
        <v>303</v>
      </c>
      <c r="CG30" s="675"/>
      <c r="CH30" s="675"/>
      <c r="CI30" s="675"/>
      <c r="CJ30" s="675"/>
      <c r="CK30" s="675"/>
      <c r="CL30" s="675"/>
      <c r="CM30" s="675"/>
      <c r="CN30" s="675"/>
      <c r="CO30" s="675"/>
      <c r="CP30" s="675"/>
      <c r="CQ30" s="676"/>
      <c r="CR30" s="659">
        <v>2261783</v>
      </c>
      <c r="CS30" s="660"/>
      <c r="CT30" s="660"/>
      <c r="CU30" s="660"/>
      <c r="CV30" s="660"/>
      <c r="CW30" s="660"/>
      <c r="CX30" s="660"/>
      <c r="CY30" s="661"/>
      <c r="CZ30" s="664">
        <v>10.3</v>
      </c>
      <c r="DA30" s="693"/>
      <c r="DB30" s="693"/>
      <c r="DC30" s="697"/>
      <c r="DD30" s="668">
        <v>2241079</v>
      </c>
      <c r="DE30" s="660"/>
      <c r="DF30" s="660"/>
      <c r="DG30" s="660"/>
      <c r="DH30" s="660"/>
      <c r="DI30" s="660"/>
      <c r="DJ30" s="660"/>
      <c r="DK30" s="661"/>
      <c r="DL30" s="668">
        <v>2241079</v>
      </c>
      <c r="DM30" s="660"/>
      <c r="DN30" s="660"/>
      <c r="DO30" s="660"/>
      <c r="DP30" s="660"/>
      <c r="DQ30" s="660"/>
      <c r="DR30" s="660"/>
      <c r="DS30" s="660"/>
      <c r="DT30" s="660"/>
      <c r="DU30" s="660"/>
      <c r="DV30" s="661"/>
      <c r="DW30" s="664">
        <v>18.8</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226281</v>
      </c>
      <c r="S31" s="660"/>
      <c r="T31" s="660"/>
      <c r="U31" s="660"/>
      <c r="V31" s="660"/>
      <c r="W31" s="660"/>
      <c r="X31" s="660"/>
      <c r="Y31" s="661"/>
      <c r="Z31" s="662">
        <v>1</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99.4</v>
      </c>
      <c r="BH31" s="695"/>
      <c r="BI31" s="695"/>
      <c r="BJ31" s="695"/>
      <c r="BK31" s="695"/>
      <c r="BL31" s="695"/>
      <c r="BM31" s="665">
        <v>98.6</v>
      </c>
      <c r="BN31" s="717"/>
      <c r="BO31" s="717"/>
      <c r="BP31" s="717"/>
      <c r="BQ31" s="718"/>
      <c r="BR31" s="716">
        <v>99.4</v>
      </c>
      <c r="BS31" s="695"/>
      <c r="BT31" s="695"/>
      <c r="BU31" s="695"/>
      <c r="BV31" s="695"/>
      <c r="BW31" s="695"/>
      <c r="BX31" s="665">
        <v>98.3</v>
      </c>
      <c r="BY31" s="717"/>
      <c r="BZ31" s="717"/>
      <c r="CA31" s="717"/>
      <c r="CB31" s="718"/>
      <c r="CD31" s="724"/>
      <c r="CE31" s="725"/>
      <c r="CF31" s="674" t="s">
        <v>307</v>
      </c>
      <c r="CG31" s="675"/>
      <c r="CH31" s="675"/>
      <c r="CI31" s="675"/>
      <c r="CJ31" s="675"/>
      <c r="CK31" s="675"/>
      <c r="CL31" s="675"/>
      <c r="CM31" s="675"/>
      <c r="CN31" s="675"/>
      <c r="CO31" s="675"/>
      <c r="CP31" s="675"/>
      <c r="CQ31" s="676"/>
      <c r="CR31" s="659">
        <v>242318</v>
      </c>
      <c r="CS31" s="695"/>
      <c r="CT31" s="695"/>
      <c r="CU31" s="695"/>
      <c r="CV31" s="695"/>
      <c r="CW31" s="695"/>
      <c r="CX31" s="695"/>
      <c r="CY31" s="696"/>
      <c r="CZ31" s="664">
        <v>1.1000000000000001</v>
      </c>
      <c r="DA31" s="693"/>
      <c r="DB31" s="693"/>
      <c r="DC31" s="697"/>
      <c r="DD31" s="668">
        <v>241911</v>
      </c>
      <c r="DE31" s="695"/>
      <c r="DF31" s="695"/>
      <c r="DG31" s="695"/>
      <c r="DH31" s="695"/>
      <c r="DI31" s="695"/>
      <c r="DJ31" s="695"/>
      <c r="DK31" s="696"/>
      <c r="DL31" s="668">
        <v>241911</v>
      </c>
      <c r="DM31" s="695"/>
      <c r="DN31" s="695"/>
      <c r="DO31" s="695"/>
      <c r="DP31" s="695"/>
      <c r="DQ31" s="695"/>
      <c r="DR31" s="695"/>
      <c r="DS31" s="695"/>
      <c r="DT31" s="695"/>
      <c r="DU31" s="695"/>
      <c r="DV31" s="696"/>
      <c r="DW31" s="664">
        <v>2</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614295</v>
      </c>
      <c r="S32" s="660"/>
      <c r="T32" s="660"/>
      <c r="U32" s="660"/>
      <c r="V32" s="660"/>
      <c r="W32" s="660"/>
      <c r="X32" s="660"/>
      <c r="Y32" s="661"/>
      <c r="Z32" s="662">
        <v>2.8</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v>
      </c>
      <c r="BH32" s="729"/>
      <c r="BI32" s="729"/>
      <c r="BJ32" s="729"/>
      <c r="BK32" s="729"/>
      <c r="BL32" s="729"/>
      <c r="BM32" s="730">
        <v>95.2</v>
      </c>
      <c r="BN32" s="729"/>
      <c r="BO32" s="729"/>
      <c r="BP32" s="729"/>
      <c r="BQ32" s="731"/>
      <c r="BR32" s="728">
        <v>98.5</v>
      </c>
      <c r="BS32" s="729"/>
      <c r="BT32" s="729"/>
      <c r="BU32" s="729"/>
      <c r="BV32" s="729"/>
      <c r="BW32" s="729"/>
      <c r="BX32" s="730">
        <v>94.5</v>
      </c>
      <c r="BY32" s="729"/>
      <c r="BZ32" s="729"/>
      <c r="CA32" s="729"/>
      <c r="CB32" s="731"/>
      <c r="CD32" s="726"/>
      <c r="CE32" s="727"/>
      <c r="CF32" s="674" t="s">
        <v>310</v>
      </c>
      <c r="CG32" s="675"/>
      <c r="CH32" s="675"/>
      <c r="CI32" s="675"/>
      <c r="CJ32" s="675"/>
      <c r="CK32" s="675"/>
      <c r="CL32" s="675"/>
      <c r="CM32" s="675"/>
      <c r="CN32" s="675"/>
      <c r="CO32" s="675"/>
      <c r="CP32" s="675"/>
      <c r="CQ32" s="676"/>
      <c r="CR32" s="659">
        <v>247</v>
      </c>
      <c r="CS32" s="660"/>
      <c r="CT32" s="660"/>
      <c r="CU32" s="660"/>
      <c r="CV32" s="660"/>
      <c r="CW32" s="660"/>
      <c r="CX32" s="660"/>
      <c r="CY32" s="661"/>
      <c r="CZ32" s="664">
        <v>0</v>
      </c>
      <c r="DA32" s="693"/>
      <c r="DB32" s="693"/>
      <c r="DC32" s="697"/>
      <c r="DD32" s="668">
        <v>247</v>
      </c>
      <c r="DE32" s="660"/>
      <c r="DF32" s="660"/>
      <c r="DG32" s="660"/>
      <c r="DH32" s="660"/>
      <c r="DI32" s="660"/>
      <c r="DJ32" s="660"/>
      <c r="DK32" s="661"/>
      <c r="DL32" s="668">
        <v>247</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168805</v>
      </c>
      <c r="S33" s="660"/>
      <c r="T33" s="660"/>
      <c r="U33" s="660"/>
      <c r="V33" s="660"/>
      <c r="W33" s="660"/>
      <c r="X33" s="660"/>
      <c r="Y33" s="661"/>
      <c r="Z33" s="662">
        <v>0.8</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8625416</v>
      </c>
      <c r="CS33" s="695"/>
      <c r="CT33" s="695"/>
      <c r="CU33" s="695"/>
      <c r="CV33" s="695"/>
      <c r="CW33" s="695"/>
      <c r="CX33" s="695"/>
      <c r="CY33" s="696"/>
      <c r="CZ33" s="664">
        <v>39.4</v>
      </c>
      <c r="DA33" s="693"/>
      <c r="DB33" s="693"/>
      <c r="DC33" s="697"/>
      <c r="DD33" s="668">
        <v>6311878</v>
      </c>
      <c r="DE33" s="695"/>
      <c r="DF33" s="695"/>
      <c r="DG33" s="695"/>
      <c r="DH33" s="695"/>
      <c r="DI33" s="695"/>
      <c r="DJ33" s="695"/>
      <c r="DK33" s="696"/>
      <c r="DL33" s="668">
        <v>4679544</v>
      </c>
      <c r="DM33" s="695"/>
      <c r="DN33" s="695"/>
      <c r="DO33" s="695"/>
      <c r="DP33" s="695"/>
      <c r="DQ33" s="695"/>
      <c r="DR33" s="695"/>
      <c r="DS33" s="695"/>
      <c r="DT33" s="695"/>
      <c r="DU33" s="695"/>
      <c r="DV33" s="696"/>
      <c r="DW33" s="664">
        <v>39.200000000000003</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528472</v>
      </c>
      <c r="S34" s="660"/>
      <c r="T34" s="660"/>
      <c r="U34" s="660"/>
      <c r="V34" s="660"/>
      <c r="W34" s="660"/>
      <c r="X34" s="660"/>
      <c r="Y34" s="661"/>
      <c r="Z34" s="662">
        <v>2.4</v>
      </c>
      <c r="AA34" s="662"/>
      <c r="AB34" s="662"/>
      <c r="AC34" s="662"/>
      <c r="AD34" s="663">
        <v>647</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2679304</v>
      </c>
      <c r="CS34" s="660"/>
      <c r="CT34" s="660"/>
      <c r="CU34" s="660"/>
      <c r="CV34" s="660"/>
      <c r="CW34" s="660"/>
      <c r="CX34" s="660"/>
      <c r="CY34" s="661"/>
      <c r="CZ34" s="664">
        <v>12.2</v>
      </c>
      <c r="DA34" s="693"/>
      <c r="DB34" s="693"/>
      <c r="DC34" s="697"/>
      <c r="DD34" s="668">
        <v>1866900</v>
      </c>
      <c r="DE34" s="660"/>
      <c r="DF34" s="660"/>
      <c r="DG34" s="660"/>
      <c r="DH34" s="660"/>
      <c r="DI34" s="660"/>
      <c r="DJ34" s="660"/>
      <c r="DK34" s="661"/>
      <c r="DL34" s="668">
        <v>1309622</v>
      </c>
      <c r="DM34" s="660"/>
      <c r="DN34" s="660"/>
      <c r="DO34" s="660"/>
      <c r="DP34" s="660"/>
      <c r="DQ34" s="660"/>
      <c r="DR34" s="660"/>
      <c r="DS34" s="660"/>
      <c r="DT34" s="660"/>
      <c r="DU34" s="660"/>
      <c r="DV34" s="661"/>
      <c r="DW34" s="664">
        <v>11</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1856000</v>
      </c>
      <c r="S35" s="660"/>
      <c r="T35" s="660"/>
      <c r="U35" s="660"/>
      <c r="V35" s="660"/>
      <c r="W35" s="660"/>
      <c r="X35" s="660"/>
      <c r="Y35" s="661"/>
      <c r="Z35" s="662">
        <v>8.4</v>
      </c>
      <c r="AA35" s="662"/>
      <c r="AB35" s="662"/>
      <c r="AC35" s="662"/>
      <c r="AD35" s="663" t="s">
        <v>124</v>
      </c>
      <c r="AE35" s="663"/>
      <c r="AF35" s="663"/>
      <c r="AG35" s="663"/>
      <c r="AH35" s="663"/>
      <c r="AI35" s="663"/>
      <c r="AJ35" s="663"/>
      <c r="AK35" s="663"/>
      <c r="AL35" s="664" t="s">
        <v>124</v>
      </c>
      <c r="AM35" s="665"/>
      <c r="AN35" s="665"/>
      <c r="AO35" s="666"/>
      <c r="AP35" s="214"/>
      <c r="AQ35" s="732" t="s">
        <v>318</v>
      </c>
      <c r="AR35" s="733"/>
      <c r="AS35" s="733"/>
      <c r="AT35" s="733"/>
      <c r="AU35" s="733"/>
      <c r="AV35" s="733"/>
      <c r="AW35" s="733"/>
      <c r="AX35" s="733"/>
      <c r="AY35" s="734"/>
      <c r="AZ35" s="648">
        <v>2579681</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139968</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245143</v>
      </c>
      <c r="CS35" s="695"/>
      <c r="CT35" s="695"/>
      <c r="CU35" s="695"/>
      <c r="CV35" s="695"/>
      <c r="CW35" s="695"/>
      <c r="CX35" s="695"/>
      <c r="CY35" s="696"/>
      <c r="CZ35" s="664">
        <v>1.1000000000000001</v>
      </c>
      <c r="DA35" s="693"/>
      <c r="DB35" s="693"/>
      <c r="DC35" s="697"/>
      <c r="DD35" s="668">
        <v>183047</v>
      </c>
      <c r="DE35" s="695"/>
      <c r="DF35" s="695"/>
      <c r="DG35" s="695"/>
      <c r="DH35" s="695"/>
      <c r="DI35" s="695"/>
      <c r="DJ35" s="695"/>
      <c r="DK35" s="696"/>
      <c r="DL35" s="668">
        <v>160591</v>
      </c>
      <c r="DM35" s="695"/>
      <c r="DN35" s="695"/>
      <c r="DO35" s="695"/>
      <c r="DP35" s="695"/>
      <c r="DQ35" s="695"/>
      <c r="DR35" s="695"/>
      <c r="DS35" s="695"/>
      <c r="DT35" s="695"/>
      <c r="DU35" s="695"/>
      <c r="DV35" s="696"/>
      <c r="DW35" s="664">
        <v>1.3</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168</v>
      </c>
      <c r="AM36" s="665"/>
      <c r="AN36" s="665"/>
      <c r="AO36" s="666"/>
      <c r="AQ36" s="736" t="s">
        <v>322</v>
      </c>
      <c r="AR36" s="737"/>
      <c r="AS36" s="737"/>
      <c r="AT36" s="737"/>
      <c r="AU36" s="737"/>
      <c r="AV36" s="737"/>
      <c r="AW36" s="737"/>
      <c r="AX36" s="737"/>
      <c r="AY36" s="738"/>
      <c r="AZ36" s="659">
        <v>378785</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49737</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2757449</v>
      </c>
      <c r="CS36" s="660"/>
      <c r="CT36" s="660"/>
      <c r="CU36" s="660"/>
      <c r="CV36" s="660"/>
      <c r="CW36" s="660"/>
      <c r="CX36" s="660"/>
      <c r="CY36" s="661"/>
      <c r="CZ36" s="664">
        <v>12.6</v>
      </c>
      <c r="DA36" s="693"/>
      <c r="DB36" s="693"/>
      <c r="DC36" s="697"/>
      <c r="DD36" s="668">
        <v>2123886</v>
      </c>
      <c r="DE36" s="660"/>
      <c r="DF36" s="660"/>
      <c r="DG36" s="660"/>
      <c r="DH36" s="660"/>
      <c r="DI36" s="660"/>
      <c r="DJ36" s="660"/>
      <c r="DK36" s="661"/>
      <c r="DL36" s="668">
        <v>1493627</v>
      </c>
      <c r="DM36" s="660"/>
      <c r="DN36" s="660"/>
      <c r="DO36" s="660"/>
      <c r="DP36" s="660"/>
      <c r="DQ36" s="660"/>
      <c r="DR36" s="660"/>
      <c r="DS36" s="660"/>
      <c r="DT36" s="660"/>
      <c r="DU36" s="660"/>
      <c r="DV36" s="661"/>
      <c r="DW36" s="664">
        <v>12.5</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549600</v>
      </c>
      <c r="S37" s="660"/>
      <c r="T37" s="660"/>
      <c r="U37" s="660"/>
      <c r="V37" s="660"/>
      <c r="W37" s="660"/>
      <c r="X37" s="660"/>
      <c r="Y37" s="661"/>
      <c r="Z37" s="662">
        <v>2.5</v>
      </c>
      <c r="AA37" s="662"/>
      <c r="AB37" s="662"/>
      <c r="AC37" s="662"/>
      <c r="AD37" s="663" t="s">
        <v>168</v>
      </c>
      <c r="AE37" s="663"/>
      <c r="AF37" s="663"/>
      <c r="AG37" s="663"/>
      <c r="AH37" s="663"/>
      <c r="AI37" s="663"/>
      <c r="AJ37" s="663"/>
      <c r="AK37" s="663"/>
      <c r="AL37" s="664" t="s">
        <v>168</v>
      </c>
      <c r="AM37" s="665"/>
      <c r="AN37" s="665"/>
      <c r="AO37" s="666"/>
      <c r="AQ37" s="736" t="s">
        <v>326</v>
      </c>
      <c r="AR37" s="737"/>
      <c r="AS37" s="737"/>
      <c r="AT37" s="737"/>
      <c r="AU37" s="737"/>
      <c r="AV37" s="737"/>
      <c r="AW37" s="737"/>
      <c r="AX37" s="737"/>
      <c r="AY37" s="738"/>
      <c r="AZ37" s="659">
        <v>293286</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5739</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1118017</v>
      </c>
      <c r="CS37" s="695"/>
      <c r="CT37" s="695"/>
      <c r="CU37" s="695"/>
      <c r="CV37" s="695"/>
      <c r="CW37" s="695"/>
      <c r="CX37" s="695"/>
      <c r="CY37" s="696"/>
      <c r="CZ37" s="664">
        <v>5.0999999999999996</v>
      </c>
      <c r="DA37" s="693"/>
      <c r="DB37" s="693"/>
      <c r="DC37" s="697"/>
      <c r="DD37" s="668">
        <v>1116689</v>
      </c>
      <c r="DE37" s="695"/>
      <c r="DF37" s="695"/>
      <c r="DG37" s="695"/>
      <c r="DH37" s="695"/>
      <c r="DI37" s="695"/>
      <c r="DJ37" s="695"/>
      <c r="DK37" s="696"/>
      <c r="DL37" s="668">
        <v>1105435</v>
      </c>
      <c r="DM37" s="695"/>
      <c r="DN37" s="695"/>
      <c r="DO37" s="695"/>
      <c r="DP37" s="695"/>
      <c r="DQ37" s="695"/>
      <c r="DR37" s="695"/>
      <c r="DS37" s="695"/>
      <c r="DT37" s="695"/>
      <c r="DU37" s="695"/>
      <c r="DV37" s="696"/>
      <c r="DW37" s="664">
        <v>9.3000000000000007</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22004990</v>
      </c>
      <c r="S38" s="740"/>
      <c r="T38" s="740"/>
      <c r="U38" s="740"/>
      <c r="V38" s="740"/>
      <c r="W38" s="740"/>
      <c r="X38" s="740"/>
      <c r="Y38" s="741"/>
      <c r="Z38" s="742">
        <v>100</v>
      </c>
      <c r="AA38" s="742"/>
      <c r="AB38" s="742"/>
      <c r="AC38" s="742"/>
      <c r="AD38" s="743">
        <v>11399241</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191650</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9029</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2249592</v>
      </c>
      <c r="CS38" s="660"/>
      <c r="CT38" s="660"/>
      <c r="CU38" s="660"/>
      <c r="CV38" s="660"/>
      <c r="CW38" s="660"/>
      <c r="CX38" s="660"/>
      <c r="CY38" s="661"/>
      <c r="CZ38" s="664">
        <v>10.3</v>
      </c>
      <c r="DA38" s="693"/>
      <c r="DB38" s="693"/>
      <c r="DC38" s="697"/>
      <c r="DD38" s="668">
        <v>1945103</v>
      </c>
      <c r="DE38" s="660"/>
      <c r="DF38" s="660"/>
      <c r="DG38" s="660"/>
      <c r="DH38" s="660"/>
      <c r="DI38" s="660"/>
      <c r="DJ38" s="660"/>
      <c r="DK38" s="661"/>
      <c r="DL38" s="668">
        <v>1678253</v>
      </c>
      <c r="DM38" s="660"/>
      <c r="DN38" s="660"/>
      <c r="DO38" s="660"/>
      <c r="DP38" s="660"/>
      <c r="DQ38" s="660"/>
      <c r="DR38" s="660"/>
      <c r="DS38" s="660"/>
      <c r="DT38" s="660"/>
      <c r="DU38" s="660"/>
      <c r="DV38" s="661"/>
      <c r="DW38" s="664">
        <v>14</v>
      </c>
      <c r="DX38" s="693"/>
      <c r="DY38" s="693"/>
      <c r="DZ38" s="693"/>
      <c r="EA38" s="693"/>
      <c r="EB38" s="693"/>
      <c r="EC38" s="694"/>
    </row>
    <row r="39" spans="2:133" ht="11.25" customHeight="1">
      <c r="AQ39" s="736" t="s">
        <v>333</v>
      </c>
      <c r="AR39" s="737"/>
      <c r="AS39" s="737"/>
      <c r="AT39" s="737"/>
      <c r="AU39" s="737"/>
      <c r="AV39" s="737"/>
      <c r="AW39" s="737"/>
      <c r="AX39" s="737"/>
      <c r="AY39" s="738"/>
      <c r="AZ39" s="659">
        <v>36803</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82</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616239</v>
      </c>
      <c r="CS39" s="695"/>
      <c r="CT39" s="695"/>
      <c r="CU39" s="695"/>
      <c r="CV39" s="695"/>
      <c r="CW39" s="695"/>
      <c r="CX39" s="695"/>
      <c r="CY39" s="696"/>
      <c r="CZ39" s="664">
        <v>2.8</v>
      </c>
      <c r="DA39" s="693"/>
      <c r="DB39" s="693"/>
      <c r="DC39" s="697"/>
      <c r="DD39" s="668">
        <v>145833</v>
      </c>
      <c r="DE39" s="695"/>
      <c r="DF39" s="695"/>
      <c r="DG39" s="695"/>
      <c r="DH39" s="695"/>
      <c r="DI39" s="695"/>
      <c r="DJ39" s="695"/>
      <c r="DK39" s="696"/>
      <c r="DL39" s="668" t="s">
        <v>337</v>
      </c>
      <c r="DM39" s="695"/>
      <c r="DN39" s="695"/>
      <c r="DO39" s="695"/>
      <c r="DP39" s="695"/>
      <c r="DQ39" s="695"/>
      <c r="DR39" s="695"/>
      <c r="DS39" s="695"/>
      <c r="DT39" s="695"/>
      <c r="DU39" s="695"/>
      <c r="DV39" s="696"/>
      <c r="DW39" s="664" t="s">
        <v>124</v>
      </c>
      <c r="DX39" s="693"/>
      <c r="DY39" s="693"/>
      <c r="DZ39" s="693"/>
      <c r="EA39" s="693"/>
      <c r="EB39" s="693"/>
      <c r="EC39" s="694"/>
    </row>
    <row r="40" spans="2:133" ht="11.25" customHeight="1">
      <c r="AQ40" s="736" t="s">
        <v>338</v>
      </c>
      <c r="AR40" s="737"/>
      <c r="AS40" s="737"/>
      <c r="AT40" s="737"/>
      <c r="AU40" s="737"/>
      <c r="AV40" s="737"/>
      <c r="AW40" s="737"/>
      <c r="AX40" s="737"/>
      <c r="AY40" s="738"/>
      <c r="AZ40" s="659">
        <v>465466</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122</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77689</v>
      </c>
      <c r="CS40" s="660"/>
      <c r="CT40" s="660"/>
      <c r="CU40" s="660"/>
      <c r="CV40" s="660"/>
      <c r="CW40" s="660"/>
      <c r="CX40" s="660"/>
      <c r="CY40" s="661"/>
      <c r="CZ40" s="664">
        <v>0.4</v>
      </c>
      <c r="DA40" s="693"/>
      <c r="DB40" s="693"/>
      <c r="DC40" s="697"/>
      <c r="DD40" s="668">
        <v>47109</v>
      </c>
      <c r="DE40" s="660"/>
      <c r="DF40" s="660"/>
      <c r="DG40" s="660"/>
      <c r="DH40" s="660"/>
      <c r="DI40" s="660"/>
      <c r="DJ40" s="660"/>
      <c r="DK40" s="661"/>
      <c r="DL40" s="668">
        <v>37451</v>
      </c>
      <c r="DM40" s="660"/>
      <c r="DN40" s="660"/>
      <c r="DO40" s="660"/>
      <c r="DP40" s="660"/>
      <c r="DQ40" s="660"/>
      <c r="DR40" s="660"/>
      <c r="DS40" s="660"/>
      <c r="DT40" s="660"/>
      <c r="DU40" s="660"/>
      <c r="DV40" s="661"/>
      <c r="DW40" s="664">
        <v>0.3</v>
      </c>
      <c r="DX40" s="693"/>
      <c r="DY40" s="693"/>
      <c r="DZ40" s="693"/>
      <c r="EA40" s="693"/>
      <c r="EB40" s="693"/>
      <c r="EC40" s="694"/>
    </row>
    <row r="41" spans="2:133" ht="11.25" customHeight="1">
      <c r="AQ41" s="746" t="s">
        <v>341</v>
      </c>
      <c r="AR41" s="747"/>
      <c r="AS41" s="747"/>
      <c r="AT41" s="747"/>
      <c r="AU41" s="747"/>
      <c r="AV41" s="747"/>
      <c r="AW41" s="747"/>
      <c r="AX41" s="747"/>
      <c r="AY41" s="748"/>
      <c r="AZ41" s="739">
        <v>1213691</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308</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124</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3625929</v>
      </c>
      <c r="CS42" s="660"/>
      <c r="CT42" s="660"/>
      <c r="CU42" s="660"/>
      <c r="CV42" s="660"/>
      <c r="CW42" s="660"/>
      <c r="CX42" s="660"/>
      <c r="CY42" s="661"/>
      <c r="CZ42" s="664">
        <v>16.600000000000001</v>
      </c>
      <c r="DA42" s="665"/>
      <c r="DB42" s="665"/>
      <c r="DC42" s="760"/>
      <c r="DD42" s="668">
        <v>321548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13042</v>
      </c>
      <c r="CS43" s="695"/>
      <c r="CT43" s="695"/>
      <c r="CU43" s="695"/>
      <c r="CV43" s="695"/>
      <c r="CW43" s="695"/>
      <c r="CX43" s="695"/>
      <c r="CY43" s="696"/>
      <c r="CZ43" s="664">
        <v>0.1</v>
      </c>
      <c r="DA43" s="693"/>
      <c r="DB43" s="693"/>
      <c r="DC43" s="697"/>
      <c r="DD43" s="668" t="s">
        <v>337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298</v>
      </c>
      <c r="CE44" s="772"/>
      <c r="CF44" s="656" t="s">
        <v>349</v>
      </c>
      <c r="CG44" s="657"/>
      <c r="CH44" s="657"/>
      <c r="CI44" s="657"/>
      <c r="CJ44" s="657"/>
      <c r="CK44" s="657"/>
      <c r="CL44" s="657"/>
      <c r="CM44" s="657"/>
      <c r="CN44" s="657"/>
      <c r="CO44" s="657"/>
      <c r="CP44" s="657"/>
      <c r="CQ44" s="658"/>
      <c r="CR44" s="659">
        <v>3349900</v>
      </c>
      <c r="CS44" s="660"/>
      <c r="CT44" s="660"/>
      <c r="CU44" s="660"/>
      <c r="CV44" s="660"/>
      <c r="CW44" s="660"/>
      <c r="CX44" s="660"/>
      <c r="CY44" s="661"/>
      <c r="CZ44" s="664">
        <v>15.3</v>
      </c>
      <c r="DA44" s="665"/>
      <c r="DB44" s="665"/>
      <c r="DC44" s="760"/>
      <c r="DD44" s="668">
        <v>313394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1928904</v>
      </c>
      <c r="CS45" s="695"/>
      <c r="CT45" s="695"/>
      <c r="CU45" s="695"/>
      <c r="CV45" s="695"/>
      <c r="CW45" s="695"/>
      <c r="CX45" s="695"/>
      <c r="CY45" s="696"/>
      <c r="CZ45" s="664">
        <v>8.8000000000000007</v>
      </c>
      <c r="DA45" s="693"/>
      <c r="DB45" s="693"/>
      <c r="DC45" s="697"/>
      <c r="DD45" s="668">
        <v>93991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1267405</v>
      </c>
      <c r="CS46" s="660"/>
      <c r="CT46" s="660"/>
      <c r="CU46" s="660"/>
      <c r="CV46" s="660"/>
      <c r="CW46" s="660"/>
      <c r="CX46" s="660"/>
      <c r="CY46" s="661"/>
      <c r="CZ46" s="664">
        <v>5.8</v>
      </c>
      <c r="DA46" s="665"/>
      <c r="DB46" s="665"/>
      <c r="DC46" s="760"/>
      <c r="DD46" s="668">
        <v>196856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276029</v>
      </c>
      <c r="CS47" s="695"/>
      <c r="CT47" s="695"/>
      <c r="CU47" s="695"/>
      <c r="CV47" s="695"/>
      <c r="CW47" s="695"/>
      <c r="CX47" s="695"/>
      <c r="CY47" s="696"/>
      <c r="CZ47" s="664">
        <v>1.3</v>
      </c>
      <c r="DA47" s="693"/>
      <c r="DB47" s="693"/>
      <c r="DC47" s="697"/>
      <c r="DD47" s="668">
        <v>8154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337</v>
      </c>
      <c r="CS48" s="660"/>
      <c r="CT48" s="660"/>
      <c r="CU48" s="660"/>
      <c r="CV48" s="660"/>
      <c r="CW48" s="660"/>
      <c r="CX48" s="660"/>
      <c r="CY48" s="661"/>
      <c r="CZ48" s="664" t="s">
        <v>337</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21903164</v>
      </c>
      <c r="CS49" s="729"/>
      <c r="CT49" s="729"/>
      <c r="CU49" s="729"/>
      <c r="CV49" s="729"/>
      <c r="CW49" s="729"/>
      <c r="CX49" s="729"/>
      <c r="CY49" s="761"/>
      <c r="CZ49" s="744">
        <v>100</v>
      </c>
      <c r="DA49" s="762"/>
      <c r="DB49" s="762"/>
      <c r="DC49" s="763"/>
      <c r="DD49" s="764">
        <v>13388334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Etx9H/tJRl4MQAOFz2aHv/j+bjIUE0SDvE7kC8WJJN8dPJqQvZOLv4ZW+JTACqWisy//ULFWVK57jHHFFIHSZA==" saltValue="k80Fu/OYG3mJmjto15SSr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21914</v>
      </c>
      <c r="R7" s="795"/>
      <c r="S7" s="795"/>
      <c r="T7" s="795"/>
      <c r="U7" s="795"/>
      <c r="V7" s="795">
        <v>21815</v>
      </c>
      <c r="W7" s="795"/>
      <c r="X7" s="795"/>
      <c r="Y7" s="795"/>
      <c r="Z7" s="795"/>
      <c r="AA7" s="795">
        <v>99</v>
      </c>
      <c r="AB7" s="795"/>
      <c r="AC7" s="795"/>
      <c r="AD7" s="795"/>
      <c r="AE7" s="796"/>
      <c r="AF7" s="797">
        <v>5</v>
      </c>
      <c r="AG7" s="798"/>
      <c r="AH7" s="798"/>
      <c r="AI7" s="798"/>
      <c r="AJ7" s="799"/>
      <c r="AK7" s="834">
        <v>335</v>
      </c>
      <c r="AL7" s="835"/>
      <c r="AM7" s="835"/>
      <c r="AN7" s="835"/>
      <c r="AO7" s="835"/>
      <c r="AP7" s="835">
        <v>26107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600</v>
      </c>
      <c r="BT7" s="839"/>
      <c r="BU7" s="839"/>
      <c r="BV7" s="839"/>
      <c r="BW7" s="839"/>
      <c r="BX7" s="839"/>
      <c r="BY7" s="839"/>
      <c r="BZ7" s="839"/>
      <c r="CA7" s="839"/>
      <c r="CB7" s="839"/>
      <c r="CC7" s="839"/>
      <c r="CD7" s="839"/>
      <c r="CE7" s="839"/>
      <c r="CF7" s="839"/>
      <c r="CG7" s="840"/>
      <c r="CH7" s="831">
        <v>0</v>
      </c>
      <c r="CI7" s="832"/>
      <c r="CJ7" s="832"/>
      <c r="CK7" s="832"/>
      <c r="CL7" s="833"/>
      <c r="CM7" s="831">
        <v>36</v>
      </c>
      <c r="CN7" s="832"/>
      <c r="CO7" s="832"/>
      <c r="CP7" s="832"/>
      <c r="CQ7" s="833"/>
      <c r="CR7" s="831">
        <v>16</v>
      </c>
      <c r="CS7" s="832"/>
      <c r="CT7" s="832"/>
      <c r="CU7" s="832"/>
      <c r="CV7" s="833"/>
      <c r="CW7" s="831" t="s">
        <v>622</v>
      </c>
      <c r="CX7" s="832"/>
      <c r="CY7" s="832"/>
      <c r="CZ7" s="832"/>
      <c r="DA7" s="833"/>
      <c r="DB7" s="831" t="s">
        <v>622</v>
      </c>
      <c r="DC7" s="832"/>
      <c r="DD7" s="832"/>
      <c r="DE7" s="832"/>
      <c r="DF7" s="833"/>
      <c r="DG7" s="831" t="s">
        <v>622</v>
      </c>
      <c r="DH7" s="832"/>
      <c r="DI7" s="832"/>
      <c r="DJ7" s="832"/>
      <c r="DK7" s="833"/>
      <c r="DL7" s="831" t="s">
        <v>622</v>
      </c>
      <c r="DM7" s="832"/>
      <c r="DN7" s="832"/>
      <c r="DO7" s="832"/>
      <c r="DP7" s="833"/>
      <c r="DQ7" s="831" t="s">
        <v>622</v>
      </c>
      <c r="DR7" s="832"/>
      <c r="DS7" s="832"/>
      <c r="DT7" s="832"/>
      <c r="DU7" s="833"/>
      <c r="DV7" s="812"/>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5</v>
      </c>
      <c r="R8" s="819"/>
      <c r="S8" s="819"/>
      <c r="T8" s="819"/>
      <c r="U8" s="819"/>
      <c r="V8" s="819">
        <v>5</v>
      </c>
      <c r="W8" s="819"/>
      <c r="X8" s="819"/>
      <c r="Y8" s="819"/>
      <c r="Z8" s="819"/>
      <c r="AA8" s="819">
        <v>0</v>
      </c>
      <c r="AB8" s="819"/>
      <c r="AC8" s="819"/>
      <c r="AD8" s="819"/>
      <c r="AE8" s="820"/>
      <c r="AF8" s="821" t="s">
        <v>124</v>
      </c>
      <c r="AG8" s="822"/>
      <c r="AH8" s="822"/>
      <c r="AI8" s="822"/>
      <c r="AJ8" s="823"/>
      <c r="AK8" s="824">
        <v>1</v>
      </c>
      <c r="AL8" s="825"/>
      <c r="AM8" s="825"/>
      <c r="AN8" s="825"/>
      <c r="AO8" s="825"/>
      <c r="AP8" s="824" t="s">
        <v>621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601</v>
      </c>
      <c r="BT8" s="829"/>
      <c r="BU8" s="829"/>
      <c r="BV8" s="829"/>
      <c r="BW8" s="829"/>
      <c r="BX8" s="829"/>
      <c r="BY8" s="829"/>
      <c r="BZ8" s="829"/>
      <c r="CA8" s="829"/>
      <c r="CB8" s="829"/>
      <c r="CC8" s="829"/>
      <c r="CD8" s="829"/>
      <c r="CE8" s="829"/>
      <c r="CF8" s="829"/>
      <c r="CG8" s="830"/>
      <c r="CH8" s="841">
        <v>-1</v>
      </c>
      <c r="CI8" s="842"/>
      <c r="CJ8" s="842"/>
      <c r="CK8" s="842"/>
      <c r="CL8" s="843"/>
      <c r="CM8" s="841">
        <v>86</v>
      </c>
      <c r="CN8" s="842"/>
      <c r="CO8" s="842"/>
      <c r="CP8" s="842"/>
      <c r="CQ8" s="843"/>
      <c r="CR8" s="841">
        <v>70</v>
      </c>
      <c r="CS8" s="842"/>
      <c r="CT8" s="842"/>
      <c r="CU8" s="842"/>
      <c r="CV8" s="843"/>
      <c r="CW8" s="841" t="s">
        <v>623</v>
      </c>
      <c r="CX8" s="842"/>
      <c r="CY8" s="842"/>
      <c r="CZ8" s="842"/>
      <c r="DA8" s="843"/>
      <c r="DB8" s="841" t="s">
        <v>623</v>
      </c>
      <c r="DC8" s="842"/>
      <c r="DD8" s="842"/>
      <c r="DE8" s="842"/>
      <c r="DF8" s="843"/>
      <c r="DG8" s="841" t="s">
        <v>623</v>
      </c>
      <c r="DH8" s="842"/>
      <c r="DI8" s="842"/>
      <c r="DJ8" s="842"/>
      <c r="DK8" s="843"/>
      <c r="DL8" s="841" t="s">
        <v>623</v>
      </c>
      <c r="DM8" s="842"/>
      <c r="DN8" s="842"/>
      <c r="DO8" s="842"/>
      <c r="DP8" s="843"/>
      <c r="DQ8" s="841" t="s">
        <v>623</v>
      </c>
      <c r="DR8" s="842"/>
      <c r="DS8" s="842"/>
      <c r="DT8" s="842"/>
      <c r="DU8" s="843"/>
      <c r="DV8" s="844"/>
      <c r="DW8" s="845"/>
      <c r="DX8" s="845"/>
      <c r="DY8" s="845"/>
      <c r="DZ8" s="846"/>
      <c r="EA8" s="234"/>
    </row>
    <row r="9" spans="1:131" s="235" customFormat="1" ht="26.25" customHeight="1">
      <c r="A9" s="241">
        <v>3</v>
      </c>
      <c r="B9" s="815" t="s">
        <v>379</v>
      </c>
      <c r="C9" s="816"/>
      <c r="D9" s="816"/>
      <c r="E9" s="816"/>
      <c r="F9" s="816"/>
      <c r="G9" s="816"/>
      <c r="H9" s="816"/>
      <c r="I9" s="816"/>
      <c r="J9" s="816"/>
      <c r="K9" s="816"/>
      <c r="L9" s="816"/>
      <c r="M9" s="816"/>
      <c r="N9" s="816"/>
      <c r="O9" s="816"/>
      <c r="P9" s="817"/>
      <c r="Q9" s="818">
        <v>1</v>
      </c>
      <c r="R9" s="819"/>
      <c r="S9" s="819"/>
      <c r="T9" s="819"/>
      <c r="U9" s="819"/>
      <c r="V9" s="819">
        <v>1</v>
      </c>
      <c r="W9" s="819"/>
      <c r="X9" s="819"/>
      <c r="Y9" s="819"/>
      <c r="Z9" s="819"/>
      <c r="AA9" s="819">
        <v>0</v>
      </c>
      <c r="AB9" s="819"/>
      <c r="AC9" s="819"/>
      <c r="AD9" s="819"/>
      <c r="AE9" s="820"/>
      <c r="AF9" s="821" t="s">
        <v>380</v>
      </c>
      <c r="AG9" s="822"/>
      <c r="AH9" s="822"/>
      <c r="AI9" s="822"/>
      <c r="AJ9" s="823"/>
      <c r="AK9" s="824" t="s">
        <v>621</v>
      </c>
      <c r="AL9" s="825"/>
      <c r="AM9" s="825"/>
      <c r="AN9" s="825"/>
      <c r="AO9" s="825"/>
      <c r="AP9" s="825">
        <v>1</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602</v>
      </c>
      <c r="BT9" s="829"/>
      <c r="BU9" s="829"/>
      <c r="BV9" s="829"/>
      <c r="BW9" s="829"/>
      <c r="BX9" s="829"/>
      <c r="BY9" s="829"/>
      <c r="BZ9" s="829"/>
      <c r="CA9" s="829"/>
      <c r="CB9" s="829"/>
      <c r="CC9" s="829"/>
      <c r="CD9" s="829"/>
      <c r="CE9" s="829"/>
      <c r="CF9" s="829"/>
      <c r="CG9" s="830"/>
      <c r="CH9" s="841">
        <v>0</v>
      </c>
      <c r="CI9" s="842"/>
      <c r="CJ9" s="842"/>
      <c r="CK9" s="842"/>
      <c r="CL9" s="843"/>
      <c r="CM9" s="841">
        <v>6</v>
      </c>
      <c r="CN9" s="842"/>
      <c r="CO9" s="842"/>
      <c r="CP9" s="842"/>
      <c r="CQ9" s="843"/>
      <c r="CR9" s="841">
        <v>5</v>
      </c>
      <c r="CS9" s="842"/>
      <c r="CT9" s="842"/>
      <c r="CU9" s="842"/>
      <c r="CV9" s="843"/>
      <c r="CW9" s="841" t="s">
        <v>623</v>
      </c>
      <c r="CX9" s="842"/>
      <c r="CY9" s="842"/>
      <c r="CZ9" s="842"/>
      <c r="DA9" s="843"/>
      <c r="DB9" s="841" t="s">
        <v>623</v>
      </c>
      <c r="DC9" s="842"/>
      <c r="DD9" s="842"/>
      <c r="DE9" s="842"/>
      <c r="DF9" s="843"/>
      <c r="DG9" s="841" t="s">
        <v>623</v>
      </c>
      <c r="DH9" s="842"/>
      <c r="DI9" s="842"/>
      <c r="DJ9" s="842"/>
      <c r="DK9" s="843"/>
      <c r="DL9" s="841" t="s">
        <v>623</v>
      </c>
      <c r="DM9" s="842"/>
      <c r="DN9" s="842"/>
      <c r="DO9" s="842"/>
      <c r="DP9" s="843"/>
      <c r="DQ9" s="841" t="s">
        <v>623</v>
      </c>
      <c r="DR9" s="842"/>
      <c r="DS9" s="842"/>
      <c r="DT9" s="842"/>
      <c r="DU9" s="843"/>
      <c r="DV9" s="844"/>
      <c r="DW9" s="845"/>
      <c r="DX9" s="845"/>
      <c r="DY9" s="845"/>
      <c r="DZ9" s="846"/>
      <c r="EA9" s="234"/>
    </row>
    <row r="10" spans="1:131" s="235" customFormat="1" ht="26.25" customHeight="1">
      <c r="A10" s="241">
        <v>4</v>
      </c>
      <c r="B10" s="815" t="s">
        <v>381</v>
      </c>
      <c r="C10" s="816"/>
      <c r="D10" s="816"/>
      <c r="E10" s="816"/>
      <c r="F10" s="816"/>
      <c r="G10" s="816"/>
      <c r="H10" s="816"/>
      <c r="I10" s="816"/>
      <c r="J10" s="816"/>
      <c r="K10" s="816"/>
      <c r="L10" s="816"/>
      <c r="M10" s="816"/>
      <c r="N10" s="816"/>
      <c r="O10" s="816"/>
      <c r="P10" s="817"/>
      <c r="Q10" s="818">
        <v>670</v>
      </c>
      <c r="R10" s="819"/>
      <c r="S10" s="819"/>
      <c r="T10" s="819"/>
      <c r="U10" s="819"/>
      <c r="V10" s="819">
        <v>670</v>
      </c>
      <c r="W10" s="819"/>
      <c r="X10" s="819"/>
      <c r="Y10" s="819"/>
      <c r="Z10" s="819"/>
      <c r="AA10" s="819">
        <v>0</v>
      </c>
      <c r="AB10" s="819"/>
      <c r="AC10" s="819"/>
      <c r="AD10" s="819"/>
      <c r="AE10" s="820"/>
      <c r="AF10" s="821" t="s">
        <v>382</v>
      </c>
      <c r="AG10" s="822"/>
      <c r="AH10" s="822"/>
      <c r="AI10" s="822"/>
      <c r="AJ10" s="823"/>
      <c r="AK10" s="824">
        <v>347</v>
      </c>
      <c r="AL10" s="825"/>
      <c r="AM10" s="825"/>
      <c r="AN10" s="825"/>
      <c r="AO10" s="825"/>
      <c r="AP10" s="824" t="s">
        <v>621</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603</v>
      </c>
      <c r="BT10" s="829"/>
      <c r="BU10" s="829"/>
      <c r="BV10" s="829"/>
      <c r="BW10" s="829"/>
      <c r="BX10" s="829"/>
      <c r="BY10" s="829"/>
      <c r="BZ10" s="829"/>
      <c r="CA10" s="829"/>
      <c r="CB10" s="829"/>
      <c r="CC10" s="829"/>
      <c r="CD10" s="829"/>
      <c r="CE10" s="829"/>
      <c r="CF10" s="829"/>
      <c r="CG10" s="830"/>
      <c r="CH10" s="841">
        <v>1</v>
      </c>
      <c r="CI10" s="842"/>
      <c r="CJ10" s="842"/>
      <c r="CK10" s="842"/>
      <c r="CL10" s="843"/>
      <c r="CM10" s="841">
        <v>38</v>
      </c>
      <c r="CN10" s="842"/>
      <c r="CO10" s="842"/>
      <c r="CP10" s="842"/>
      <c r="CQ10" s="843"/>
      <c r="CR10" s="841">
        <v>11</v>
      </c>
      <c r="CS10" s="842"/>
      <c r="CT10" s="842"/>
      <c r="CU10" s="842"/>
      <c r="CV10" s="843"/>
      <c r="CW10" s="841">
        <v>2</v>
      </c>
      <c r="CX10" s="842"/>
      <c r="CY10" s="842"/>
      <c r="CZ10" s="842"/>
      <c r="DA10" s="843"/>
      <c r="DB10" s="841" t="s">
        <v>623</v>
      </c>
      <c r="DC10" s="842"/>
      <c r="DD10" s="842"/>
      <c r="DE10" s="842"/>
      <c r="DF10" s="843"/>
      <c r="DG10" s="841" t="s">
        <v>623</v>
      </c>
      <c r="DH10" s="842"/>
      <c r="DI10" s="842"/>
      <c r="DJ10" s="842"/>
      <c r="DK10" s="843"/>
      <c r="DL10" s="841" t="s">
        <v>623</v>
      </c>
      <c r="DM10" s="842"/>
      <c r="DN10" s="842"/>
      <c r="DO10" s="842"/>
      <c r="DP10" s="843"/>
      <c r="DQ10" s="841" t="s">
        <v>623</v>
      </c>
      <c r="DR10" s="842"/>
      <c r="DS10" s="842"/>
      <c r="DT10" s="842"/>
      <c r="DU10" s="843"/>
      <c r="DV10" s="844"/>
      <c r="DW10" s="845"/>
      <c r="DX10" s="845"/>
      <c r="DY10" s="845"/>
      <c r="DZ10" s="846"/>
      <c r="EA10" s="234"/>
    </row>
    <row r="11" spans="1:131" s="235" customFormat="1" ht="26.25" customHeight="1">
      <c r="A11" s="241">
        <v>5</v>
      </c>
      <c r="B11" s="815" t="s">
        <v>383</v>
      </c>
      <c r="C11" s="816"/>
      <c r="D11" s="816"/>
      <c r="E11" s="816"/>
      <c r="F11" s="816"/>
      <c r="G11" s="816"/>
      <c r="H11" s="816"/>
      <c r="I11" s="816"/>
      <c r="J11" s="816"/>
      <c r="K11" s="816"/>
      <c r="L11" s="816"/>
      <c r="M11" s="816"/>
      <c r="N11" s="816"/>
      <c r="O11" s="816"/>
      <c r="P11" s="817"/>
      <c r="Q11" s="818">
        <v>10</v>
      </c>
      <c r="R11" s="819"/>
      <c r="S11" s="819"/>
      <c r="T11" s="819"/>
      <c r="U11" s="819"/>
      <c r="V11" s="819">
        <v>8</v>
      </c>
      <c r="W11" s="819"/>
      <c r="X11" s="819"/>
      <c r="Y11" s="819"/>
      <c r="Z11" s="819"/>
      <c r="AA11" s="819">
        <v>2</v>
      </c>
      <c r="AB11" s="819"/>
      <c r="AC11" s="819"/>
      <c r="AD11" s="819"/>
      <c r="AE11" s="820"/>
      <c r="AF11" s="821">
        <v>2</v>
      </c>
      <c r="AG11" s="822"/>
      <c r="AH11" s="822"/>
      <c r="AI11" s="822"/>
      <c r="AJ11" s="823"/>
      <c r="AK11" s="824" t="s">
        <v>621</v>
      </c>
      <c r="AL11" s="825"/>
      <c r="AM11" s="825"/>
      <c r="AN11" s="825"/>
      <c r="AO11" s="825"/>
      <c r="AP11" s="824" t="s">
        <v>621</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604</v>
      </c>
      <c r="BT11" s="829"/>
      <c r="BU11" s="829"/>
      <c r="BV11" s="829"/>
      <c r="BW11" s="829"/>
      <c r="BX11" s="829"/>
      <c r="BY11" s="829"/>
      <c r="BZ11" s="829"/>
      <c r="CA11" s="829"/>
      <c r="CB11" s="829"/>
      <c r="CC11" s="829"/>
      <c r="CD11" s="829"/>
      <c r="CE11" s="829"/>
      <c r="CF11" s="829"/>
      <c r="CG11" s="830"/>
      <c r="CH11" s="841">
        <v>-2</v>
      </c>
      <c r="CI11" s="842"/>
      <c r="CJ11" s="842"/>
      <c r="CK11" s="842"/>
      <c r="CL11" s="843"/>
      <c r="CM11" s="841">
        <v>43</v>
      </c>
      <c r="CN11" s="842"/>
      <c r="CO11" s="842"/>
      <c r="CP11" s="842"/>
      <c r="CQ11" s="843"/>
      <c r="CR11" s="841">
        <v>25</v>
      </c>
      <c r="CS11" s="842"/>
      <c r="CT11" s="842"/>
      <c r="CU11" s="842"/>
      <c r="CV11" s="843"/>
      <c r="CW11" s="841" t="s">
        <v>623</v>
      </c>
      <c r="CX11" s="842"/>
      <c r="CY11" s="842"/>
      <c r="CZ11" s="842"/>
      <c r="DA11" s="843"/>
      <c r="DB11" s="841" t="s">
        <v>623</v>
      </c>
      <c r="DC11" s="842"/>
      <c r="DD11" s="842"/>
      <c r="DE11" s="842"/>
      <c r="DF11" s="843"/>
      <c r="DG11" s="841" t="s">
        <v>623</v>
      </c>
      <c r="DH11" s="842"/>
      <c r="DI11" s="842"/>
      <c r="DJ11" s="842"/>
      <c r="DK11" s="843"/>
      <c r="DL11" s="841" t="s">
        <v>623</v>
      </c>
      <c r="DM11" s="842"/>
      <c r="DN11" s="842"/>
      <c r="DO11" s="842"/>
      <c r="DP11" s="843"/>
      <c r="DQ11" s="841" t="s">
        <v>623</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605</v>
      </c>
      <c r="BT12" s="829"/>
      <c r="BU12" s="829"/>
      <c r="BV12" s="829"/>
      <c r="BW12" s="829"/>
      <c r="BX12" s="829"/>
      <c r="BY12" s="829"/>
      <c r="BZ12" s="829"/>
      <c r="CA12" s="829"/>
      <c r="CB12" s="829"/>
      <c r="CC12" s="829"/>
      <c r="CD12" s="829"/>
      <c r="CE12" s="829"/>
      <c r="CF12" s="829"/>
      <c r="CG12" s="830"/>
      <c r="CH12" s="841">
        <v>-398</v>
      </c>
      <c r="CI12" s="842"/>
      <c r="CJ12" s="842"/>
      <c r="CK12" s="842"/>
      <c r="CL12" s="843"/>
      <c r="CM12" s="841">
        <v>377</v>
      </c>
      <c r="CN12" s="842"/>
      <c r="CO12" s="842"/>
      <c r="CP12" s="842"/>
      <c r="CQ12" s="843"/>
      <c r="CR12" s="841">
        <v>32</v>
      </c>
      <c r="CS12" s="842"/>
      <c r="CT12" s="842"/>
      <c r="CU12" s="842"/>
      <c r="CV12" s="843"/>
      <c r="CW12" s="841">
        <v>290</v>
      </c>
      <c r="CX12" s="842"/>
      <c r="CY12" s="842"/>
      <c r="CZ12" s="842"/>
      <c r="DA12" s="843"/>
      <c r="DB12" s="841" t="s">
        <v>623</v>
      </c>
      <c r="DC12" s="842"/>
      <c r="DD12" s="842"/>
      <c r="DE12" s="842"/>
      <c r="DF12" s="843"/>
      <c r="DG12" s="841" t="s">
        <v>623</v>
      </c>
      <c r="DH12" s="842"/>
      <c r="DI12" s="842"/>
      <c r="DJ12" s="842"/>
      <c r="DK12" s="843"/>
      <c r="DL12" s="841" t="s">
        <v>623</v>
      </c>
      <c r="DM12" s="842"/>
      <c r="DN12" s="842"/>
      <c r="DO12" s="842"/>
      <c r="DP12" s="843"/>
      <c r="DQ12" s="841" t="s">
        <v>623</v>
      </c>
      <c r="DR12" s="842"/>
      <c r="DS12" s="842"/>
      <c r="DT12" s="842"/>
      <c r="DU12" s="843"/>
      <c r="DV12" s="844" t="s">
        <v>606</v>
      </c>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385</v>
      </c>
      <c r="B23" s="850" t="s">
        <v>386</v>
      </c>
      <c r="C23" s="851"/>
      <c r="D23" s="851"/>
      <c r="E23" s="851"/>
      <c r="F23" s="851"/>
      <c r="G23" s="851"/>
      <c r="H23" s="851"/>
      <c r="I23" s="851"/>
      <c r="J23" s="851"/>
      <c r="K23" s="851"/>
      <c r="L23" s="851"/>
      <c r="M23" s="851"/>
      <c r="N23" s="851"/>
      <c r="O23" s="851"/>
      <c r="P23" s="852"/>
      <c r="Q23" s="853">
        <v>22005</v>
      </c>
      <c r="R23" s="854"/>
      <c r="S23" s="854"/>
      <c r="T23" s="854"/>
      <c r="U23" s="854"/>
      <c r="V23" s="854">
        <v>21903</v>
      </c>
      <c r="W23" s="854"/>
      <c r="X23" s="854"/>
      <c r="Y23" s="854"/>
      <c r="Z23" s="854"/>
      <c r="AA23" s="854">
        <v>102</v>
      </c>
      <c r="AB23" s="854"/>
      <c r="AC23" s="854"/>
      <c r="AD23" s="854"/>
      <c r="AE23" s="855"/>
      <c r="AF23" s="856">
        <v>8</v>
      </c>
      <c r="AG23" s="854"/>
      <c r="AH23" s="854"/>
      <c r="AI23" s="854"/>
      <c r="AJ23" s="857"/>
      <c r="AK23" s="858"/>
      <c r="AL23" s="859"/>
      <c r="AM23" s="859"/>
      <c r="AN23" s="859"/>
      <c r="AO23" s="859"/>
      <c r="AP23" s="854">
        <v>26108</v>
      </c>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398</v>
      </c>
      <c r="C28" s="792"/>
      <c r="D28" s="792"/>
      <c r="E28" s="792"/>
      <c r="F28" s="792"/>
      <c r="G28" s="792"/>
      <c r="H28" s="792"/>
      <c r="I28" s="792"/>
      <c r="J28" s="792"/>
      <c r="K28" s="792"/>
      <c r="L28" s="792"/>
      <c r="M28" s="792"/>
      <c r="N28" s="792"/>
      <c r="O28" s="792"/>
      <c r="P28" s="793"/>
      <c r="Q28" s="882">
        <v>4930</v>
      </c>
      <c r="R28" s="883"/>
      <c r="S28" s="883"/>
      <c r="T28" s="883"/>
      <c r="U28" s="883"/>
      <c r="V28" s="883">
        <v>4790</v>
      </c>
      <c r="W28" s="883"/>
      <c r="X28" s="883"/>
      <c r="Y28" s="883"/>
      <c r="Z28" s="883"/>
      <c r="AA28" s="883">
        <v>140</v>
      </c>
      <c r="AB28" s="883"/>
      <c r="AC28" s="883"/>
      <c r="AD28" s="883"/>
      <c r="AE28" s="884"/>
      <c r="AF28" s="885">
        <v>140</v>
      </c>
      <c r="AG28" s="883"/>
      <c r="AH28" s="883"/>
      <c r="AI28" s="883"/>
      <c r="AJ28" s="886"/>
      <c r="AK28" s="887">
        <v>382</v>
      </c>
      <c r="AL28" s="878"/>
      <c r="AM28" s="878"/>
      <c r="AN28" s="878"/>
      <c r="AO28" s="878"/>
      <c r="AP28" s="878" t="s">
        <v>622</v>
      </c>
      <c r="AQ28" s="878"/>
      <c r="AR28" s="878"/>
      <c r="AS28" s="878"/>
      <c r="AT28" s="878"/>
      <c r="AU28" s="878" t="s">
        <v>622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399</v>
      </c>
      <c r="C29" s="816"/>
      <c r="D29" s="816"/>
      <c r="E29" s="816"/>
      <c r="F29" s="816"/>
      <c r="G29" s="816"/>
      <c r="H29" s="816"/>
      <c r="I29" s="816"/>
      <c r="J29" s="816"/>
      <c r="K29" s="816"/>
      <c r="L29" s="816"/>
      <c r="M29" s="816"/>
      <c r="N29" s="816"/>
      <c r="O29" s="816"/>
      <c r="P29" s="817"/>
      <c r="Q29" s="818">
        <v>280</v>
      </c>
      <c r="R29" s="819"/>
      <c r="S29" s="819"/>
      <c r="T29" s="819"/>
      <c r="U29" s="819"/>
      <c r="V29" s="819">
        <v>416</v>
      </c>
      <c r="W29" s="819"/>
      <c r="X29" s="819"/>
      <c r="Y29" s="819"/>
      <c r="Z29" s="819"/>
      <c r="AA29" s="819">
        <v>-136</v>
      </c>
      <c r="AB29" s="819"/>
      <c r="AC29" s="819"/>
      <c r="AD29" s="819"/>
      <c r="AE29" s="820"/>
      <c r="AF29" s="821">
        <v>-136</v>
      </c>
      <c r="AG29" s="822"/>
      <c r="AH29" s="822"/>
      <c r="AI29" s="822"/>
      <c r="AJ29" s="823"/>
      <c r="AK29" s="890">
        <v>153</v>
      </c>
      <c r="AL29" s="891"/>
      <c r="AM29" s="891"/>
      <c r="AN29" s="891"/>
      <c r="AO29" s="891"/>
      <c r="AP29" s="891">
        <v>30</v>
      </c>
      <c r="AQ29" s="891"/>
      <c r="AR29" s="891"/>
      <c r="AS29" s="891"/>
      <c r="AT29" s="891"/>
      <c r="AU29" s="891">
        <v>6</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400</v>
      </c>
      <c r="C30" s="816"/>
      <c r="D30" s="816"/>
      <c r="E30" s="816"/>
      <c r="F30" s="816"/>
      <c r="G30" s="816"/>
      <c r="H30" s="816"/>
      <c r="I30" s="816"/>
      <c r="J30" s="816"/>
      <c r="K30" s="816"/>
      <c r="L30" s="816"/>
      <c r="M30" s="816"/>
      <c r="N30" s="816"/>
      <c r="O30" s="816"/>
      <c r="P30" s="817"/>
      <c r="Q30" s="818">
        <v>4029</v>
      </c>
      <c r="R30" s="819"/>
      <c r="S30" s="819"/>
      <c r="T30" s="819"/>
      <c r="U30" s="819"/>
      <c r="V30" s="819">
        <v>4029</v>
      </c>
      <c r="W30" s="819"/>
      <c r="X30" s="819"/>
      <c r="Y30" s="819"/>
      <c r="Z30" s="819"/>
      <c r="AA30" s="819">
        <v>0</v>
      </c>
      <c r="AB30" s="819"/>
      <c r="AC30" s="819"/>
      <c r="AD30" s="819"/>
      <c r="AE30" s="820"/>
      <c r="AF30" s="821" t="s">
        <v>401</v>
      </c>
      <c r="AG30" s="822"/>
      <c r="AH30" s="822"/>
      <c r="AI30" s="822"/>
      <c r="AJ30" s="823"/>
      <c r="AK30" s="890">
        <v>655</v>
      </c>
      <c r="AL30" s="891"/>
      <c r="AM30" s="891"/>
      <c r="AN30" s="891"/>
      <c r="AO30" s="891"/>
      <c r="AP30" s="893" t="s">
        <v>624</v>
      </c>
      <c r="AQ30" s="894"/>
      <c r="AR30" s="894"/>
      <c r="AS30" s="894"/>
      <c r="AT30" s="890"/>
      <c r="AU30" s="893" t="s">
        <v>624</v>
      </c>
      <c r="AV30" s="894"/>
      <c r="AW30" s="894"/>
      <c r="AX30" s="894"/>
      <c r="AY30" s="890"/>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402</v>
      </c>
      <c r="C31" s="816"/>
      <c r="D31" s="816"/>
      <c r="E31" s="816"/>
      <c r="F31" s="816"/>
      <c r="G31" s="816"/>
      <c r="H31" s="816"/>
      <c r="I31" s="816"/>
      <c r="J31" s="816"/>
      <c r="K31" s="816"/>
      <c r="L31" s="816"/>
      <c r="M31" s="816"/>
      <c r="N31" s="816"/>
      <c r="O31" s="816"/>
      <c r="P31" s="817"/>
      <c r="Q31" s="818">
        <v>6</v>
      </c>
      <c r="R31" s="819"/>
      <c r="S31" s="819"/>
      <c r="T31" s="819"/>
      <c r="U31" s="819"/>
      <c r="V31" s="819">
        <v>6</v>
      </c>
      <c r="W31" s="819"/>
      <c r="X31" s="819"/>
      <c r="Y31" s="819"/>
      <c r="Z31" s="819"/>
      <c r="AA31" s="819">
        <v>0</v>
      </c>
      <c r="AB31" s="819"/>
      <c r="AC31" s="819"/>
      <c r="AD31" s="819"/>
      <c r="AE31" s="820"/>
      <c r="AF31" s="821" t="s">
        <v>401</v>
      </c>
      <c r="AG31" s="822"/>
      <c r="AH31" s="822"/>
      <c r="AI31" s="822"/>
      <c r="AJ31" s="823"/>
      <c r="AK31" s="890">
        <v>3</v>
      </c>
      <c r="AL31" s="891"/>
      <c r="AM31" s="891"/>
      <c r="AN31" s="891"/>
      <c r="AO31" s="891"/>
      <c r="AP31" s="893" t="s">
        <v>624</v>
      </c>
      <c r="AQ31" s="894"/>
      <c r="AR31" s="894"/>
      <c r="AS31" s="894"/>
      <c r="AT31" s="890"/>
      <c r="AU31" s="893" t="s">
        <v>624</v>
      </c>
      <c r="AV31" s="894"/>
      <c r="AW31" s="894"/>
      <c r="AX31" s="894"/>
      <c r="AY31" s="890"/>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403</v>
      </c>
      <c r="C32" s="816"/>
      <c r="D32" s="816"/>
      <c r="E32" s="816"/>
      <c r="F32" s="816"/>
      <c r="G32" s="816"/>
      <c r="H32" s="816"/>
      <c r="I32" s="816"/>
      <c r="J32" s="816"/>
      <c r="K32" s="816"/>
      <c r="L32" s="816"/>
      <c r="M32" s="816"/>
      <c r="N32" s="816"/>
      <c r="O32" s="816"/>
      <c r="P32" s="817"/>
      <c r="Q32" s="818">
        <v>525</v>
      </c>
      <c r="R32" s="819"/>
      <c r="S32" s="819"/>
      <c r="T32" s="819"/>
      <c r="U32" s="819"/>
      <c r="V32" s="819">
        <v>515</v>
      </c>
      <c r="W32" s="819"/>
      <c r="X32" s="819"/>
      <c r="Y32" s="819"/>
      <c r="Z32" s="819"/>
      <c r="AA32" s="819">
        <v>10</v>
      </c>
      <c r="AB32" s="819"/>
      <c r="AC32" s="819"/>
      <c r="AD32" s="819"/>
      <c r="AE32" s="820"/>
      <c r="AF32" s="821">
        <v>10</v>
      </c>
      <c r="AG32" s="822"/>
      <c r="AH32" s="822"/>
      <c r="AI32" s="822"/>
      <c r="AJ32" s="823"/>
      <c r="AK32" s="890">
        <v>171</v>
      </c>
      <c r="AL32" s="891"/>
      <c r="AM32" s="891"/>
      <c r="AN32" s="891"/>
      <c r="AO32" s="891"/>
      <c r="AP32" s="893" t="s">
        <v>624</v>
      </c>
      <c r="AQ32" s="894"/>
      <c r="AR32" s="894"/>
      <c r="AS32" s="894"/>
      <c r="AT32" s="890"/>
      <c r="AU32" s="893" t="s">
        <v>624</v>
      </c>
      <c r="AV32" s="894"/>
      <c r="AW32" s="894"/>
      <c r="AX32" s="894"/>
      <c r="AY32" s="890"/>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404</v>
      </c>
      <c r="C33" s="816"/>
      <c r="D33" s="816"/>
      <c r="E33" s="816"/>
      <c r="F33" s="816"/>
      <c r="G33" s="816"/>
      <c r="H33" s="816"/>
      <c r="I33" s="816"/>
      <c r="J33" s="816"/>
      <c r="K33" s="816"/>
      <c r="L33" s="816"/>
      <c r="M33" s="816"/>
      <c r="N33" s="816"/>
      <c r="O33" s="816"/>
      <c r="P33" s="817"/>
      <c r="Q33" s="818">
        <v>521</v>
      </c>
      <c r="R33" s="819"/>
      <c r="S33" s="819"/>
      <c r="T33" s="819"/>
      <c r="U33" s="819"/>
      <c r="V33" s="819">
        <v>399</v>
      </c>
      <c r="W33" s="819"/>
      <c r="X33" s="819"/>
      <c r="Y33" s="819"/>
      <c r="Z33" s="819"/>
      <c r="AA33" s="819">
        <v>122</v>
      </c>
      <c r="AB33" s="819"/>
      <c r="AC33" s="819"/>
      <c r="AD33" s="819"/>
      <c r="AE33" s="820"/>
      <c r="AF33" s="821">
        <v>455</v>
      </c>
      <c r="AG33" s="822"/>
      <c r="AH33" s="822"/>
      <c r="AI33" s="822"/>
      <c r="AJ33" s="823"/>
      <c r="AK33" s="890">
        <v>42</v>
      </c>
      <c r="AL33" s="891"/>
      <c r="AM33" s="891"/>
      <c r="AN33" s="891"/>
      <c r="AO33" s="891"/>
      <c r="AP33" s="891">
        <v>2284</v>
      </c>
      <c r="AQ33" s="891"/>
      <c r="AR33" s="891"/>
      <c r="AS33" s="891"/>
      <c r="AT33" s="891"/>
      <c r="AU33" s="891">
        <v>219</v>
      </c>
      <c r="AV33" s="891"/>
      <c r="AW33" s="891"/>
      <c r="AX33" s="891"/>
      <c r="AY33" s="891"/>
      <c r="AZ33" s="892"/>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406</v>
      </c>
      <c r="C34" s="816"/>
      <c r="D34" s="816"/>
      <c r="E34" s="816"/>
      <c r="F34" s="816"/>
      <c r="G34" s="816"/>
      <c r="H34" s="816"/>
      <c r="I34" s="816"/>
      <c r="J34" s="816"/>
      <c r="K34" s="816"/>
      <c r="L34" s="816"/>
      <c r="M34" s="816"/>
      <c r="N34" s="816"/>
      <c r="O34" s="816"/>
      <c r="P34" s="817"/>
      <c r="Q34" s="818">
        <v>1783</v>
      </c>
      <c r="R34" s="819"/>
      <c r="S34" s="819"/>
      <c r="T34" s="819"/>
      <c r="U34" s="819"/>
      <c r="V34" s="819">
        <v>1758</v>
      </c>
      <c r="W34" s="819"/>
      <c r="X34" s="819"/>
      <c r="Y34" s="819"/>
      <c r="Z34" s="819"/>
      <c r="AA34" s="819">
        <v>25</v>
      </c>
      <c r="AB34" s="819"/>
      <c r="AC34" s="819"/>
      <c r="AD34" s="819"/>
      <c r="AE34" s="820"/>
      <c r="AF34" s="821">
        <v>276</v>
      </c>
      <c r="AG34" s="822"/>
      <c r="AH34" s="822"/>
      <c r="AI34" s="822"/>
      <c r="AJ34" s="823"/>
      <c r="AK34" s="890">
        <v>294</v>
      </c>
      <c r="AL34" s="891"/>
      <c r="AM34" s="891"/>
      <c r="AN34" s="891"/>
      <c r="AO34" s="891"/>
      <c r="AP34" s="891">
        <v>945</v>
      </c>
      <c r="AQ34" s="891"/>
      <c r="AR34" s="891"/>
      <c r="AS34" s="891"/>
      <c r="AT34" s="891"/>
      <c r="AU34" s="891">
        <v>726</v>
      </c>
      <c r="AV34" s="891"/>
      <c r="AW34" s="891"/>
      <c r="AX34" s="891"/>
      <c r="AY34" s="891"/>
      <c r="AZ34" s="892"/>
      <c r="BA34" s="892"/>
      <c r="BB34" s="892"/>
      <c r="BC34" s="892"/>
      <c r="BD34" s="892"/>
      <c r="BE34" s="888" t="s">
        <v>407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408</v>
      </c>
      <c r="C35" s="816"/>
      <c r="D35" s="816"/>
      <c r="E35" s="816"/>
      <c r="F35" s="816"/>
      <c r="G35" s="816"/>
      <c r="H35" s="816"/>
      <c r="I35" s="816"/>
      <c r="J35" s="816"/>
      <c r="K35" s="816"/>
      <c r="L35" s="816"/>
      <c r="M35" s="816"/>
      <c r="N35" s="816"/>
      <c r="O35" s="816"/>
      <c r="P35" s="817"/>
      <c r="Q35" s="818">
        <v>839</v>
      </c>
      <c r="R35" s="819"/>
      <c r="S35" s="819"/>
      <c r="T35" s="819"/>
      <c r="U35" s="819"/>
      <c r="V35" s="819">
        <v>839</v>
      </c>
      <c r="W35" s="819"/>
      <c r="X35" s="819"/>
      <c r="Y35" s="819"/>
      <c r="Z35" s="819"/>
      <c r="AA35" s="819">
        <v>0</v>
      </c>
      <c r="AB35" s="819"/>
      <c r="AC35" s="819"/>
      <c r="AD35" s="819"/>
      <c r="AE35" s="820"/>
      <c r="AF35" s="821" t="s">
        <v>409</v>
      </c>
      <c r="AG35" s="822"/>
      <c r="AH35" s="822"/>
      <c r="AI35" s="822"/>
      <c r="AJ35" s="823"/>
      <c r="AK35" s="890">
        <v>192</v>
      </c>
      <c r="AL35" s="891"/>
      <c r="AM35" s="891"/>
      <c r="AN35" s="891"/>
      <c r="AO35" s="891"/>
      <c r="AP35" s="891">
        <v>3259</v>
      </c>
      <c r="AQ35" s="891"/>
      <c r="AR35" s="891"/>
      <c r="AS35" s="891"/>
      <c r="AT35" s="891"/>
      <c r="AU35" s="891">
        <v>2432</v>
      </c>
      <c r="AV35" s="891"/>
      <c r="AW35" s="891"/>
      <c r="AX35" s="891"/>
      <c r="AY35" s="891"/>
      <c r="AZ35" s="892"/>
      <c r="BA35" s="892"/>
      <c r="BB35" s="892"/>
      <c r="BC35" s="892"/>
      <c r="BD35" s="892"/>
      <c r="BE35" s="888" t="s">
        <v>410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411</v>
      </c>
      <c r="C36" s="816"/>
      <c r="D36" s="816"/>
      <c r="E36" s="816"/>
      <c r="F36" s="816"/>
      <c r="G36" s="816"/>
      <c r="H36" s="816"/>
      <c r="I36" s="816"/>
      <c r="J36" s="816"/>
      <c r="K36" s="816"/>
      <c r="L36" s="816"/>
      <c r="M36" s="816"/>
      <c r="N36" s="816"/>
      <c r="O36" s="816"/>
      <c r="P36" s="817"/>
      <c r="Q36" s="818">
        <v>2</v>
      </c>
      <c r="R36" s="819"/>
      <c r="S36" s="819"/>
      <c r="T36" s="819"/>
      <c r="U36" s="819"/>
      <c r="V36" s="819">
        <v>2</v>
      </c>
      <c r="W36" s="819"/>
      <c r="X36" s="819"/>
      <c r="Y36" s="819"/>
      <c r="Z36" s="819"/>
      <c r="AA36" s="819">
        <v>0</v>
      </c>
      <c r="AB36" s="819"/>
      <c r="AC36" s="819"/>
      <c r="AD36" s="819"/>
      <c r="AE36" s="820"/>
      <c r="AF36" s="821" t="s">
        <v>409</v>
      </c>
      <c r="AG36" s="822"/>
      <c r="AH36" s="822"/>
      <c r="AI36" s="822"/>
      <c r="AJ36" s="823"/>
      <c r="AK36" s="890">
        <v>1</v>
      </c>
      <c r="AL36" s="891"/>
      <c r="AM36" s="891"/>
      <c r="AN36" s="891"/>
      <c r="AO36" s="891"/>
      <c r="AP36" s="891">
        <v>122</v>
      </c>
      <c r="AQ36" s="891"/>
      <c r="AR36" s="891"/>
      <c r="AS36" s="891"/>
      <c r="AT36" s="891"/>
      <c r="AU36" s="891">
        <v>61</v>
      </c>
      <c r="AV36" s="891"/>
      <c r="AW36" s="891"/>
      <c r="AX36" s="891"/>
      <c r="AY36" s="891"/>
      <c r="AZ36" s="892"/>
      <c r="BA36" s="892"/>
      <c r="BB36" s="892"/>
      <c r="BC36" s="892"/>
      <c r="BD36" s="892"/>
      <c r="BE36" s="888" t="s">
        <v>412</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413</v>
      </c>
      <c r="C37" s="816"/>
      <c r="D37" s="816"/>
      <c r="E37" s="816"/>
      <c r="F37" s="816"/>
      <c r="G37" s="816"/>
      <c r="H37" s="816"/>
      <c r="I37" s="816"/>
      <c r="J37" s="816"/>
      <c r="K37" s="816"/>
      <c r="L37" s="816"/>
      <c r="M37" s="816"/>
      <c r="N37" s="816"/>
      <c r="O37" s="816"/>
      <c r="P37" s="817"/>
      <c r="Q37" s="818">
        <v>245</v>
      </c>
      <c r="R37" s="819"/>
      <c r="S37" s="819"/>
      <c r="T37" s="819"/>
      <c r="U37" s="819"/>
      <c r="V37" s="819">
        <v>211</v>
      </c>
      <c r="W37" s="819"/>
      <c r="X37" s="819"/>
      <c r="Y37" s="819"/>
      <c r="Z37" s="819"/>
      <c r="AA37" s="819">
        <v>34</v>
      </c>
      <c r="AB37" s="819"/>
      <c r="AC37" s="819"/>
      <c r="AD37" s="819"/>
      <c r="AE37" s="820"/>
      <c r="AF37" s="821">
        <v>34</v>
      </c>
      <c r="AG37" s="822"/>
      <c r="AH37" s="822"/>
      <c r="AI37" s="822"/>
      <c r="AJ37" s="823"/>
      <c r="AK37" s="890" t="s">
        <v>625</v>
      </c>
      <c r="AL37" s="891"/>
      <c r="AM37" s="891"/>
      <c r="AN37" s="891"/>
      <c r="AO37" s="891"/>
      <c r="AP37" s="891">
        <v>128</v>
      </c>
      <c r="AQ37" s="891"/>
      <c r="AR37" s="891"/>
      <c r="AS37" s="891"/>
      <c r="AT37" s="891"/>
      <c r="AU37" s="891" t="s">
        <v>626</v>
      </c>
      <c r="AV37" s="891"/>
      <c r="AW37" s="891"/>
      <c r="AX37" s="891"/>
      <c r="AY37" s="891"/>
      <c r="AZ37" s="892"/>
      <c r="BA37" s="892"/>
      <c r="BB37" s="892"/>
      <c r="BC37" s="892"/>
      <c r="BD37" s="892"/>
      <c r="BE37" s="888" t="s">
        <v>414</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t="s">
        <v>415</v>
      </c>
      <c r="C38" s="816"/>
      <c r="D38" s="816"/>
      <c r="E38" s="816"/>
      <c r="F38" s="816"/>
      <c r="G38" s="816"/>
      <c r="H38" s="816"/>
      <c r="I38" s="816"/>
      <c r="J38" s="816"/>
      <c r="K38" s="816"/>
      <c r="L38" s="816"/>
      <c r="M38" s="816"/>
      <c r="N38" s="816"/>
      <c r="O38" s="816"/>
      <c r="P38" s="817"/>
      <c r="Q38" s="818">
        <v>837</v>
      </c>
      <c r="R38" s="819"/>
      <c r="S38" s="819"/>
      <c r="T38" s="819"/>
      <c r="U38" s="819"/>
      <c r="V38" s="819">
        <v>837</v>
      </c>
      <c r="W38" s="819"/>
      <c r="X38" s="819"/>
      <c r="Y38" s="819"/>
      <c r="Z38" s="819"/>
      <c r="AA38" s="819">
        <v>0</v>
      </c>
      <c r="AB38" s="819"/>
      <c r="AC38" s="819"/>
      <c r="AD38" s="819"/>
      <c r="AE38" s="820"/>
      <c r="AF38" s="821" t="s">
        <v>409</v>
      </c>
      <c r="AG38" s="822"/>
      <c r="AH38" s="822"/>
      <c r="AI38" s="822"/>
      <c r="AJ38" s="823"/>
      <c r="AK38" s="890">
        <v>347</v>
      </c>
      <c r="AL38" s="891"/>
      <c r="AM38" s="891"/>
      <c r="AN38" s="891"/>
      <c r="AO38" s="891"/>
      <c r="AP38" s="891">
        <v>6211</v>
      </c>
      <c r="AQ38" s="891"/>
      <c r="AR38" s="891"/>
      <c r="AS38" s="891"/>
      <c r="AT38" s="891"/>
      <c r="AU38" s="891">
        <v>5409</v>
      </c>
      <c r="AV38" s="891"/>
      <c r="AW38" s="891"/>
      <c r="AX38" s="891"/>
      <c r="AY38" s="891"/>
      <c r="AZ38" s="892"/>
      <c r="BA38" s="892"/>
      <c r="BB38" s="892"/>
      <c r="BC38" s="892"/>
      <c r="BD38" s="892"/>
      <c r="BE38" s="888" t="s">
        <v>416</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t="s">
        <v>417</v>
      </c>
      <c r="C39" s="816"/>
      <c r="D39" s="816"/>
      <c r="E39" s="816"/>
      <c r="F39" s="816"/>
      <c r="G39" s="816"/>
      <c r="H39" s="816"/>
      <c r="I39" s="816"/>
      <c r="J39" s="816"/>
      <c r="K39" s="816"/>
      <c r="L39" s="816"/>
      <c r="M39" s="816"/>
      <c r="N39" s="816"/>
      <c r="O39" s="816"/>
      <c r="P39" s="817"/>
      <c r="Q39" s="818">
        <v>60</v>
      </c>
      <c r="R39" s="819"/>
      <c r="S39" s="819"/>
      <c r="T39" s="819"/>
      <c r="U39" s="819"/>
      <c r="V39" s="819">
        <v>60</v>
      </c>
      <c r="W39" s="819"/>
      <c r="X39" s="819"/>
      <c r="Y39" s="819"/>
      <c r="Z39" s="819"/>
      <c r="AA39" s="819">
        <v>0</v>
      </c>
      <c r="AB39" s="819"/>
      <c r="AC39" s="819"/>
      <c r="AD39" s="819"/>
      <c r="AE39" s="820"/>
      <c r="AF39" s="821" t="s">
        <v>409</v>
      </c>
      <c r="AG39" s="822"/>
      <c r="AH39" s="822"/>
      <c r="AI39" s="822"/>
      <c r="AJ39" s="823"/>
      <c r="AK39" s="890">
        <v>31</v>
      </c>
      <c r="AL39" s="891"/>
      <c r="AM39" s="891"/>
      <c r="AN39" s="891"/>
      <c r="AO39" s="891"/>
      <c r="AP39" s="891">
        <v>423</v>
      </c>
      <c r="AQ39" s="891"/>
      <c r="AR39" s="891"/>
      <c r="AS39" s="891"/>
      <c r="AT39" s="891"/>
      <c r="AU39" s="891">
        <v>421</v>
      </c>
      <c r="AV39" s="891"/>
      <c r="AW39" s="891"/>
      <c r="AX39" s="891"/>
      <c r="AY39" s="891"/>
      <c r="AZ39" s="892"/>
      <c r="BA39" s="892"/>
      <c r="BB39" s="892"/>
      <c r="BC39" s="892"/>
      <c r="BD39" s="892"/>
      <c r="BE39" s="888" t="s">
        <v>414</v>
      </c>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5"/>
      <c r="R50" s="896"/>
      <c r="S50" s="896"/>
      <c r="T50" s="896"/>
      <c r="U50" s="896"/>
      <c r="V50" s="896"/>
      <c r="W50" s="896"/>
      <c r="X50" s="896"/>
      <c r="Y50" s="896"/>
      <c r="Z50" s="896"/>
      <c r="AA50" s="896"/>
      <c r="AB50" s="896"/>
      <c r="AC50" s="896"/>
      <c r="AD50" s="896"/>
      <c r="AE50" s="897"/>
      <c r="AF50" s="821"/>
      <c r="AG50" s="822"/>
      <c r="AH50" s="822"/>
      <c r="AI50" s="822"/>
      <c r="AJ50" s="823"/>
      <c r="AK50" s="898"/>
      <c r="AL50" s="896"/>
      <c r="AM50" s="896"/>
      <c r="AN50" s="896"/>
      <c r="AO50" s="896"/>
      <c r="AP50" s="896"/>
      <c r="AQ50" s="896"/>
      <c r="AR50" s="896"/>
      <c r="AS50" s="896"/>
      <c r="AT50" s="896"/>
      <c r="AU50" s="896"/>
      <c r="AV50" s="896"/>
      <c r="AW50" s="896"/>
      <c r="AX50" s="896"/>
      <c r="AY50" s="896"/>
      <c r="AZ50" s="899"/>
      <c r="BA50" s="899"/>
      <c r="BB50" s="899"/>
      <c r="BC50" s="899"/>
      <c r="BD50" s="899"/>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5"/>
      <c r="R51" s="896"/>
      <c r="S51" s="896"/>
      <c r="T51" s="896"/>
      <c r="U51" s="896"/>
      <c r="V51" s="896"/>
      <c r="W51" s="896"/>
      <c r="X51" s="896"/>
      <c r="Y51" s="896"/>
      <c r="Z51" s="896"/>
      <c r="AA51" s="896"/>
      <c r="AB51" s="896"/>
      <c r="AC51" s="896"/>
      <c r="AD51" s="896"/>
      <c r="AE51" s="897"/>
      <c r="AF51" s="821"/>
      <c r="AG51" s="822"/>
      <c r="AH51" s="822"/>
      <c r="AI51" s="822"/>
      <c r="AJ51" s="823"/>
      <c r="AK51" s="898"/>
      <c r="AL51" s="896"/>
      <c r="AM51" s="896"/>
      <c r="AN51" s="896"/>
      <c r="AO51" s="896"/>
      <c r="AP51" s="896"/>
      <c r="AQ51" s="896"/>
      <c r="AR51" s="896"/>
      <c r="AS51" s="896"/>
      <c r="AT51" s="896"/>
      <c r="AU51" s="896"/>
      <c r="AV51" s="896"/>
      <c r="AW51" s="896"/>
      <c r="AX51" s="896"/>
      <c r="AY51" s="896"/>
      <c r="AZ51" s="899"/>
      <c r="BA51" s="899"/>
      <c r="BB51" s="899"/>
      <c r="BC51" s="899"/>
      <c r="BD51" s="899"/>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5"/>
      <c r="R52" s="896"/>
      <c r="S52" s="896"/>
      <c r="T52" s="896"/>
      <c r="U52" s="896"/>
      <c r="V52" s="896"/>
      <c r="W52" s="896"/>
      <c r="X52" s="896"/>
      <c r="Y52" s="896"/>
      <c r="Z52" s="896"/>
      <c r="AA52" s="896"/>
      <c r="AB52" s="896"/>
      <c r="AC52" s="896"/>
      <c r="AD52" s="896"/>
      <c r="AE52" s="897"/>
      <c r="AF52" s="821"/>
      <c r="AG52" s="822"/>
      <c r="AH52" s="822"/>
      <c r="AI52" s="822"/>
      <c r="AJ52" s="823"/>
      <c r="AK52" s="898"/>
      <c r="AL52" s="896"/>
      <c r="AM52" s="896"/>
      <c r="AN52" s="896"/>
      <c r="AO52" s="896"/>
      <c r="AP52" s="896"/>
      <c r="AQ52" s="896"/>
      <c r="AR52" s="896"/>
      <c r="AS52" s="896"/>
      <c r="AT52" s="896"/>
      <c r="AU52" s="896"/>
      <c r="AV52" s="896"/>
      <c r="AW52" s="896"/>
      <c r="AX52" s="896"/>
      <c r="AY52" s="896"/>
      <c r="AZ52" s="899"/>
      <c r="BA52" s="899"/>
      <c r="BB52" s="899"/>
      <c r="BC52" s="899"/>
      <c r="BD52" s="899"/>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5"/>
      <c r="R53" s="896"/>
      <c r="S53" s="896"/>
      <c r="T53" s="896"/>
      <c r="U53" s="896"/>
      <c r="V53" s="896"/>
      <c r="W53" s="896"/>
      <c r="X53" s="896"/>
      <c r="Y53" s="896"/>
      <c r="Z53" s="896"/>
      <c r="AA53" s="896"/>
      <c r="AB53" s="896"/>
      <c r="AC53" s="896"/>
      <c r="AD53" s="896"/>
      <c r="AE53" s="897"/>
      <c r="AF53" s="821"/>
      <c r="AG53" s="822"/>
      <c r="AH53" s="822"/>
      <c r="AI53" s="822"/>
      <c r="AJ53" s="823"/>
      <c r="AK53" s="898"/>
      <c r="AL53" s="896"/>
      <c r="AM53" s="896"/>
      <c r="AN53" s="896"/>
      <c r="AO53" s="896"/>
      <c r="AP53" s="896"/>
      <c r="AQ53" s="896"/>
      <c r="AR53" s="896"/>
      <c r="AS53" s="896"/>
      <c r="AT53" s="896"/>
      <c r="AU53" s="896"/>
      <c r="AV53" s="896"/>
      <c r="AW53" s="896"/>
      <c r="AX53" s="896"/>
      <c r="AY53" s="896"/>
      <c r="AZ53" s="899"/>
      <c r="BA53" s="899"/>
      <c r="BB53" s="899"/>
      <c r="BC53" s="899"/>
      <c r="BD53" s="899"/>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5"/>
      <c r="R54" s="896"/>
      <c r="S54" s="896"/>
      <c r="T54" s="896"/>
      <c r="U54" s="896"/>
      <c r="V54" s="896"/>
      <c r="W54" s="896"/>
      <c r="X54" s="896"/>
      <c r="Y54" s="896"/>
      <c r="Z54" s="896"/>
      <c r="AA54" s="896"/>
      <c r="AB54" s="896"/>
      <c r="AC54" s="896"/>
      <c r="AD54" s="896"/>
      <c r="AE54" s="897"/>
      <c r="AF54" s="821"/>
      <c r="AG54" s="822"/>
      <c r="AH54" s="822"/>
      <c r="AI54" s="822"/>
      <c r="AJ54" s="823"/>
      <c r="AK54" s="898"/>
      <c r="AL54" s="896"/>
      <c r="AM54" s="896"/>
      <c r="AN54" s="896"/>
      <c r="AO54" s="896"/>
      <c r="AP54" s="896"/>
      <c r="AQ54" s="896"/>
      <c r="AR54" s="896"/>
      <c r="AS54" s="896"/>
      <c r="AT54" s="896"/>
      <c r="AU54" s="896"/>
      <c r="AV54" s="896"/>
      <c r="AW54" s="896"/>
      <c r="AX54" s="896"/>
      <c r="AY54" s="896"/>
      <c r="AZ54" s="899"/>
      <c r="BA54" s="899"/>
      <c r="BB54" s="899"/>
      <c r="BC54" s="899"/>
      <c r="BD54" s="899"/>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5"/>
      <c r="R55" s="896"/>
      <c r="S55" s="896"/>
      <c r="T55" s="896"/>
      <c r="U55" s="896"/>
      <c r="V55" s="896"/>
      <c r="W55" s="896"/>
      <c r="X55" s="896"/>
      <c r="Y55" s="896"/>
      <c r="Z55" s="896"/>
      <c r="AA55" s="896"/>
      <c r="AB55" s="896"/>
      <c r="AC55" s="896"/>
      <c r="AD55" s="896"/>
      <c r="AE55" s="897"/>
      <c r="AF55" s="821"/>
      <c r="AG55" s="822"/>
      <c r="AH55" s="822"/>
      <c r="AI55" s="822"/>
      <c r="AJ55" s="823"/>
      <c r="AK55" s="898"/>
      <c r="AL55" s="896"/>
      <c r="AM55" s="896"/>
      <c r="AN55" s="896"/>
      <c r="AO55" s="896"/>
      <c r="AP55" s="896"/>
      <c r="AQ55" s="896"/>
      <c r="AR55" s="896"/>
      <c r="AS55" s="896"/>
      <c r="AT55" s="896"/>
      <c r="AU55" s="896"/>
      <c r="AV55" s="896"/>
      <c r="AW55" s="896"/>
      <c r="AX55" s="896"/>
      <c r="AY55" s="896"/>
      <c r="AZ55" s="899"/>
      <c r="BA55" s="899"/>
      <c r="BB55" s="899"/>
      <c r="BC55" s="899"/>
      <c r="BD55" s="899"/>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5"/>
      <c r="R56" s="896"/>
      <c r="S56" s="896"/>
      <c r="T56" s="896"/>
      <c r="U56" s="896"/>
      <c r="V56" s="896"/>
      <c r="W56" s="896"/>
      <c r="X56" s="896"/>
      <c r="Y56" s="896"/>
      <c r="Z56" s="896"/>
      <c r="AA56" s="896"/>
      <c r="AB56" s="896"/>
      <c r="AC56" s="896"/>
      <c r="AD56" s="896"/>
      <c r="AE56" s="897"/>
      <c r="AF56" s="821"/>
      <c r="AG56" s="822"/>
      <c r="AH56" s="822"/>
      <c r="AI56" s="822"/>
      <c r="AJ56" s="823"/>
      <c r="AK56" s="898"/>
      <c r="AL56" s="896"/>
      <c r="AM56" s="896"/>
      <c r="AN56" s="896"/>
      <c r="AO56" s="896"/>
      <c r="AP56" s="896"/>
      <c r="AQ56" s="896"/>
      <c r="AR56" s="896"/>
      <c r="AS56" s="896"/>
      <c r="AT56" s="896"/>
      <c r="AU56" s="896"/>
      <c r="AV56" s="896"/>
      <c r="AW56" s="896"/>
      <c r="AX56" s="896"/>
      <c r="AY56" s="896"/>
      <c r="AZ56" s="899"/>
      <c r="BA56" s="899"/>
      <c r="BB56" s="899"/>
      <c r="BC56" s="899"/>
      <c r="BD56" s="899"/>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5"/>
      <c r="R57" s="896"/>
      <c r="S57" s="896"/>
      <c r="T57" s="896"/>
      <c r="U57" s="896"/>
      <c r="V57" s="896"/>
      <c r="W57" s="896"/>
      <c r="X57" s="896"/>
      <c r="Y57" s="896"/>
      <c r="Z57" s="896"/>
      <c r="AA57" s="896"/>
      <c r="AB57" s="896"/>
      <c r="AC57" s="896"/>
      <c r="AD57" s="896"/>
      <c r="AE57" s="897"/>
      <c r="AF57" s="821"/>
      <c r="AG57" s="822"/>
      <c r="AH57" s="822"/>
      <c r="AI57" s="822"/>
      <c r="AJ57" s="823"/>
      <c r="AK57" s="898"/>
      <c r="AL57" s="896"/>
      <c r="AM57" s="896"/>
      <c r="AN57" s="896"/>
      <c r="AO57" s="896"/>
      <c r="AP57" s="896"/>
      <c r="AQ57" s="896"/>
      <c r="AR57" s="896"/>
      <c r="AS57" s="896"/>
      <c r="AT57" s="896"/>
      <c r="AU57" s="896"/>
      <c r="AV57" s="896"/>
      <c r="AW57" s="896"/>
      <c r="AX57" s="896"/>
      <c r="AY57" s="896"/>
      <c r="AZ57" s="899"/>
      <c r="BA57" s="899"/>
      <c r="BB57" s="899"/>
      <c r="BC57" s="899"/>
      <c r="BD57" s="899"/>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5"/>
      <c r="R58" s="896"/>
      <c r="S58" s="896"/>
      <c r="T58" s="896"/>
      <c r="U58" s="896"/>
      <c r="V58" s="896"/>
      <c r="W58" s="896"/>
      <c r="X58" s="896"/>
      <c r="Y58" s="896"/>
      <c r="Z58" s="896"/>
      <c r="AA58" s="896"/>
      <c r="AB58" s="896"/>
      <c r="AC58" s="896"/>
      <c r="AD58" s="896"/>
      <c r="AE58" s="897"/>
      <c r="AF58" s="821"/>
      <c r="AG58" s="822"/>
      <c r="AH58" s="822"/>
      <c r="AI58" s="822"/>
      <c r="AJ58" s="823"/>
      <c r="AK58" s="898"/>
      <c r="AL58" s="896"/>
      <c r="AM58" s="896"/>
      <c r="AN58" s="896"/>
      <c r="AO58" s="896"/>
      <c r="AP58" s="896"/>
      <c r="AQ58" s="896"/>
      <c r="AR58" s="896"/>
      <c r="AS58" s="896"/>
      <c r="AT58" s="896"/>
      <c r="AU58" s="896"/>
      <c r="AV58" s="896"/>
      <c r="AW58" s="896"/>
      <c r="AX58" s="896"/>
      <c r="AY58" s="896"/>
      <c r="AZ58" s="899"/>
      <c r="BA58" s="899"/>
      <c r="BB58" s="899"/>
      <c r="BC58" s="899"/>
      <c r="BD58" s="899"/>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5"/>
      <c r="R59" s="896"/>
      <c r="S59" s="896"/>
      <c r="T59" s="896"/>
      <c r="U59" s="896"/>
      <c r="V59" s="896"/>
      <c r="W59" s="896"/>
      <c r="X59" s="896"/>
      <c r="Y59" s="896"/>
      <c r="Z59" s="896"/>
      <c r="AA59" s="896"/>
      <c r="AB59" s="896"/>
      <c r="AC59" s="896"/>
      <c r="AD59" s="896"/>
      <c r="AE59" s="897"/>
      <c r="AF59" s="821"/>
      <c r="AG59" s="822"/>
      <c r="AH59" s="822"/>
      <c r="AI59" s="822"/>
      <c r="AJ59" s="823"/>
      <c r="AK59" s="898"/>
      <c r="AL59" s="896"/>
      <c r="AM59" s="896"/>
      <c r="AN59" s="896"/>
      <c r="AO59" s="896"/>
      <c r="AP59" s="896"/>
      <c r="AQ59" s="896"/>
      <c r="AR59" s="896"/>
      <c r="AS59" s="896"/>
      <c r="AT59" s="896"/>
      <c r="AU59" s="896"/>
      <c r="AV59" s="896"/>
      <c r="AW59" s="896"/>
      <c r="AX59" s="896"/>
      <c r="AY59" s="896"/>
      <c r="AZ59" s="899"/>
      <c r="BA59" s="899"/>
      <c r="BB59" s="899"/>
      <c r="BC59" s="899"/>
      <c r="BD59" s="899"/>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5"/>
      <c r="R60" s="896"/>
      <c r="S60" s="896"/>
      <c r="T60" s="896"/>
      <c r="U60" s="896"/>
      <c r="V60" s="896"/>
      <c r="W60" s="896"/>
      <c r="X60" s="896"/>
      <c r="Y60" s="896"/>
      <c r="Z60" s="896"/>
      <c r="AA60" s="896"/>
      <c r="AB60" s="896"/>
      <c r="AC60" s="896"/>
      <c r="AD60" s="896"/>
      <c r="AE60" s="897"/>
      <c r="AF60" s="821"/>
      <c r="AG60" s="822"/>
      <c r="AH60" s="822"/>
      <c r="AI60" s="822"/>
      <c r="AJ60" s="823"/>
      <c r="AK60" s="898"/>
      <c r="AL60" s="896"/>
      <c r="AM60" s="896"/>
      <c r="AN60" s="896"/>
      <c r="AO60" s="896"/>
      <c r="AP60" s="896"/>
      <c r="AQ60" s="896"/>
      <c r="AR60" s="896"/>
      <c r="AS60" s="896"/>
      <c r="AT60" s="896"/>
      <c r="AU60" s="896"/>
      <c r="AV60" s="896"/>
      <c r="AW60" s="896"/>
      <c r="AX60" s="896"/>
      <c r="AY60" s="896"/>
      <c r="AZ60" s="899"/>
      <c r="BA60" s="899"/>
      <c r="BB60" s="899"/>
      <c r="BC60" s="899"/>
      <c r="BD60" s="899"/>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5"/>
      <c r="R61" s="896"/>
      <c r="S61" s="896"/>
      <c r="T61" s="896"/>
      <c r="U61" s="896"/>
      <c r="V61" s="896"/>
      <c r="W61" s="896"/>
      <c r="X61" s="896"/>
      <c r="Y61" s="896"/>
      <c r="Z61" s="896"/>
      <c r="AA61" s="896"/>
      <c r="AB61" s="896"/>
      <c r="AC61" s="896"/>
      <c r="AD61" s="896"/>
      <c r="AE61" s="897"/>
      <c r="AF61" s="821"/>
      <c r="AG61" s="822"/>
      <c r="AH61" s="822"/>
      <c r="AI61" s="822"/>
      <c r="AJ61" s="823"/>
      <c r="AK61" s="898"/>
      <c r="AL61" s="896"/>
      <c r="AM61" s="896"/>
      <c r="AN61" s="896"/>
      <c r="AO61" s="896"/>
      <c r="AP61" s="896"/>
      <c r="AQ61" s="896"/>
      <c r="AR61" s="896"/>
      <c r="AS61" s="896"/>
      <c r="AT61" s="896"/>
      <c r="AU61" s="896"/>
      <c r="AV61" s="896"/>
      <c r="AW61" s="896"/>
      <c r="AX61" s="896"/>
      <c r="AY61" s="896"/>
      <c r="AZ61" s="899"/>
      <c r="BA61" s="899"/>
      <c r="BB61" s="899"/>
      <c r="BC61" s="899"/>
      <c r="BD61" s="899"/>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5"/>
      <c r="R62" s="896"/>
      <c r="S62" s="896"/>
      <c r="T62" s="896"/>
      <c r="U62" s="896"/>
      <c r="V62" s="896"/>
      <c r="W62" s="896"/>
      <c r="X62" s="896"/>
      <c r="Y62" s="896"/>
      <c r="Z62" s="896"/>
      <c r="AA62" s="896"/>
      <c r="AB62" s="896"/>
      <c r="AC62" s="896"/>
      <c r="AD62" s="896"/>
      <c r="AE62" s="897"/>
      <c r="AF62" s="821"/>
      <c r="AG62" s="822"/>
      <c r="AH62" s="822"/>
      <c r="AI62" s="822"/>
      <c r="AJ62" s="823"/>
      <c r="AK62" s="898"/>
      <c r="AL62" s="896"/>
      <c r="AM62" s="896"/>
      <c r="AN62" s="896"/>
      <c r="AO62" s="896"/>
      <c r="AP62" s="896"/>
      <c r="AQ62" s="896"/>
      <c r="AR62" s="896"/>
      <c r="AS62" s="896"/>
      <c r="AT62" s="896"/>
      <c r="AU62" s="896"/>
      <c r="AV62" s="896"/>
      <c r="AW62" s="896"/>
      <c r="AX62" s="896"/>
      <c r="AY62" s="896"/>
      <c r="AZ62" s="899"/>
      <c r="BA62" s="899"/>
      <c r="BB62" s="899"/>
      <c r="BC62" s="899"/>
      <c r="BD62" s="899"/>
      <c r="BE62" s="888"/>
      <c r="BF62" s="888"/>
      <c r="BG62" s="888"/>
      <c r="BH62" s="888"/>
      <c r="BI62" s="889"/>
      <c r="BJ62" s="907" t="s">
        <v>418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385</v>
      </c>
      <c r="B63" s="850" t="s">
        <v>419</v>
      </c>
      <c r="C63" s="851"/>
      <c r="D63" s="851"/>
      <c r="E63" s="851"/>
      <c r="F63" s="851"/>
      <c r="G63" s="851"/>
      <c r="H63" s="851"/>
      <c r="I63" s="851"/>
      <c r="J63" s="851"/>
      <c r="K63" s="851"/>
      <c r="L63" s="851"/>
      <c r="M63" s="851"/>
      <c r="N63" s="851"/>
      <c r="O63" s="851"/>
      <c r="P63" s="852"/>
      <c r="Q63" s="900"/>
      <c r="R63" s="901"/>
      <c r="S63" s="901"/>
      <c r="T63" s="901"/>
      <c r="U63" s="901"/>
      <c r="V63" s="901"/>
      <c r="W63" s="901"/>
      <c r="X63" s="901"/>
      <c r="Y63" s="901"/>
      <c r="Z63" s="901"/>
      <c r="AA63" s="901"/>
      <c r="AB63" s="901"/>
      <c r="AC63" s="901"/>
      <c r="AD63" s="901"/>
      <c r="AE63" s="902"/>
      <c r="AF63" s="903">
        <v>780</v>
      </c>
      <c r="AG63" s="904"/>
      <c r="AH63" s="904"/>
      <c r="AI63" s="904"/>
      <c r="AJ63" s="905"/>
      <c r="AK63" s="906"/>
      <c r="AL63" s="901"/>
      <c r="AM63" s="901"/>
      <c r="AN63" s="901"/>
      <c r="AO63" s="901"/>
      <c r="AP63" s="904">
        <v>13402</v>
      </c>
      <c r="AQ63" s="904"/>
      <c r="AR63" s="904"/>
      <c r="AS63" s="904"/>
      <c r="AT63" s="904"/>
      <c r="AU63" s="904">
        <v>9274</v>
      </c>
      <c r="AV63" s="904"/>
      <c r="AW63" s="904"/>
      <c r="AX63" s="904"/>
      <c r="AY63" s="904"/>
      <c r="AZ63" s="908"/>
      <c r="BA63" s="908"/>
      <c r="BB63" s="908"/>
      <c r="BC63" s="908"/>
      <c r="BD63" s="908"/>
      <c r="BE63" s="909"/>
      <c r="BF63" s="909"/>
      <c r="BG63" s="909"/>
      <c r="BH63" s="909"/>
      <c r="BI63" s="910"/>
      <c r="BJ63" s="911" t="s">
        <v>420</v>
      </c>
      <c r="BK63" s="912"/>
      <c r="BL63" s="912"/>
      <c r="BM63" s="912"/>
      <c r="BN63" s="913"/>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422</v>
      </c>
      <c r="B66" s="801"/>
      <c r="C66" s="801"/>
      <c r="D66" s="801"/>
      <c r="E66" s="801"/>
      <c r="F66" s="801"/>
      <c r="G66" s="801"/>
      <c r="H66" s="801"/>
      <c r="I66" s="801"/>
      <c r="J66" s="801"/>
      <c r="K66" s="801"/>
      <c r="L66" s="801"/>
      <c r="M66" s="801"/>
      <c r="N66" s="801"/>
      <c r="O66" s="801"/>
      <c r="P66" s="802"/>
      <c r="Q66" s="777" t="s">
        <v>423</v>
      </c>
      <c r="R66" s="778"/>
      <c r="S66" s="778"/>
      <c r="T66" s="778"/>
      <c r="U66" s="779"/>
      <c r="V66" s="777" t="s">
        <v>424</v>
      </c>
      <c r="W66" s="778"/>
      <c r="X66" s="778"/>
      <c r="Y66" s="778"/>
      <c r="Z66" s="779"/>
      <c r="AA66" s="777" t="s">
        <v>425</v>
      </c>
      <c r="AB66" s="778"/>
      <c r="AC66" s="778"/>
      <c r="AD66" s="778"/>
      <c r="AE66" s="779"/>
      <c r="AF66" s="914" t="s">
        <v>426</v>
      </c>
      <c r="AG66" s="873"/>
      <c r="AH66" s="873"/>
      <c r="AI66" s="873"/>
      <c r="AJ66" s="915"/>
      <c r="AK66" s="777" t="s">
        <v>427</v>
      </c>
      <c r="AL66" s="801"/>
      <c r="AM66" s="801"/>
      <c r="AN66" s="801"/>
      <c r="AO66" s="802"/>
      <c r="AP66" s="777" t="s">
        <v>428</v>
      </c>
      <c r="AQ66" s="778"/>
      <c r="AR66" s="778"/>
      <c r="AS66" s="778"/>
      <c r="AT66" s="779"/>
      <c r="AU66" s="777" t="s">
        <v>429</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5"/>
      <c r="BT66" s="926"/>
      <c r="BU66" s="926"/>
      <c r="BV66" s="926"/>
      <c r="BW66" s="926"/>
      <c r="BX66" s="926"/>
      <c r="BY66" s="926"/>
      <c r="BZ66" s="926"/>
      <c r="CA66" s="926"/>
      <c r="CB66" s="926"/>
      <c r="CC66" s="926"/>
      <c r="CD66" s="926"/>
      <c r="CE66" s="926"/>
      <c r="CF66" s="926"/>
      <c r="CG66" s="927"/>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1"/>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6"/>
      <c r="AG67" s="876"/>
      <c r="AH67" s="876"/>
      <c r="AI67" s="876"/>
      <c r="AJ67" s="917"/>
      <c r="AK67" s="918"/>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5"/>
      <c r="BT67" s="926"/>
      <c r="BU67" s="926"/>
      <c r="BV67" s="926"/>
      <c r="BW67" s="926"/>
      <c r="BX67" s="926"/>
      <c r="BY67" s="926"/>
      <c r="BZ67" s="926"/>
      <c r="CA67" s="926"/>
      <c r="CB67" s="926"/>
      <c r="CC67" s="926"/>
      <c r="CD67" s="926"/>
      <c r="CE67" s="926"/>
      <c r="CF67" s="926"/>
      <c r="CG67" s="927"/>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1"/>
      <c r="EA67" s="226"/>
    </row>
    <row r="68" spans="1:131" s="227" customFormat="1" ht="26.25" customHeight="1" thickTop="1">
      <c r="A68" s="238">
        <v>1</v>
      </c>
      <c r="B68" s="930" t="s">
        <v>607</v>
      </c>
      <c r="C68" s="931"/>
      <c r="D68" s="931"/>
      <c r="E68" s="931"/>
      <c r="F68" s="931"/>
      <c r="G68" s="931"/>
      <c r="H68" s="931"/>
      <c r="I68" s="931"/>
      <c r="J68" s="931"/>
      <c r="K68" s="931"/>
      <c r="L68" s="931"/>
      <c r="M68" s="931"/>
      <c r="N68" s="931"/>
      <c r="O68" s="931"/>
      <c r="P68" s="932"/>
      <c r="Q68" s="933">
        <v>148</v>
      </c>
      <c r="R68" s="934"/>
      <c r="S68" s="934"/>
      <c r="T68" s="934"/>
      <c r="U68" s="934"/>
      <c r="V68" s="934">
        <v>139</v>
      </c>
      <c r="W68" s="934"/>
      <c r="X68" s="934"/>
      <c r="Y68" s="934"/>
      <c r="Z68" s="934"/>
      <c r="AA68" s="934">
        <v>9</v>
      </c>
      <c r="AB68" s="934"/>
      <c r="AC68" s="934"/>
      <c r="AD68" s="934"/>
      <c r="AE68" s="934"/>
      <c r="AF68" s="934">
        <v>9</v>
      </c>
      <c r="AG68" s="934"/>
      <c r="AH68" s="934"/>
      <c r="AI68" s="934"/>
      <c r="AJ68" s="934"/>
      <c r="AK68" s="878" t="s">
        <v>622</v>
      </c>
      <c r="AL68" s="878"/>
      <c r="AM68" s="878"/>
      <c r="AN68" s="878"/>
      <c r="AO68" s="878"/>
      <c r="AP68" s="878" t="s">
        <v>622</v>
      </c>
      <c r="AQ68" s="878"/>
      <c r="AR68" s="878"/>
      <c r="AS68" s="878"/>
      <c r="AT68" s="878"/>
      <c r="AU68" s="878" t="s">
        <v>622</v>
      </c>
      <c r="AV68" s="878"/>
      <c r="AW68" s="878"/>
      <c r="AX68" s="878"/>
      <c r="AY68" s="878"/>
      <c r="AZ68" s="928" t="s">
        <v>616</v>
      </c>
      <c r="BA68" s="928"/>
      <c r="BB68" s="928"/>
      <c r="BC68" s="928"/>
      <c r="BD68" s="929"/>
      <c r="BE68" s="245"/>
      <c r="BF68" s="245"/>
      <c r="BG68" s="245"/>
      <c r="BH68" s="245"/>
      <c r="BI68" s="245"/>
      <c r="BJ68" s="245"/>
      <c r="BK68" s="245"/>
      <c r="BL68" s="245"/>
      <c r="BM68" s="245"/>
      <c r="BN68" s="245"/>
      <c r="BO68" s="245"/>
      <c r="BP68" s="245"/>
      <c r="BQ68" s="242">
        <v>62</v>
      </c>
      <c r="BR68" s="247"/>
      <c r="BS68" s="925"/>
      <c r="BT68" s="926"/>
      <c r="BU68" s="926"/>
      <c r="BV68" s="926"/>
      <c r="BW68" s="926"/>
      <c r="BX68" s="926"/>
      <c r="BY68" s="926"/>
      <c r="BZ68" s="926"/>
      <c r="CA68" s="926"/>
      <c r="CB68" s="926"/>
      <c r="CC68" s="926"/>
      <c r="CD68" s="926"/>
      <c r="CE68" s="926"/>
      <c r="CF68" s="926"/>
      <c r="CG68" s="927"/>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1"/>
      <c r="EA68" s="226"/>
    </row>
    <row r="69" spans="1:131" s="227" customFormat="1" ht="26.25" customHeight="1">
      <c r="A69" s="241">
        <v>2</v>
      </c>
      <c r="B69" s="935" t="s">
        <v>608</v>
      </c>
      <c r="C69" s="936"/>
      <c r="D69" s="936"/>
      <c r="E69" s="936"/>
      <c r="F69" s="936"/>
      <c r="G69" s="936"/>
      <c r="H69" s="936"/>
      <c r="I69" s="936"/>
      <c r="J69" s="936"/>
      <c r="K69" s="936"/>
      <c r="L69" s="936"/>
      <c r="M69" s="936"/>
      <c r="N69" s="936"/>
      <c r="O69" s="936"/>
      <c r="P69" s="937"/>
      <c r="Q69" s="938">
        <v>4961</v>
      </c>
      <c r="R69" s="891"/>
      <c r="S69" s="891"/>
      <c r="T69" s="891"/>
      <c r="U69" s="891"/>
      <c r="V69" s="891">
        <v>4165</v>
      </c>
      <c r="W69" s="891"/>
      <c r="X69" s="891"/>
      <c r="Y69" s="891"/>
      <c r="Z69" s="891"/>
      <c r="AA69" s="891">
        <v>796</v>
      </c>
      <c r="AB69" s="891"/>
      <c r="AC69" s="891"/>
      <c r="AD69" s="891"/>
      <c r="AE69" s="891"/>
      <c r="AF69" s="891">
        <v>796</v>
      </c>
      <c r="AG69" s="891"/>
      <c r="AH69" s="891"/>
      <c r="AI69" s="891"/>
      <c r="AJ69" s="891"/>
      <c r="AK69" s="891">
        <v>51</v>
      </c>
      <c r="AL69" s="891"/>
      <c r="AM69" s="891"/>
      <c r="AN69" s="891"/>
      <c r="AO69" s="891"/>
      <c r="AP69" s="893" t="s">
        <v>624</v>
      </c>
      <c r="AQ69" s="894"/>
      <c r="AR69" s="894"/>
      <c r="AS69" s="894"/>
      <c r="AT69" s="890"/>
      <c r="AU69" s="893" t="s">
        <v>624</v>
      </c>
      <c r="AV69" s="894"/>
      <c r="AW69" s="894"/>
      <c r="AX69" s="894"/>
      <c r="AY69" s="890"/>
      <c r="AZ69" s="939" t="s">
        <v>616</v>
      </c>
      <c r="BA69" s="939"/>
      <c r="BB69" s="939"/>
      <c r="BC69" s="939"/>
      <c r="BD69" s="940"/>
      <c r="BE69" s="245"/>
      <c r="BF69" s="245"/>
      <c r="BG69" s="245"/>
      <c r="BH69" s="245"/>
      <c r="BI69" s="245"/>
      <c r="BJ69" s="245"/>
      <c r="BK69" s="245"/>
      <c r="BL69" s="245"/>
      <c r="BM69" s="245"/>
      <c r="BN69" s="245"/>
      <c r="BO69" s="245"/>
      <c r="BP69" s="245"/>
      <c r="BQ69" s="242">
        <v>63</v>
      </c>
      <c r="BR69" s="247"/>
      <c r="BS69" s="925"/>
      <c r="BT69" s="926"/>
      <c r="BU69" s="926"/>
      <c r="BV69" s="926"/>
      <c r="BW69" s="926"/>
      <c r="BX69" s="926"/>
      <c r="BY69" s="926"/>
      <c r="BZ69" s="926"/>
      <c r="CA69" s="926"/>
      <c r="CB69" s="926"/>
      <c r="CC69" s="926"/>
      <c r="CD69" s="926"/>
      <c r="CE69" s="926"/>
      <c r="CF69" s="926"/>
      <c r="CG69" s="927"/>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1"/>
      <c r="EA69" s="226"/>
    </row>
    <row r="70" spans="1:131" s="227" customFormat="1" ht="26.25" customHeight="1">
      <c r="A70" s="241">
        <v>3</v>
      </c>
      <c r="B70" s="935" t="s">
        <v>609</v>
      </c>
      <c r="C70" s="936"/>
      <c r="D70" s="936"/>
      <c r="E70" s="936"/>
      <c r="F70" s="936"/>
      <c r="G70" s="936"/>
      <c r="H70" s="936"/>
      <c r="I70" s="936"/>
      <c r="J70" s="936"/>
      <c r="K70" s="936"/>
      <c r="L70" s="936"/>
      <c r="M70" s="936"/>
      <c r="N70" s="936"/>
      <c r="O70" s="936"/>
      <c r="P70" s="937"/>
      <c r="Q70" s="938">
        <v>12</v>
      </c>
      <c r="R70" s="891"/>
      <c r="S70" s="891"/>
      <c r="T70" s="891"/>
      <c r="U70" s="891"/>
      <c r="V70" s="891">
        <v>12</v>
      </c>
      <c r="W70" s="891"/>
      <c r="X70" s="891"/>
      <c r="Y70" s="891"/>
      <c r="Z70" s="891"/>
      <c r="AA70" s="891">
        <v>0</v>
      </c>
      <c r="AB70" s="891"/>
      <c r="AC70" s="891"/>
      <c r="AD70" s="891"/>
      <c r="AE70" s="891"/>
      <c r="AF70" s="891">
        <v>0</v>
      </c>
      <c r="AG70" s="891"/>
      <c r="AH70" s="891"/>
      <c r="AI70" s="891"/>
      <c r="AJ70" s="891"/>
      <c r="AK70" s="893" t="s">
        <v>624</v>
      </c>
      <c r="AL70" s="894"/>
      <c r="AM70" s="894"/>
      <c r="AN70" s="894"/>
      <c r="AO70" s="890"/>
      <c r="AP70" s="893" t="s">
        <v>624</v>
      </c>
      <c r="AQ70" s="894"/>
      <c r="AR70" s="894"/>
      <c r="AS70" s="894"/>
      <c r="AT70" s="890"/>
      <c r="AU70" s="893" t="s">
        <v>624</v>
      </c>
      <c r="AV70" s="894"/>
      <c r="AW70" s="894"/>
      <c r="AX70" s="894"/>
      <c r="AY70" s="890"/>
      <c r="AZ70" s="939" t="s">
        <v>617</v>
      </c>
      <c r="BA70" s="939"/>
      <c r="BB70" s="939"/>
      <c r="BC70" s="939"/>
      <c r="BD70" s="940"/>
      <c r="BE70" s="245"/>
      <c r="BF70" s="245"/>
      <c r="BG70" s="245"/>
      <c r="BH70" s="245"/>
      <c r="BI70" s="245"/>
      <c r="BJ70" s="245"/>
      <c r="BK70" s="245"/>
      <c r="BL70" s="245"/>
      <c r="BM70" s="245"/>
      <c r="BN70" s="245"/>
      <c r="BO70" s="245"/>
      <c r="BP70" s="245"/>
      <c r="BQ70" s="242">
        <v>64</v>
      </c>
      <c r="BR70" s="247"/>
      <c r="BS70" s="925"/>
      <c r="BT70" s="926"/>
      <c r="BU70" s="926"/>
      <c r="BV70" s="926"/>
      <c r="BW70" s="926"/>
      <c r="BX70" s="926"/>
      <c r="BY70" s="926"/>
      <c r="BZ70" s="926"/>
      <c r="CA70" s="926"/>
      <c r="CB70" s="926"/>
      <c r="CC70" s="926"/>
      <c r="CD70" s="926"/>
      <c r="CE70" s="926"/>
      <c r="CF70" s="926"/>
      <c r="CG70" s="927"/>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1"/>
      <c r="EA70" s="226"/>
    </row>
    <row r="71" spans="1:131" s="227" customFormat="1" ht="26.25" customHeight="1">
      <c r="A71" s="241">
        <v>4</v>
      </c>
      <c r="B71" s="935" t="s">
        <v>610</v>
      </c>
      <c r="C71" s="936"/>
      <c r="D71" s="936"/>
      <c r="E71" s="936"/>
      <c r="F71" s="936"/>
      <c r="G71" s="936"/>
      <c r="H71" s="936"/>
      <c r="I71" s="936"/>
      <c r="J71" s="936"/>
      <c r="K71" s="936"/>
      <c r="L71" s="936"/>
      <c r="M71" s="936"/>
      <c r="N71" s="936"/>
      <c r="O71" s="936"/>
      <c r="P71" s="937"/>
      <c r="Q71" s="941">
        <v>57</v>
      </c>
      <c r="R71" s="894"/>
      <c r="S71" s="894"/>
      <c r="T71" s="894"/>
      <c r="U71" s="890"/>
      <c r="V71" s="893">
        <v>52</v>
      </c>
      <c r="W71" s="894"/>
      <c r="X71" s="894"/>
      <c r="Y71" s="894"/>
      <c r="Z71" s="890"/>
      <c r="AA71" s="893">
        <v>5</v>
      </c>
      <c r="AB71" s="894"/>
      <c r="AC71" s="894"/>
      <c r="AD71" s="894"/>
      <c r="AE71" s="890"/>
      <c r="AF71" s="893">
        <v>5</v>
      </c>
      <c r="AG71" s="894"/>
      <c r="AH71" s="894"/>
      <c r="AI71" s="894"/>
      <c r="AJ71" s="890"/>
      <c r="AK71" s="893" t="s">
        <v>624</v>
      </c>
      <c r="AL71" s="894"/>
      <c r="AM71" s="894"/>
      <c r="AN71" s="894"/>
      <c r="AO71" s="890"/>
      <c r="AP71" s="893" t="s">
        <v>624</v>
      </c>
      <c r="AQ71" s="894"/>
      <c r="AR71" s="894"/>
      <c r="AS71" s="894"/>
      <c r="AT71" s="890"/>
      <c r="AU71" s="893" t="s">
        <v>624</v>
      </c>
      <c r="AV71" s="894"/>
      <c r="AW71" s="894"/>
      <c r="AX71" s="894"/>
      <c r="AY71" s="890"/>
      <c r="AZ71" s="942" t="s">
        <v>616</v>
      </c>
      <c r="BA71" s="943"/>
      <c r="BB71" s="943"/>
      <c r="BC71" s="943"/>
      <c r="BD71" s="944"/>
      <c r="BE71" s="245"/>
      <c r="BF71" s="245"/>
      <c r="BG71" s="245"/>
      <c r="BH71" s="245"/>
      <c r="BI71" s="245"/>
      <c r="BJ71" s="245"/>
      <c r="BK71" s="245"/>
      <c r="BL71" s="245"/>
      <c r="BM71" s="245"/>
      <c r="BN71" s="245"/>
      <c r="BO71" s="245"/>
      <c r="BP71" s="245"/>
      <c r="BQ71" s="242">
        <v>65</v>
      </c>
      <c r="BR71" s="247"/>
      <c r="BS71" s="925"/>
      <c r="BT71" s="926"/>
      <c r="BU71" s="926"/>
      <c r="BV71" s="926"/>
      <c r="BW71" s="926"/>
      <c r="BX71" s="926"/>
      <c r="BY71" s="926"/>
      <c r="BZ71" s="926"/>
      <c r="CA71" s="926"/>
      <c r="CB71" s="926"/>
      <c r="CC71" s="926"/>
      <c r="CD71" s="926"/>
      <c r="CE71" s="926"/>
      <c r="CF71" s="926"/>
      <c r="CG71" s="927"/>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1"/>
      <c r="EA71" s="226"/>
    </row>
    <row r="72" spans="1:131" s="227" customFormat="1" ht="26.25" customHeight="1">
      <c r="A72" s="241">
        <v>5</v>
      </c>
      <c r="B72" s="935" t="s">
        <v>611</v>
      </c>
      <c r="C72" s="936"/>
      <c r="D72" s="936"/>
      <c r="E72" s="936"/>
      <c r="F72" s="936"/>
      <c r="G72" s="936"/>
      <c r="H72" s="936"/>
      <c r="I72" s="936"/>
      <c r="J72" s="936"/>
      <c r="K72" s="936"/>
      <c r="L72" s="936"/>
      <c r="M72" s="936"/>
      <c r="N72" s="936"/>
      <c r="O72" s="936"/>
      <c r="P72" s="937"/>
      <c r="Q72" s="941">
        <v>146276</v>
      </c>
      <c r="R72" s="894"/>
      <c r="S72" s="894"/>
      <c r="T72" s="894"/>
      <c r="U72" s="890"/>
      <c r="V72" s="893">
        <v>142795</v>
      </c>
      <c r="W72" s="894"/>
      <c r="X72" s="894"/>
      <c r="Y72" s="894"/>
      <c r="Z72" s="890"/>
      <c r="AA72" s="893">
        <v>3481</v>
      </c>
      <c r="AB72" s="894"/>
      <c r="AC72" s="894"/>
      <c r="AD72" s="894"/>
      <c r="AE72" s="890"/>
      <c r="AF72" s="893">
        <v>3481</v>
      </c>
      <c r="AG72" s="894"/>
      <c r="AH72" s="894"/>
      <c r="AI72" s="894"/>
      <c r="AJ72" s="890"/>
      <c r="AK72" s="893" t="s">
        <v>624</v>
      </c>
      <c r="AL72" s="894"/>
      <c r="AM72" s="894"/>
      <c r="AN72" s="894"/>
      <c r="AO72" s="890"/>
      <c r="AP72" s="893" t="s">
        <v>624</v>
      </c>
      <c r="AQ72" s="894"/>
      <c r="AR72" s="894"/>
      <c r="AS72" s="894"/>
      <c r="AT72" s="890"/>
      <c r="AU72" s="893" t="s">
        <v>624</v>
      </c>
      <c r="AV72" s="894"/>
      <c r="AW72" s="894"/>
      <c r="AX72" s="894"/>
      <c r="AY72" s="890"/>
      <c r="AZ72" s="942" t="s">
        <v>618</v>
      </c>
      <c r="BA72" s="943"/>
      <c r="BB72" s="943"/>
      <c r="BC72" s="943"/>
      <c r="BD72" s="944"/>
      <c r="BE72" s="245"/>
      <c r="BF72" s="245"/>
      <c r="BG72" s="245"/>
      <c r="BH72" s="245"/>
      <c r="BI72" s="245"/>
      <c r="BJ72" s="245"/>
      <c r="BK72" s="245"/>
      <c r="BL72" s="245"/>
      <c r="BM72" s="245"/>
      <c r="BN72" s="245"/>
      <c r="BO72" s="245"/>
      <c r="BP72" s="245"/>
      <c r="BQ72" s="242">
        <v>66</v>
      </c>
      <c r="BR72" s="247"/>
      <c r="BS72" s="925"/>
      <c r="BT72" s="926"/>
      <c r="BU72" s="926"/>
      <c r="BV72" s="926"/>
      <c r="BW72" s="926"/>
      <c r="BX72" s="926"/>
      <c r="BY72" s="926"/>
      <c r="BZ72" s="926"/>
      <c r="CA72" s="926"/>
      <c r="CB72" s="926"/>
      <c r="CC72" s="926"/>
      <c r="CD72" s="926"/>
      <c r="CE72" s="926"/>
      <c r="CF72" s="926"/>
      <c r="CG72" s="927"/>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1"/>
      <c r="EA72" s="226"/>
    </row>
    <row r="73" spans="1:131" s="227" customFormat="1" ht="26.25" customHeight="1">
      <c r="A73" s="241">
        <v>6</v>
      </c>
      <c r="B73" s="935" t="s">
        <v>612</v>
      </c>
      <c r="C73" s="936"/>
      <c r="D73" s="936"/>
      <c r="E73" s="936"/>
      <c r="F73" s="936"/>
      <c r="G73" s="936"/>
      <c r="H73" s="936"/>
      <c r="I73" s="936"/>
      <c r="J73" s="936"/>
      <c r="K73" s="936"/>
      <c r="L73" s="936"/>
      <c r="M73" s="936"/>
      <c r="N73" s="936"/>
      <c r="O73" s="936"/>
      <c r="P73" s="937"/>
      <c r="Q73" s="941">
        <v>1243</v>
      </c>
      <c r="R73" s="894"/>
      <c r="S73" s="894"/>
      <c r="T73" s="894"/>
      <c r="U73" s="890"/>
      <c r="V73" s="893">
        <v>1243</v>
      </c>
      <c r="W73" s="894"/>
      <c r="X73" s="894"/>
      <c r="Y73" s="894"/>
      <c r="Z73" s="890"/>
      <c r="AA73" s="893">
        <v>0</v>
      </c>
      <c r="AB73" s="894"/>
      <c r="AC73" s="894"/>
      <c r="AD73" s="894"/>
      <c r="AE73" s="890"/>
      <c r="AF73" s="893">
        <v>0</v>
      </c>
      <c r="AG73" s="894"/>
      <c r="AH73" s="894"/>
      <c r="AI73" s="894"/>
      <c r="AJ73" s="890"/>
      <c r="AK73" s="893" t="s">
        <v>624</v>
      </c>
      <c r="AL73" s="894"/>
      <c r="AM73" s="894"/>
      <c r="AN73" s="894"/>
      <c r="AO73" s="890"/>
      <c r="AP73" s="893">
        <v>826</v>
      </c>
      <c r="AQ73" s="894"/>
      <c r="AR73" s="894"/>
      <c r="AS73" s="894"/>
      <c r="AT73" s="890"/>
      <c r="AU73" s="893">
        <v>523</v>
      </c>
      <c r="AV73" s="894"/>
      <c r="AW73" s="894"/>
      <c r="AX73" s="894"/>
      <c r="AY73" s="890"/>
      <c r="AZ73" s="942" t="s">
        <v>616</v>
      </c>
      <c r="BA73" s="943"/>
      <c r="BB73" s="943"/>
      <c r="BC73" s="943"/>
      <c r="BD73" s="944"/>
      <c r="BE73" s="245"/>
      <c r="BF73" s="245"/>
      <c r="BG73" s="245"/>
      <c r="BH73" s="245"/>
      <c r="BI73" s="245"/>
      <c r="BJ73" s="245"/>
      <c r="BK73" s="245"/>
      <c r="BL73" s="245"/>
      <c r="BM73" s="245"/>
      <c r="BN73" s="245"/>
      <c r="BO73" s="245"/>
      <c r="BP73" s="245"/>
      <c r="BQ73" s="242">
        <v>67</v>
      </c>
      <c r="BR73" s="247"/>
      <c r="BS73" s="925"/>
      <c r="BT73" s="926"/>
      <c r="BU73" s="926"/>
      <c r="BV73" s="926"/>
      <c r="BW73" s="926"/>
      <c r="BX73" s="926"/>
      <c r="BY73" s="926"/>
      <c r="BZ73" s="926"/>
      <c r="CA73" s="926"/>
      <c r="CB73" s="926"/>
      <c r="CC73" s="926"/>
      <c r="CD73" s="926"/>
      <c r="CE73" s="926"/>
      <c r="CF73" s="926"/>
      <c r="CG73" s="927"/>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1"/>
      <c r="EA73" s="226"/>
    </row>
    <row r="74" spans="1:131" s="227" customFormat="1" ht="26.25" customHeight="1">
      <c r="A74" s="241">
        <v>7</v>
      </c>
      <c r="B74" s="935" t="s">
        <v>613</v>
      </c>
      <c r="C74" s="936"/>
      <c r="D74" s="936"/>
      <c r="E74" s="936"/>
      <c r="F74" s="936"/>
      <c r="G74" s="936"/>
      <c r="H74" s="936"/>
      <c r="I74" s="936"/>
      <c r="J74" s="936"/>
      <c r="K74" s="936"/>
      <c r="L74" s="936"/>
      <c r="M74" s="936"/>
      <c r="N74" s="936"/>
      <c r="O74" s="936"/>
      <c r="P74" s="937"/>
      <c r="Q74" s="941">
        <v>12</v>
      </c>
      <c r="R74" s="894"/>
      <c r="S74" s="894"/>
      <c r="T74" s="894"/>
      <c r="U74" s="890"/>
      <c r="V74" s="893">
        <v>6</v>
      </c>
      <c r="W74" s="894"/>
      <c r="X74" s="894"/>
      <c r="Y74" s="894"/>
      <c r="Z74" s="890"/>
      <c r="AA74" s="893">
        <v>6</v>
      </c>
      <c r="AB74" s="894"/>
      <c r="AC74" s="894"/>
      <c r="AD74" s="894"/>
      <c r="AE74" s="890"/>
      <c r="AF74" s="893">
        <v>6</v>
      </c>
      <c r="AG74" s="894"/>
      <c r="AH74" s="894"/>
      <c r="AI74" s="894"/>
      <c r="AJ74" s="890"/>
      <c r="AK74" s="893" t="s">
        <v>624</v>
      </c>
      <c r="AL74" s="894"/>
      <c r="AM74" s="894"/>
      <c r="AN74" s="894"/>
      <c r="AO74" s="890"/>
      <c r="AP74" s="893" t="s">
        <v>624</v>
      </c>
      <c r="AQ74" s="894"/>
      <c r="AR74" s="894"/>
      <c r="AS74" s="894"/>
      <c r="AT74" s="890"/>
      <c r="AU74" s="893" t="s">
        <v>624</v>
      </c>
      <c r="AV74" s="894"/>
      <c r="AW74" s="894"/>
      <c r="AX74" s="894"/>
      <c r="AY74" s="890"/>
      <c r="AZ74" s="942" t="s">
        <v>619</v>
      </c>
      <c r="BA74" s="943"/>
      <c r="BB74" s="943"/>
      <c r="BC74" s="943"/>
      <c r="BD74" s="944"/>
      <c r="BE74" s="245"/>
      <c r="BF74" s="245"/>
      <c r="BG74" s="245"/>
      <c r="BH74" s="245"/>
      <c r="BI74" s="245"/>
      <c r="BJ74" s="245"/>
      <c r="BK74" s="245"/>
      <c r="BL74" s="245"/>
      <c r="BM74" s="245"/>
      <c r="BN74" s="245"/>
      <c r="BO74" s="245"/>
      <c r="BP74" s="245"/>
      <c r="BQ74" s="242">
        <v>68</v>
      </c>
      <c r="BR74" s="247"/>
      <c r="BS74" s="925"/>
      <c r="BT74" s="926"/>
      <c r="BU74" s="926"/>
      <c r="BV74" s="926"/>
      <c r="BW74" s="926"/>
      <c r="BX74" s="926"/>
      <c r="BY74" s="926"/>
      <c r="BZ74" s="926"/>
      <c r="CA74" s="926"/>
      <c r="CB74" s="926"/>
      <c r="CC74" s="926"/>
      <c r="CD74" s="926"/>
      <c r="CE74" s="926"/>
      <c r="CF74" s="926"/>
      <c r="CG74" s="927"/>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1"/>
      <c r="EA74" s="226"/>
    </row>
    <row r="75" spans="1:131" s="227" customFormat="1" ht="26.25" customHeight="1">
      <c r="A75" s="241">
        <v>8</v>
      </c>
      <c r="B75" s="935" t="s">
        <v>613</v>
      </c>
      <c r="C75" s="936"/>
      <c r="D75" s="936"/>
      <c r="E75" s="936"/>
      <c r="F75" s="936"/>
      <c r="G75" s="936"/>
      <c r="H75" s="936"/>
      <c r="I75" s="936"/>
      <c r="J75" s="936"/>
      <c r="K75" s="936"/>
      <c r="L75" s="936"/>
      <c r="M75" s="936"/>
      <c r="N75" s="936"/>
      <c r="O75" s="936"/>
      <c r="P75" s="937"/>
      <c r="Q75" s="941">
        <v>44</v>
      </c>
      <c r="R75" s="894"/>
      <c r="S75" s="894"/>
      <c r="T75" s="894"/>
      <c r="U75" s="890"/>
      <c r="V75" s="893">
        <v>44</v>
      </c>
      <c r="W75" s="894"/>
      <c r="X75" s="894"/>
      <c r="Y75" s="894"/>
      <c r="Z75" s="890"/>
      <c r="AA75" s="893">
        <v>0</v>
      </c>
      <c r="AB75" s="894"/>
      <c r="AC75" s="894"/>
      <c r="AD75" s="894"/>
      <c r="AE75" s="890"/>
      <c r="AF75" s="893">
        <v>0</v>
      </c>
      <c r="AG75" s="894"/>
      <c r="AH75" s="894"/>
      <c r="AI75" s="894"/>
      <c r="AJ75" s="890"/>
      <c r="AK75" s="893" t="s">
        <v>624</v>
      </c>
      <c r="AL75" s="894"/>
      <c r="AM75" s="894"/>
      <c r="AN75" s="894"/>
      <c r="AO75" s="890"/>
      <c r="AP75" s="893" t="s">
        <v>624</v>
      </c>
      <c r="AQ75" s="894"/>
      <c r="AR75" s="894"/>
      <c r="AS75" s="894"/>
      <c r="AT75" s="890"/>
      <c r="AU75" s="893" t="s">
        <v>624</v>
      </c>
      <c r="AV75" s="894"/>
      <c r="AW75" s="894"/>
      <c r="AX75" s="894"/>
      <c r="AY75" s="890"/>
      <c r="AZ75" s="942" t="s">
        <v>620</v>
      </c>
      <c r="BA75" s="943"/>
      <c r="BB75" s="943"/>
      <c r="BC75" s="943"/>
      <c r="BD75" s="944"/>
      <c r="BE75" s="245"/>
      <c r="BF75" s="245"/>
      <c r="BG75" s="245"/>
      <c r="BH75" s="245"/>
      <c r="BI75" s="245"/>
      <c r="BJ75" s="245"/>
      <c r="BK75" s="245"/>
      <c r="BL75" s="245"/>
      <c r="BM75" s="245"/>
      <c r="BN75" s="245"/>
      <c r="BO75" s="245"/>
      <c r="BP75" s="245"/>
      <c r="BQ75" s="242">
        <v>69</v>
      </c>
      <c r="BR75" s="247"/>
      <c r="BS75" s="925"/>
      <c r="BT75" s="926"/>
      <c r="BU75" s="926"/>
      <c r="BV75" s="926"/>
      <c r="BW75" s="926"/>
      <c r="BX75" s="926"/>
      <c r="BY75" s="926"/>
      <c r="BZ75" s="926"/>
      <c r="CA75" s="926"/>
      <c r="CB75" s="926"/>
      <c r="CC75" s="926"/>
      <c r="CD75" s="926"/>
      <c r="CE75" s="926"/>
      <c r="CF75" s="926"/>
      <c r="CG75" s="927"/>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1"/>
      <c r="EA75" s="226"/>
    </row>
    <row r="76" spans="1:131" s="227" customFormat="1" ht="26.25" customHeight="1">
      <c r="A76" s="241">
        <v>9</v>
      </c>
      <c r="B76" s="935" t="s">
        <v>614</v>
      </c>
      <c r="C76" s="936"/>
      <c r="D76" s="936"/>
      <c r="E76" s="936"/>
      <c r="F76" s="936"/>
      <c r="G76" s="936"/>
      <c r="H76" s="936"/>
      <c r="I76" s="936"/>
      <c r="J76" s="936"/>
      <c r="K76" s="936"/>
      <c r="L76" s="936"/>
      <c r="M76" s="936"/>
      <c r="N76" s="936"/>
      <c r="O76" s="936"/>
      <c r="P76" s="937"/>
      <c r="Q76" s="941">
        <v>71</v>
      </c>
      <c r="R76" s="894"/>
      <c r="S76" s="894"/>
      <c r="T76" s="894"/>
      <c r="U76" s="890"/>
      <c r="V76" s="893">
        <v>71</v>
      </c>
      <c r="W76" s="894"/>
      <c r="X76" s="894"/>
      <c r="Y76" s="894"/>
      <c r="Z76" s="890"/>
      <c r="AA76" s="893">
        <v>0</v>
      </c>
      <c r="AB76" s="894"/>
      <c r="AC76" s="894"/>
      <c r="AD76" s="894"/>
      <c r="AE76" s="890"/>
      <c r="AF76" s="893">
        <v>0</v>
      </c>
      <c r="AG76" s="894"/>
      <c r="AH76" s="894"/>
      <c r="AI76" s="894"/>
      <c r="AJ76" s="890"/>
      <c r="AK76" s="893" t="s">
        <v>624</v>
      </c>
      <c r="AL76" s="894"/>
      <c r="AM76" s="894"/>
      <c r="AN76" s="894"/>
      <c r="AO76" s="890"/>
      <c r="AP76" s="893" t="s">
        <v>624</v>
      </c>
      <c r="AQ76" s="894"/>
      <c r="AR76" s="894"/>
      <c r="AS76" s="894"/>
      <c r="AT76" s="890"/>
      <c r="AU76" s="893" t="s">
        <v>624</v>
      </c>
      <c r="AV76" s="894"/>
      <c r="AW76" s="894"/>
      <c r="AX76" s="894"/>
      <c r="AY76" s="890"/>
      <c r="AZ76" s="942" t="s">
        <v>616</v>
      </c>
      <c r="BA76" s="943"/>
      <c r="BB76" s="943"/>
      <c r="BC76" s="943"/>
      <c r="BD76" s="944"/>
      <c r="BE76" s="245"/>
      <c r="BF76" s="245"/>
      <c r="BG76" s="245"/>
      <c r="BH76" s="245"/>
      <c r="BI76" s="245"/>
      <c r="BJ76" s="245"/>
      <c r="BK76" s="245"/>
      <c r="BL76" s="245"/>
      <c r="BM76" s="245"/>
      <c r="BN76" s="245"/>
      <c r="BO76" s="245"/>
      <c r="BP76" s="245"/>
      <c r="BQ76" s="242">
        <v>70</v>
      </c>
      <c r="BR76" s="247"/>
      <c r="BS76" s="925"/>
      <c r="BT76" s="926"/>
      <c r="BU76" s="926"/>
      <c r="BV76" s="926"/>
      <c r="BW76" s="926"/>
      <c r="BX76" s="926"/>
      <c r="BY76" s="926"/>
      <c r="BZ76" s="926"/>
      <c r="CA76" s="926"/>
      <c r="CB76" s="926"/>
      <c r="CC76" s="926"/>
      <c r="CD76" s="926"/>
      <c r="CE76" s="926"/>
      <c r="CF76" s="926"/>
      <c r="CG76" s="927"/>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1"/>
      <c r="EA76" s="226"/>
    </row>
    <row r="77" spans="1:131" s="227" customFormat="1" ht="26.25" customHeight="1">
      <c r="A77" s="241">
        <v>10</v>
      </c>
      <c r="B77" s="935" t="s">
        <v>615</v>
      </c>
      <c r="C77" s="936"/>
      <c r="D77" s="936"/>
      <c r="E77" s="936"/>
      <c r="F77" s="936"/>
      <c r="G77" s="936"/>
      <c r="H77" s="936"/>
      <c r="I77" s="936"/>
      <c r="J77" s="936"/>
      <c r="K77" s="936"/>
      <c r="L77" s="936"/>
      <c r="M77" s="936"/>
      <c r="N77" s="936"/>
      <c r="O77" s="936"/>
      <c r="P77" s="937"/>
      <c r="Q77" s="941">
        <v>789</v>
      </c>
      <c r="R77" s="894"/>
      <c r="S77" s="894"/>
      <c r="T77" s="894"/>
      <c r="U77" s="890"/>
      <c r="V77" s="893">
        <v>789</v>
      </c>
      <c r="W77" s="894"/>
      <c r="X77" s="894"/>
      <c r="Y77" s="894"/>
      <c r="Z77" s="890"/>
      <c r="AA77" s="893">
        <v>0</v>
      </c>
      <c r="AB77" s="894"/>
      <c r="AC77" s="894"/>
      <c r="AD77" s="894"/>
      <c r="AE77" s="890"/>
      <c r="AF77" s="893">
        <v>0</v>
      </c>
      <c r="AG77" s="894"/>
      <c r="AH77" s="894"/>
      <c r="AI77" s="894"/>
      <c r="AJ77" s="890"/>
      <c r="AK77" s="893" t="s">
        <v>624</v>
      </c>
      <c r="AL77" s="894"/>
      <c r="AM77" s="894"/>
      <c r="AN77" s="894"/>
      <c r="AO77" s="890"/>
      <c r="AP77" s="893">
        <v>500</v>
      </c>
      <c r="AQ77" s="894"/>
      <c r="AR77" s="894"/>
      <c r="AS77" s="894"/>
      <c r="AT77" s="890"/>
      <c r="AU77" s="893">
        <v>370</v>
      </c>
      <c r="AV77" s="894"/>
      <c r="AW77" s="894"/>
      <c r="AX77" s="894"/>
      <c r="AY77" s="890"/>
      <c r="AZ77" s="942" t="s">
        <v>616</v>
      </c>
      <c r="BA77" s="943"/>
      <c r="BB77" s="943"/>
      <c r="BC77" s="943"/>
      <c r="BD77" s="944"/>
      <c r="BE77" s="245"/>
      <c r="BF77" s="245"/>
      <c r="BG77" s="245"/>
      <c r="BH77" s="245"/>
      <c r="BI77" s="245"/>
      <c r="BJ77" s="245"/>
      <c r="BK77" s="245"/>
      <c r="BL77" s="245"/>
      <c r="BM77" s="245"/>
      <c r="BN77" s="245"/>
      <c r="BO77" s="245"/>
      <c r="BP77" s="245"/>
      <c r="BQ77" s="242">
        <v>71</v>
      </c>
      <c r="BR77" s="247"/>
      <c r="BS77" s="925"/>
      <c r="BT77" s="926"/>
      <c r="BU77" s="926"/>
      <c r="BV77" s="926"/>
      <c r="BW77" s="926"/>
      <c r="BX77" s="926"/>
      <c r="BY77" s="926"/>
      <c r="BZ77" s="926"/>
      <c r="CA77" s="926"/>
      <c r="CB77" s="926"/>
      <c r="CC77" s="926"/>
      <c r="CD77" s="926"/>
      <c r="CE77" s="926"/>
      <c r="CF77" s="926"/>
      <c r="CG77" s="927"/>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1"/>
      <c r="EA77" s="226"/>
    </row>
    <row r="78" spans="1:131" s="227" customFormat="1" ht="26.25" customHeight="1">
      <c r="A78" s="241">
        <v>11</v>
      </c>
      <c r="B78" s="935"/>
      <c r="C78" s="936"/>
      <c r="D78" s="936"/>
      <c r="E78" s="936"/>
      <c r="F78" s="936"/>
      <c r="G78" s="936"/>
      <c r="H78" s="936"/>
      <c r="I78" s="936"/>
      <c r="J78" s="936"/>
      <c r="K78" s="936"/>
      <c r="L78" s="936"/>
      <c r="M78" s="936"/>
      <c r="N78" s="936"/>
      <c r="O78" s="936"/>
      <c r="P78" s="937"/>
      <c r="Q78" s="938"/>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9"/>
      <c r="BA78" s="939"/>
      <c r="BB78" s="939"/>
      <c r="BC78" s="939"/>
      <c r="BD78" s="940"/>
      <c r="BE78" s="245"/>
      <c r="BF78" s="245"/>
      <c r="BG78" s="245"/>
      <c r="BH78" s="245"/>
      <c r="BI78" s="245"/>
      <c r="BJ78" s="248"/>
      <c r="BK78" s="248"/>
      <c r="BL78" s="248"/>
      <c r="BM78" s="248"/>
      <c r="BN78" s="248"/>
      <c r="BO78" s="245"/>
      <c r="BP78" s="245"/>
      <c r="BQ78" s="242">
        <v>72</v>
      </c>
      <c r="BR78" s="247"/>
      <c r="BS78" s="925"/>
      <c r="BT78" s="926"/>
      <c r="BU78" s="926"/>
      <c r="BV78" s="926"/>
      <c r="BW78" s="926"/>
      <c r="BX78" s="926"/>
      <c r="BY78" s="926"/>
      <c r="BZ78" s="926"/>
      <c r="CA78" s="926"/>
      <c r="CB78" s="926"/>
      <c r="CC78" s="926"/>
      <c r="CD78" s="926"/>
      <c r="CE78" s="926"/>
      <c r="CF78" s="926"/>
      <c r="CG78" s="927"/>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1"/>
      <c r="EA78" s="226"/>
    </row>
    <row r="79" spans="1:131" s="227" customFormat="1" ht="26.25" customHeight="1">
      <c r="A79" s="241">
        <v>12</v>
      </c>
      <c r="B79" s="935"/>
      <c r="C79" s="936"/>
      <c r="D79" s="936"/>
      <c r="E79" s="936"/>
      <c r="F79" s="936"/>
      <c r="G79" s="936"/>
      <c r="H79" s="936"/>
      <c r="I79" s="936"/>
      <c r="J79" s="936"/>
      <c r="K79" s="936"/>
      <c r="L79" s="936"/>
      <c r="M79" s="936"/>
      <c r="N79" s="936"/>
      <c r="O79" s="936"/>
      <c r="P79" s="937"/>
      <c r="Q79" s="938"/>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9"/>
      <c r="BA79" s="939"/>
      <c r="BB79" s="939"/>
      <c r="BC79" s="939"/>
      <c r="BD79" s="940"/>
      <c r="BE79" s="245"/>
      <c r="BF79" s="245"/>
      <c r="BG79" s="245"/>
      <c r="BH79" s="245"/>
      <c r="BI79" s="245"/>
      <c r="BJ79" s="248"/>
      <c r="BK79" s="248"/>
      <c r="BL79" s="248"/>
      <c r="BM79" s="248"/>
      <c r="BN79" s="248"/>
      <c r="BO79" s="245"/>
      <c r="BP79" s="245"/>
      <c r="BQ79" s="242">
        <v>73</v>
      </c>
      <c r="BR79" s="247"/>
      <c r="BS79" s="925"/>
      <c r="BT79" s="926"/>
      <c r="BU79" s="926"/>
      <c r="BV79" s="926"/>
      <c r="BW79" s="926"/>
      <c r="BX79" s="926"/>
      <c r="BY79" s="926"/>
      <c r="BZ79" s="926"/>
      <c r="CA79" s="926"/>
      <c r="CB79" s="926"/>
      <c r="CC79" s="926"/>
      <c r="CD79" s="926"/>
      <c r="CE79" s="926"/>
      <c r="CF79" s="926"/>
      <c r="CG79" s="927"/>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1"/>
      <c r="EA79" s="226"/>
    </row>
    <row r="80" spans="1:131" s="227" customFormat="1" ht="26.25" customHeight="1">
      <c r="A80" s="241">
        <v>13</v>
      </c>
      <c r="B80" s="935"/>
      <c r="C80" s="936"/>
      <c r="D80" s="936"/>
      <c r="E80" s="936"/>
      <c r="F80" s="936"/>
      <c r="G80" s="936"/>
      <c r="H80" s="936"/>
      <c r="I80" s="936"/>
      <c r="J80" s="936"/>
      <c r="K80" s="936"/>
      <c r="L80" s="936"/>
      <c r="M80" s="936"/>
      <c r="N80" s="936"/>
      <c r="O80" s="936"/>
      <c r="P80" s="937"/>
      <c r="Q80" s="938"/>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9"/>
      <c r="BA80" s="939"/>
      <c r="BB80" s="939"/>
      <c r="BC80" s="939"/>
      <c r="BD80" s="940"/>
      <c r="BE80" s="245"/>
      <c r="BF80" s="245"/>
      <c r="BG80" s="245"/>
      <c r="BH80" s="245"/>
      <c r="BI80" s="245"/>
      <c r="BJ80" s="245"/>
      <c r="BK80" s="245"/>
      <c r="BL80" s="245"/>
      <c r="BM80" s="245"/>
      <c r="BN80" s="245"/>
      <c r="BO80" s="245"/>
      <c r="BP80" s="245"/>
      <c r="BQ80" s="242">
        <v>74</v>
      </c>
      <c r="BR80" s="247"/>
      <c r="BS80" s="925"/>
      <c r="BT80" s="926"/>
      <c r="BU80" s="926"/>
      <c r="BV80" s="926"/>
      <c r="BW80" s="926"/>
      <c r="BX80" s="926"/>
      <c r="BY80" s="926"/>
      <c r="BZ80" s="926"/>
      <c r="CA80" s="926"/>
      <c r="CB80" s="926"/>
      <c r="CC80" s="926"/>
      <c r="CD80" s="926"/>
      <c r="CE80" s="926"/>
      <c r="CF80" s="926"/>
      <c r="CG80" s="927"/>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1"/>
      <c r="EA80" s="226"/>
    </row>
    <row r="81" spans="1:131" s="227" customFormat="1" ht="26.25" customHeight="1">
      <c r="A81" s="241">
        <v>14</v>
      </c>
      <c r="B81" s="935"/>
      <c r="C81" s="936"/>
      <c r="D81" s="936"/>
      <c r="E81" s="936"/>
      <c r="F81" s="936"/>
      <c r="G81" s="936"/>
      <c r="H81" s="936"/>
      <c r="I81" s="936"/>
      <c r="J81" s="936"/>
      <c r="K81" s="936"/>
      <c r="L81" s="936"/>
      <c r="M81" s="936"/>
      <c r="N81" s="936"/>
      <c r="O81" s="936"/>
      <c r="P81" s="937"/>
      <c r="Q81" s="938"/>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9"/>
      <c r="BA81" s="939"/>
      <c r="BB81" s="939"/>
      <c r="BC81" s="939"/>
      <c r="BD81" s="940"/>
      <c r="BE81" s="245"/>
      <c r="BF81" s="245"/>
      <c r="BG81" s="245"/>
      <c r="BH81" s="245"/>
      <c r="BI81" s="245"/>
      <c r="BJ81" s="245"/>
      <c r="BK81" s="245"/>
      <c r="BL81" s="245"/>
      <c r="BM81" s="245"/>
      <c r="BN81" s="245"/>
      <c r="BO81" s="245"/>
      <c r="BP81" s="245"/>
      <c r="BQ81" s="242">
        <v>75</v>
      </c>
      <c r="BR81" s="247"/>
      <c r="BS81" s="925"/>
      <c r="BT81" s="926"/>
      <c r="BU81" s="926"/>
      <c r="BV81" s="926"/>
      <c r="BW81" s="926"/>
      <c r="BX81" s="926"/>
      <c r="BY81" s="926"/>
      <c r="BZ81" s="926"/>
      <c r="CA81" s="926"/>
      <c r="CB81" s="926"/>
      <c r="CC81" s="926"/>
      <c r="CD81" s="926"/>
      <c r="CE81" s="926"/>
      <c r="CF81" s="926"/>
      <c r="CG81" s="927"/>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1"/>
      <c r="EA81" s="226"/>
    </row>
    <row r="82" spans="1:131" s="227" customFormat="1" ht="26.25" customHeight="1">
      <c r="A82" s="241">
        <v>15</v>
      </c>
      <c r="B82" s="935"/>
      <c r="C82" s="936"/>
      <c r="D82" s="936"/>
      <c r="E82" s="936"/>
      <c r="F82" s="936"/>
      <c r="G82" s="936"/>
      <c r="H82" s="936"/>
      <c r="I82" s="936"/>
      <c r="J82" s="936"/>
      <c r="K82" s="936"/>
      <c r="L82" s="936"/>
      <c r="M82" s="936"/>
      <c r="N82" s="936"/>
      <c r="O82" s="936"/>
      <c r="P82" s="937"/>
      <c r="Q82" s="938"/>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9"/>
      <c r="BA82" s="939"/>
      <c r="BB82" s="939"/>
      <c r="BC82" s="939"/>
      <c r="BD82" s="940"/>
      <c r="BE82" s="245"/>
      <c r="BF82" s="245"/>
      <c r="BG82" s="245"/>
      <c r="BH82" s="245"/>
      <c r="BI82" s="245"/>
      <c r="BJ82" s="245"/>
      <c r="BK82" s="245"/>
      <c r="BL82" s="245"/>
      <c r="BM82" s="245"/>
      <c r="BN82" s="245"/>
      <c r="BO82" s="245"/>
      <c r="BP82" s="245"/>
      <c r="BQ82" s="242">
        <v>76</v>
      </c>
      <c r="BR82" s="247"/>
      <c r="BS82" s="925"/>
      <c r="BT82" s="926"/>
      <c r="BU82" s="926"/>
      <c r="BV82" s="926"/>
      <c r="BW82" s="926"/>
      <c r="BX82" s="926"/>
      <c r="BY82" s="926"/>
      <c r="BZ82" s="926"/>
      <c r="CA82" s="926"/>
      <c r="CB82" s="926"/>
      <c r="CC82" s="926"/>
      <c r="CD82" s="926"/>
      <c r="CE82" s="926"/>
      <c r="CF82" s="926"/>
      <c r="CG82" s="927"/>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1"/>
      <c r="EA82" s="226"/>
    </row>
    <row r="83" spans="1:131" s="227" customFormat="1" ht="26.25" customHeight="1">
      <c r="A83" s="241">
        <v>16</v>
      </c>
      <c r="B83" s="935"/>
      <c r="C83" s="936"/>
      <c r="D83" s="936"/>
      <c r="E83" s="936"/>
      <c r="F83" s="936"/>
      <c r="G83" s="936"/>
      <c r="H83" s="936"/>
      <c r="I83" s="936"/>
      <c r="J83" s="936"/>
      <c r="K83" s="936"/>
      <c r="L83" s="936"/>
      <c r="M83" s="936"/>
      <c r="N83" s="936"/>
      <c r="O83" s="936"/>
      <c r="P83" s="937"/>
      <c r="Q83" s="938"/>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9"/>
      <c r="BA83" s="939"/>
      <c r="BB83" s="939"/>
      <c r="BC83" s="939"/>
      <c r="BD83" s="940"/>
      <c r="BE83" s="245"/>
      <c r="BF83" s="245"/>
      <c r="BG83" s="245"/>
      <c r="BH83" s="245"/>
      <c r="BI83" s="245"/>
      <c r="BJ83" s="245"/>
      <c r="BK83" s="245"/>
      <c r="BL83" s="245"/>
      <c r="BM83" s="245"/>
      <c r="BN83" s="245"/>
      <c r="BO83" s="245"/>
      <c r="BP83" s="245"/>
      <c r="BQ83" s="242">
        <v>77</v>
      </c>
      <c r="BR83" s="247"/>
      <c r="BS83" s="925"/>
      <c r="BT83" s="926"/>
      <c r="BU83" s="926"/>
      <c r="BV83" s="926"/>
      <c r="BW83" s="926"/>
      <c r="BX83" s="926"/>
      <c r="BY83" s="926"/>
      <c r="BZ83" s="926"/>
      <c r="CA83" s="926"/>
      <c r="CB83" s="926"/>
      <c r="CC83" s="926"/>
      <c r="CD83" s="926"/>
      <c r="CE83" s="926"/>
      <c r="CF83" s="926"/>
      <c r="CG83" s="927"/>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1"/>
      <c r="EA83" s="226"/>
    </row>
    <row r="84" spans="1:131" s="227" customFormat="1" ht="26.25" customHeight="1">
      <c r="A84" s="241">
        <v>17</v>
      </c>
      <c r="B84" s="935"/>
      <c r="C84" s="936"/>
      <c r="D84" s="936"/>
      <c r="E84" s="936"/>
      <c r="F84" s="936"/>
      <c r="G84" s="936"/>
      <c r="H84" s="936"/>
      <c r="I84" s="936"/>
      <c r="J84" s="936"/>
      <c r="K84" s="936"/>
      <c r="L84" s="936"/>
      <c r="M84" s="936"/>
      <c r="N84" s="936"/>
      <c r="O84" s="936"/>
      <c r="P84" s="937"/>
      <c r="Q84" s="938"/>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9"/>
      <c r="BA84" s="939"/>
      <c r="BB84" s="939"/>
      <c r="BC84" s="939"/>
      <c r="BD84" s="940"/>
      <c r="BE84" s="245"/>
      <c r="BF84" s="245"/>
      <c r="BG84" s="245"/>
      <c r="BH84" s="245"/>
      <c r="BI84" s="245"/>
      <c r="BJ84" s="245"/>
      <c r="BK84" s="245"/>
      <c r="BL84" s="245"/>
      <c r="BM84" s="245"/>
      <c r="BN84" s="245"/>
      <c r="BO84" s="245"/>
      <c r="BP84" s="245"/>
      <c r="BQ84" s="242">
        <v>78</v>
      </c>
      <c r="BR84" s="247"/>
      <c r="BS84" s="925"/>
      <c r="BT84" s="926"/>
      <c r="BU84" s="926"/>
      <c r="BV84" s="926"/>
      <c r="BW84" s="926"/>
      <c r="BX84" s="926"/>
      <c r="BY84" s="926"/>
      <c r="BZ84" s="926"/>
      <c r="CA84" s="926"/>
      <c r="CB84" s="926"/>
      <c r="CC84" s="926"/>
      <c r="CD84" s="926"/>
      <c r="CE84" s="926"/>
      <c r="CF84" s="926"/>
      <c r="CG84" s="927"/>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1"/>
      <c r="EA84" s="226"/>
    </row>
    <row r="85" spans="1:131" s="227" customFormat="1" ht="26.25" customHeight="1">
      <c r="A85" s="241">
        <v>18</v>
      </c>
      <c r="B85" s="935"/>
      <c r="C85" s="936"/>
      <c r="D85" s="936"/>
      <c r="E85" s="936"/>
      <c r="F85" s="936"/>
      <c r="G85" s="936"/>
      <c r="H85" s="936"/>
      <c r="I85" s="936"/>
      <c r="J85" s="936"/>
      <c r="K85" s="936"/>
      <c r="L85" s="936"/>
      <c r="M85" s="936"/>
      <c r="N85" s="936"/>
      <c r="O85" s="936"/>
      <c r="P85" s="937"/>
      <c r="Q85" s="938"/>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9"/>
      <c r="BA85" s="939"/>
      <c r="BB85" s="939"/>
      <c r="BC85" s="939"/>
      <c r="BD85" s="940"/>
      <c r="BE85" s="245"/>
      <c r="BF85" s="245"/>
      <c r="BG85" s="245"/>
      <c r="BH85" s="245"/>
      <c r="BI85" s="245"/>
      <c r="BJ85" s="245"/>
      <c r="BK85" s="245"/>
      <c r="BL85" s="245"/>
      <c r="BM85" s="245"/>
      <c r="BN85" s="245"/>
      <c r="BO85" s="245"/>
      <c r="BP85" s="245"/>
      <c r="BQ85" s="242">
        <v>79</v>
      </c>
      <c r="BR85" s="247"/>
      <c r="BS85" s="925"/>
      <c r="BT85" s="926"/>
      <c r="BU85" s="926"/>
      <c r="BV85" s="926"/>
      <c r="BW85" s="926"/>
      <c r="BX85" s="926"/>
      <c r="BY85" s="926"/>
      <c r="BZ85" s="926"/>
      <c r="CA85" s="926"/>
      <c r="CB85" s="926"/>
      <c r="CC85" s="926"/>
      <c r="CD85" s="926"/>
      <c r="CE85" s="926"/>
      <c r="CF85" s="926"/>
      <c r="CG85" s="927"/>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1"/>
      <c r="EA85" s="226"/>
    </row>
    <row r="86" spans="1:131" s="227" customFormat="1" ht="26.25" customHeight="1">
      <c r="A86" s="241">
        <v>19</v>
      </c>
      <c r="B86" s="935"/>
      <c r="C86" s="936"/>
      <c r="D86" s="936"/>
      <c r="E86" s="936"/>
      <c r="F86" s="936"/>
      <c r="G86" s="936"/>
      <c r="H86" s="936"/>
      <c r="I86" s="936"/>
      <c r="J86" s="936"/>
      <c r="K86" s="936"/>
      <c r="L86" s="936"/>
      <c r="M86" s="936"/>
      <c r="N86" s="936"/>
      <c r="O86" s="936"/>
      <c r="P86" s="937"/>
      <c r="Q86" s="938"/>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9"/>
      <c r="BA86" s="939"/>
      <c r="BB86" s="939"/>
      <c r="BC86" s="939"/>
      <c r="BD86" s="940"/>
      <c r="BE86" s="245"/>
      <c r="BF86" s="245"/>
      <c r="BG86" s="245"/>
      <c r="BH86" s="245"/>
      <c r="BI86" s="245"/>
      <c r="BJ86" s="245"/>
      <c r="BK86" s="245"/>
      <c r="BL86" s="245"/>
      <c r="BM86" s="245"/>
      <c r="BN86" s="245"/>
      <c r="BO86" s="245"/>
      <c r="BP86" s="245"/>
      <c r="BQ86" s="242">
        <v>80</v>
      </c>
      <c r="BR86" s="247"/>
      <c r="BS86" s="925"/>
      <c r="BT86" s="926"/>
      <c r="BU86" s="926"/>
      <c r="BV86" s="926"/>
      <c r="BW86" s="926"/>
      <c r="BX86" s="926"/>
      <c r="BY86" s="926"/>
      <c r="BZ86" s="926"/>
      <c r="CA86" s="926"/>
      <c r="CB86" s="926"/>
      <c r="CC86" s="926"/>
      <c r="CD86" s="926"/>
      <c r="CE86" s="926"/>
      <c r="CF86" s="926"/>
      <c r="CG86" s="927"/>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1"/>
      <c r="EA86" s="226"/>
    </row>
    <row r="87" spans="1:131" s="227" customFormat="1" ht="26.25" customHeight="1">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5"/>
      <c r="BT87" s="926"/>
      <c r="BU87" s="926"/>
      <c r="BV87" s="926"/>
      <c r="BW87" s="926"/>
      <c r="BX87" s="926"/>
      <c r="BY87" s="926"/>
      <c r="BZ87" s="926"/>
      <c r="CA87" s="926"/>
      <c r="CB87" s="926"/>
      <c r="CC87" s="926"/>
      <c r="CD87" s="926"/>
      <c r="CE87" s="926"/>
      <c r="CF87" s="926"/>
      <c r="CG87" s="927"/>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1"/>
      <c r="EA87" s="226"/>
    </row>
    <row r="88" spans="1:131" s="227" customFormat="1" ht="26.25" customHeight="1" thickBot="1">
      <c r="A88" s="244" t="s">
        <v>385</v>
      </c>
      <c r="B88" s="850" t="s">
        <v>430</v>
      </c>
      <c r="C88" s="851"/>
      <c r="D88" s="851"/>
      <c r="E88" s="851"/>
      <c r="F88" s="851"/>
      <c r="G88" s="851"/>
      <c r="H88" s="851"/>
      <c r="I88" s="851"/>
      <c r="J88" s="851"/>
      <c r="K88" s="851"/>
      <c r="L88" s="851"/>
      <c r="M88" s="851"/>
      <c r="N88" s="851"/>
      <c r="O88" s="851"/>
      <c r="P88" s="852"/>
      <c r="Q88" s="900"/>
      <c r="R88" s="901"/>
      <c r="S88" s="901"/>
      <c r="T88" s="901"/>
      <c r="U88" s="901"/>
      <c r="V88" s="901"/>
      <c r="W88" s="901"/>
      <c r="X88" s="901"/>
      <c r="Y88" s="901"/>
      <c r="Z88" s="901"/>
      <c r="AA88" s="901"/>
      <c r="AB88" s="901"/>
      <c r="AC88" s="901"/>
      <c r="AD88" s="901"/>
      <c r="AE88" s="901"/>
      <c r="AF88" s="904">
        <v>4297</v>
      </c>
      <c r="AG88" s="904"/>
      <c r="AH88" s="904"/>
      <c r="AI88" s="904"/>
      <c r="AJ88" s="904"/>
      <c r="AK88" s="901"/>
      <c r="AL88" s="901"/>
      <c r="AM88" s="901"/>
      <c r="AN88" s="901"/>
      <c r="AO88" s="901"/>
      <c r="AP88" s="904">
        <v>1326</v>
      </c>
      <c r="AQ88" s="904"/>
      <c r="AR88" s="904"/>
      <c r="AS88" s="904"/>
      <c r="AT88" s="904"/>
      <c r="AU88" s="904">
        <v>894</v>
      </c>
      <c r="AV88" s="904"/>
      <c r="AW88" s="904"/>
      <c r="AX88" s="904"/>
      <c r="AY88" s="904"/>
      <c r="AZ88" s="909"/>
      <c r="BA88" s="909"/>
      <c r="BB88" s="909"/>
      <c r="BC88" s="909"/>
      <c r="BD88" s="910"/>
      <c r="BE88" s="245"/>
      <c r="BF88" s="245"/>
      <c r="BG88" s="245"/>
      <c r="BH88" s="245"/>
      <c r="BI88" s="245"/>
      <c r="BJ88" s="245"/>
      <c r="BK88" s="245"/>
      <c r="BL88" s="245"/>
      <c r="BM88" s="245"/>
      <c r="BN88" s="245"/>
      <c r="BO88" s="245"/>
      <c r="BP88" s="245"/>
      <c r="BQ88" s="242">
        <v>82</v>
      </c>
      <c r="BR88" s="247"/>
      <c r="BS88" s="925"/>
      <c r="BT88" s="926"/>
      <c r="BU88" s="926"/>
      <c r="BV88" s="926"/>
      <c r="BW88" s="926"/>
      <c r="BX88" s="926"/>
      <c r="BY88" s="926"/>
      <c r="BZ88" s="926"/>
      <c r="CA88" s="926"/>
      <c r="CB88" s="926"/>
      <c r="CC88" s="926"/>
      <c r="CD88" s="926"/>
      <c r="CE88" s="926"/>
      <c r="CF88" s="926"/>
      <c r="CG88" s="927"/>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5"/>
      <c r="BT89" s="926"/>
      <c r="BU89" s="926"/>
      <c r="BV89" s="926"/>
      <c r="BW89" s="926"/>
      <c r="BX89" s="926"/>
      <c r="BY89" s="926"/>
      <c r="BZ89" s="926"/>
      <c r="CA89" s="926"/>
      <c r="CB89" s="926"/>
      <c r="CC89" s="926"/>
      <c r="CD89" s="926"/>
      <c r="CE89" s="926"/>
      <c r="CF89" s="926"/>
      <c r="CG89" s="927"/>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5"/>
      <c r="BT90" s="926"/>
      <c r="BU90" s="926"/>
      <c r="BV90" s="926"/>
      <c r="BW90" s="926"/>
      <c r="BX90" s="926"/>
      <c r="BY90" s="926"/>
      <c r="BZ90" s="926"/>
      <c r="CA90" s="926"/>
      <c r="CB90" s="926"/>
      <c r="CC90" s="926"/>
      <c r="CD90" s="926"/>
      <c r="CE90" s="926"/>
      <c r="CF90" s="926"/>
      <c r="CG90" s="927"/>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5"/>
      <c r="BT91" s="926"/>
      <c r="BU91" s="926"/>
      <c r="BV91" s="926"/>
      <c r="BW91" s="926"/>
      <c r="BX91" s="926"/>
      <c r="BY91" s="926"/>
      <c r="BZ91" s="926"/>
      <c r="CA91" s="926"/>
      <c r="CB91" s="926"/>
      <c r="CC91" s="926"/>
      <c r="CD91" s="926"/>
      <c r="CE91" s="926"/>
      <c r="CF91" s="926"/>
      <c r="CG91" s="927"/>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5"/>
      <c r="BT92" s="926"/>
      <c r="BU92" s="926"/>
      <c r="BV92" s="926"/>
      <c r="BW92" s="926"/>
      <c r="BX92" s="926"/>
      <c r="BY92" s="926"/>
      <c r="BZ92" s="926"/>
      <c r="CA92" s="926"/>
      <c r="CB92" s="926"/>
      <c r="CC92" s="926"/>
      <c r="CD92" s="926"/>
      <c r="CE92" s="926"/>
      <c r="CF92" s="926"/>
      <c r="CG92" s="927"/>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5"/>
      <c r="BT93" s="926"/>
      <c r="BU93" s="926"/>
      <c r="BV93" s="926"/>
      <c r="BW93" s="926"/>
      <c r="BX93" s="926"/>
      <c r="BY93" s="926"/>
      <c r="BZ93" s="926"/>
      <c r="CA93" s="926"/>
      <c r="CB93" s="926"/>
      <c r="CC93" s="926"/>
      <c r="CD93" s="926"/>
      <c r="CE93" s="926"/>
      <c r="CF93" s="926"/>
      <c r="CG93" s="927"/>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5"/>
      <c r="BT94" s="926"/>
      <c r="BU94" s="926"/>
      <c r="BV94" s="926"/>
      <c r="BW94" s="926"/>
      <c r="BX94" s="926"/>
      <c r="BY94" s="926"/>
      <c r="BZ94" s="926"/>
      <c r="CA94" s="926"/>
      <c r="CB94" s="926"/>
      <c r="CC94" s="926"/>
      <c r="CD94" s="926"/>
      <c r="CE94" s="926"/>
      <c r="CF94" s="926"/>
      <c r="CG94" s="927"/>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5"/>
      <c r="BT95" s="926"/>
      <c r="BU95" s="926"/>
      <c r="BV95" s="926"/>
      <c r="BW95" s="926"/>
      <c r="BX95" s="926"/>
      <c r="BY95" s="926"/>
      <c r="BZ95" s="926"/>
      <c r="CA95" s="926"/>
      <c r="CB95" s="926"/>
      <c r="CC95" s="926"/>
      <c r="CD95" s="926"/>
      <c r="CE95" s="926"/>
      <c r="CF95" s="926"/>
      <c r="CG95" s="927"/>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5"/>
      <c r="BT96" s="926"/>
      <c r="BU96" s="926"/>
      <c r="BV96" s="926"/>
      <c r="BW96" s="926"/>
      <c r="BX96" s="926"/>
      <c r="BY96" s="926"/>
      <c r="BZ96" s="926"/>
      <c r="CA96" s="926"/>
      <c r="CB96" s="926"/>
      <c r="CC96" s="926"/>
      <c r="CD96" s="926"/>
      <c r="CE96" s="926"/>
      <c r="CF96" s="926"/>
      <c r="CG96" s="927"/>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5"/>
      <c r="BT97" s="926"/>
      <c r="BU97" s="926"/>
      <c r="BV97" s="926"/>
      <c r="BW97" s="926"/>
      <c r="BX97" s="926"/>
      <c r="BY97" s="926"/>
      <c r="BZ97" s="926"/>
      <c r="CA97" s="926"/>
      <c r="CB97" s="926"/>
      <c r="CC97" s="926"/>
      <c r="CD97" s="926"/>
      <c r="CE97" s="926"/>
      <c r="CF97" s="926"/>
      <c r="CG97" s="927"/>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5"/>
      <c r="BT98" s="926"/>
      <c r="BU98" s="926"/>
      <c r="BV98" s="926"/>
      <c r="BW98" s="926"/>
      <c r="BX98" s="926"/>
      <c r="BY98" s="926"/>
      <c r="BZ98" s="926"/>
      <c r="CA98" s="926"/>
      <c r="CB98" s="926"/>
      <c r="CC98" s="926"/>
      <c r="CD98" s="926"/>
      <c r="CE98" s="926"/>
      <c r="CF98" s="926"/>
      <c r="CG98" s="927"/>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5"/>
      <c r="BT99" s="926"/>
      <c r="BU99" s="926"/>
      <c r="BV99" s="926"/>
      <c r="BW99" s="926"/>
      <c r="BX99" s="926"/>
      <c r="BY99" s="926"/>
      <c r="BZ99" s="926"/>
      <c r="CA99" s="926"/>
      <c r="CB99" s="926"/>
      <c r="CC99" s="926"/>
      <c r="CD99" s="926"/>
      <c r="CE99" s="926"/>
      <c r="CF99" s="926"/>
      <c r="CG99" s="927"/>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5"/>
      <c r="BT100" s="926"/>
      <c r="BU100" s="926"/>
      <c r="BV100" s="926"/>
      <c r="BW100" s="926"/>
      <c r="BX100" s="926"/>
      <c r="BY100" s="926"/>
      <c r="BZ100" s="926"/>
      <c r="CA100" s="926"/>
      <c r="CB100" s="926"/>
      <c r="CC100" s="926"/>
      <c r="CD100" s="926"/>
      <c r="CE100" s="926"/>
      <c r="CF100" s="926"/>
      <c r="CG100" s="927"/>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5"/>
      <c r="BT101" s="926"/>
      <c r="BU101" s="926"/>
      <c r="BV101" s="926"/>
      <c r="BW101" s="926"/>
      <c r="BX101" s="926"/>
      <c r="BY101" s="926"/>
      <c r="BZ101" s="926"/>
      <c r="CA101" s="926"/>
      <c r="CB101" s="926"/>
      <c r="CC101" s="926"/>
      <c r="CD101" s="926"/>
      <c r="CE101" s="926"/>
      <c r="CF101" s="926"/>
      <c r="CG101" s="927"/>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431</v>
      </c>
      <c r="BS102" s="851"/>
      <c r="BT102" s="851"/>
      <c r="BU102" s="851"/>
      <c r="BV102" s="851"/>
      <c r="BW102" s="851"/>
      <c r="BX102" s="851"/>
      <c r="BY102" s="851"/>
      <c r="BZ102" s="851"/>
      <c r="CA102" s="851"/>
      <c r="CB102" s="851"/>
      <c r="CC102" s="851"/>
      <c r="CD102" s="851"/>
      <c r="CE102" s="851"/>
      <c r="CF102" s="851"/>
      <c r="CG102" s="852"/>
      <c r="CH102" s="952"/>
      <c r="CI102" s="953"/>
      <c r="CJ102" s="953"/>
      <c r="CK102" s="953"/>
      <c r="CL102" s="954"/>
      <c r="CM102" s="952"/>
      <c r="CN102" s="953"/>
      <c r="CO102" s="953"/>
      <c r="CP102" s="953"/>
      <c r="CQ102" s="954"/>
      <c r="CR102" s="955">
        <v>159</v>
      </c>
      <c r="CS102" s="912"/>
      <c r="CT102" s="912"/>
      <c r="CU102" s="912"/>
      <c r="CV102" s="956"/>
      <c r="CW102" s="955">
        <v>292</v>
      </c>
      <c r="CX102" s="912"/>
      <c r="CY102" s="912"/>
      <c r="CZ102" s="912"/>
      <c r="DA102" s="956"/>
      <c r="DB102" s="955"/>
      <c r="DC102" s="912"/>
      <c r="DD102" s="912"/>
      <c r="DE102" s="912"/>
      <c r="DF102" s="956"/>
      <c r="DG102" s="955"/>
      <c r="DH102" s="912"/>
      <c r="DI102" s="912"/>
      <c r="DJ102" s="912"/>
      <c r="DK102" s="956"/>
      <c r="DL102" s="955"/>
      <c r="DM102" s="912"/>
      <c r="DN102" s="912"/>
      <c r="DO102" s="912"/>
      <c r="DP102" s="956"/>
      <c r="DQ102" s="955"/>
      <c r="DR102" s="912"/>
      <c r="DS102" s="912"/>
      <c r="DT102" s="912"/>
      <c r="DU102" s="956"/>
      <c r="DV102" s="979"/>
      <c r="DW102" s="980"/>
      <c r="DX102" s="980"/>
      <c r="DY102" s="980"/>
      <c r="DZ102" s="981"/>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432</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433</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4" t="s">
        <v>436</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437</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c r="A109" s="977" t="s">
        <v>438</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439</v>
      </c>
      <c r="AB109" s="958"/>
      <c r="AC109" s="958"/>
      <c r="AD109" s="958"/>
      <c r="AE109" s="959"/>
      <c r="AF109" s="957" t="s">
        <v>297</v>
      </c>
      <c r="AG109" s="958"/>
      <c r="AH109" s="958"/>
      <c r="AI109" s="958"/>
      <c r="AJ109" s="959"/>
      <c r="AK109" s="957" t="s">
        <v>296</v>
      </c>
      <c r="AL109" s="958"/>
      <c r="AM109" s="958"/>
      <c r="AN109" s="958"/>
      <c r="AO109" s="959"/>
      <c r="AP109" s="957" t="s">
        <v>440</v>
      </c>
      <c r="AQ109" s="958"/>
      <c r="AR109" s="958"/>
      <c r="AS109" s="958"/>
      <c r="AT109" s="960"/>
      <c r="AU109" s="977" t="s">
        <v>438</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439</v>
      </c>
      <c r="BR109" s="958"/>
      <c r="BS109" s="958"/>
      <c r="BT109" s="958"/>
      <c r="BU109" s="959"/>
      <c r="BV109" s="957" t="s">
        <v>297</v>
      </c>
      <c r="BW109" s="958"/>
      <c r="BX109" s="958"/>
      <c r="BY109" s="958"/>
      <c r="BZ109" s="959"/>
      <c r="CA109" s="957" t="s">
        <v>296</v>
      </c>
      <c r="CB109" s="958"/>
      <c r="CC109" s="958"/>
      <c r="CD109" s="958"/>
      <c r="CE109" s="959"/>
      <c r="CF109" s="978" t="s">
        <v>440</v>
      </c>
      <c r="CG109" s="978"/>
      <c r="CH109" s="978"/>
      <c r="CI109" s="978"/>
      <c r="CJ109" s="978"/>
      <c r="CK109" s="957" t="s">
        <v>441</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439</v>
      </c>
      <c r="DH109" s="958"/>
      <c r="DI109" s="958"/>
      <c r="DJ109" s="958"/>
      <c r="DK109" s="959"/>
      <c r="DL109" s="957" t="s">
        <v>297</v>
      </c>
      <c r="DM109" s="958"/>
      <c r="DN109" s="958"/>
      <c r="DO109" s="958"/>
      <c r="DP109" s="959"/>
      <c r="DQ109" s="957" t="s">
        <v>296</v>
      </c>
      <c r="DR109" s="958"/>
      <c r="DS109" s="958"/>
      <c r="DT109" s="958"/>
      <c r="DU109" s="959"/>
      <c r="DV109" s="957" t="s">
        <v>440</v>
      </c>
      <c r="DW109" s="958"/>
      <c r="DX109" s="958"/>
      <c r="DY109" s="958"/>
      <c r="DZ109" s="960"/>
    </row>
    <row r="110" spans="1:131" s="226" customFormat="1" ht="26.25" customHeight="1">
      <c r="A110" s="961" t="s">
        <v>442</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2555773</v>
      </c>
      <c r="AB110" s="965"/>
      <c r="AC110" s="965"/>
      <c r="AD110" s="965"/>
      <c r="AE110" s="966"/>
      <c r="AF110" s="967">
        <v>2506319</v>
      </c>
      <c r="AG110" s="965"/>
      <c r="AH110" s="965"/>
      <c r="AI110" s="965"/>
      <c r="AJ110" s="966"/>
      <c r="AK110" s="967">
        <v>2504101</v>
      </c>
      <c r="AL110" s="965"/>
      <c r="AM110" s="965"/>
      <c r="AN110" s="965"/>
      <c r="AO110" s="966"/>
      <c r="AP110" s="968">
        <v>26.2</v>
      </c>
      <c r="AQ110" s="969"/>
      <c r="AR110" s="969"/>
      <c r="AS110" s="969"/>
      <c r="AT110" s="970"/>
      <c r="AU110" s="971" t="s">
        <v>67</v>
      </c>
      <c r="AV110" s="972"/>
      <c r="AW110" s="972"/>
      <c r="AX110" s="972"/>
      <c r="AY110" s="972"/>
      <c r="AZ110" s="1013" t="s">
        <v>443</v>
      </c>
      <c r="BA110" s="962"/>
      <c r="BB110" s="962"/>
      <c r="BC110" s="962"/>
      <c r="BD110" s="962"/>
      <c r="BE110" s="962"/>
      <c r="BF110" s="962"/>
      <c r="BG110" s="962"/>
      <c r="BH110" s="962"/>
      <c r="BI110" s="962"/>
      <c r="BJ110" s="962"/>
      <c r="BK110" s="962"/>
      <c r="BL110" s="962"/>
      <c r="BM110" s="962"/>
      <c r="BN110" s="962"/>
      <c r="BO110" s="962"/>
      <c r="BP110" s="963"/>
      <c r="BQ110" s="999">
        <v>26852944</v>
      </c>
      <c r="BR110" s="1000"/>
      <c r="BS110" s="1000"/>
      <c r="BT110" s="1000"/>
      <c r="BU110" s="1000"/>
      <c r="BV110" s="1000">
        <v>26513327</v>
      </c>
      <c r="BW110" s="1000"/>
      <c r="BX110" s="1000"/>
      <c r="BY110" s="1000"/>
      <c r="BZ110" s="1000"/>
      <c r="CA110" s="1000">
        <v>26107544</v>
      </c>
      <c r="CB110" s="1000"/>
      <c r="CC110" s="1000"/>
      <c r="CD110" s="1000"/>
      <c r="CE110" s="1000"/>
      <c r="CF110" s="1014">
        <v>272.8</v>
      </c>
      <c r="CG110" s="1015"/>
      <c r="CH110" s="1015"/>
      <c r="CI110" s="1015"/>
      <c r="CJ110" s="1015"/>
      <c r="CK110" s="1016" t="s">
        <v>444</v>
      </c>
      <c r="CL110" s="1017"/>
      <c r="CM110" s="996" t="s">
        <v>445</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t="s">
        <v>446</v>
      </c>
      <c r="DH110" s="1000"/>
      <c r="DI110" s="1000"/>
      <c r="DJ110" s="1000"/>
      <c r="DK110" s="1000"/>
      <c r="DL110" s="1000" t="s">
        <v>420</v>
      </c>
      <c r="DM110" s="1000"/>
      <c r="DN110" s="1000"/>
      <c r="DO110" s="1000"/>
      <c r="DP110" s="1000"/>
      <c r="DQ110" s="1000" t="s">
        <v>447</v>
      </c>
      <c r="DR110" s="1000"/>
      <c r="DS110" s="1000"/>
      <c r="DT110" s="1000"/>
      <c r="DU110" s="1000"/>
      <c r="DV110" s="1001" t="s">
        <v>448</v>
      </c>
      <c r="DW110" s="1001"/>
      <c r="DX110" s="1001"/>
      <c r="DY110" s="1001"/>
      <c r="DZ110" s="1002"/>
    </row>
    <row r="111" spans="1:131" s="226" customFormat="1" ht="26.25" customHeight="1">
      <c r="A111" s="1003" t="s">
        <v>449</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450</v>
      </c>
      <c r="AB111" s="1007"/>
      <c r="AC111" s="1007"/>
      <c r="AD111" s="1007"/>
      <c r="AE111" s="1008"/>
      <c r="AF111" s="1009" t="s">
        <v>409</v>
      </c>
      <c r="AG111" s="1007"/>
      <c r="AH111" s="1007"/>
      <c r="AI111" s="1007"/>
      <c r="AJ111" s="1008"/>
      <c r="AK111" s="1009" t="s">
        <v>448</v>
      </c>
      <c r="AL111" s="1007"/>
      <c r="AM111" s="1007"/>
      <c r="AN111" s="1007"/>
      <c r="AO111" s="1008"/>
      <c r="AP111" s="1010" t="s">
        <v>446</v>
      </c>
      <c r="AQ111" s="1011"/>
      <c r="AR111" s="1011"/>
      <c r="AS111" s="1011"/>
      <c r="AT111" s="1012"/>
      <c r="AU111" s="973"/>
      <c r="AV111" s="974"/>
      <c r="AW111" s="974"/>
      <c r="AX111" s="974"/>
      <c r="AY111" s="974"/>
      <c r="AZ111" s="1022" t="s">
        <v>451</v>
      </c>
      <c r="BA111" s="1023"/>
      <c r="BB111" s="1023"/>
      <c r="BC111" s="1023"/>
      <c r="BD111" s="1023"/>
      <c r="BE111" s="1023"/>
      <c r="BF111" s="1023"/>
      <c r="BG111" s="1023"/>
      <c r="BH111" s="1023"/>
      <c r="BI111" s="1023"/>
      <c r="BJ111" s="1023"/>
      <c r="BK111" s="1023"/>
      <c r="BL111" s="1023"/>
      <c r="BM111" s="1023"/>
      <c r="BN111" s="1023"/>
      <c r="BO111" s="1023"/>
      <c r="BP111" s="1024"/>
      <c r="BQ111" s="992" t="s">
        <v>448</v>
      </c>
      <c r="BR111" s="993"/>
      <c r="BS111" s="993"/>
      <c r="BT111" s="993"/>
      <c r="BU111" s="993"/>
      <c r="BV111" s="993" t="s">
        <v>448</v>
      </c>
      <c r="BW111" s="993"/>
      <c r="BX111" s="993"/>
      <c r="BY111" s="993"/>
      <c r="BZ111" s="993"/>
      <c r="CA111" s="993" t="s">
        <v>446</v>
      </c>
      <c r="CB111" s="993"/>
      <c r="CC111" s="993"/>
      <c r="CD111" s="993"/>
      <c r="CE111" s="993"/>
      <c r="CF111" s="987" t="s">
        <v>446</v>
      </c>
      <c r="CG111" s="988"/>
      <c r="CH111" s="988"/>
      <c r="CI111" s="988"/>
      <c r="CJ111" s="988"/>
      <c r="CK111" s="1018"/>
      <c r="CL111" s="1019"/>
      <c r="CM111" s="989" t="s">
        <v>452</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448</v>
      </c>
      <c r="DH111" s="993"/>
      <c r="DI111" s="993"/>
      <c r="DJ111" s="993"/>
      <c r="DK111" s="993"/>
      <c r="DL111" s="993" t="s">
        <v>448</v>
      </c>
      <c r="DM111" s="993"/>
      <c r="DN111" s="993"/>
      <c r="DO111" s="993"/>
      <c r="DP111" s="993"/>
      <c r="DQ111" s="993" t="s">
        <v>448</v>
      </c>
      <c r="DR111" s="993"/>
      <c r="DS111" s="993"/>
      <c r="DT111" s="993"/>
      <c r="DU111" s="993"/>
      <c r="DV111" s="994" t="s">
        <v>446</v>
      </c>
      <c r="DW111" s="994"/>
      <c r="DX111" s="994"/>
      <c r="DY111" s="994"/>
      <c r="DZ111" s="995"/>
    </row>
    <row r="112" spans="1:131" s="226" customFormat="1" ht="26.25" customHeight="1">
      <c r="A112" s="1025" t="s">
        <v>453</v>
      </c>
      <c r="B112" s="1026"/>
      <c r="C112" s="1023" t="s">
        <v>454</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t="s">
        <v>446</v>
      </c>
      <c r="AB112" s="1032"/>
      <c r="AC112" s="1032"/>
      <c r="AD112" s="1032"/>
      <c r="AE112" s="1033"/>
      <c r="AF112" s="1034" t="s">
        <v>420</v>
      </c>
      <c r="AG112" s="1032"/>
      <c r="AH112" s="1032"/>
      <c r="AI112" s="1032"/>
      <c r="AJ112" s="1033"/>
      <c r="AK112" s="1034" t="s">
        <v>446</v>
      </c>
      <c r="AL112" s="1032"/>
      <c r="AM112" s="1032"/>
      <c r="AN112" s="1032"/>
      <c r="AO112" s="1033"/>
      <c r="AP112" s="1035" t="s">
        <v>420</v>
      </c>
      <c r="AQ112" s="1036"/>
      <c r="AR112" s="1036"/>
      <c r="AS112" s="1036"/>
      <c r="AT112" s="1037"/>
      <c r="AU112" s="973"/>
      <c r="AV112" s="974"/>
      <c r="AW112" s="974"/>
      <c r="AX112" s="974"/>
      <c r="AY112" s="974"/>
      <c r="AZ112" s="1022" t="s">
        <v>455</v>
      </c>
      <c r="BA112" s="1023"/>
      <c r="BB112" s="1023"/>
      <c r="BC112" s="1023"/>
      <c r="BD112" s="1023"/>
      <c r="BE112" s="1023"/>
      <c r="BF112" s="1023"/>
      <c r="BG112" s="1023"/>
      <c r="BH112" s="1023"/>
      <c r="BI112" s="1023"/>
      <c r="BJ112" s="1023"/>
      <c r="BK112" s="1023"/>
      <c r="BL112" s="1023"/>
      <c r="BM112" s="1023"/>
      <c r="BN112" s="1023"/>
      <c r="BO112" s="1023"/>
      <c r="BP112" s="1024"/>
      <c r="BQ112" s="992">
        <v>9492730</v>
      </c>
      <c r="BR112" s="993"/>
      <c r="BS112" s="993"/>
      <c r="BT112" s="993"/>
      <c r="BU112" s="993"/>
      <c r="BV112" s="993">
        <v>9461554</v>
      </c>
      <c r="BW112" s="993"/>
      <c r="BX112" s="993"/>
      <c r="BY112" s="993"/>
      <c r="BZ112" s="993"/>
      <c r="CA112" s="993">
        <v>9273486</v>
      </c>
      <c r="CB112" s="993"/>
      <c r="CC112" s="993"/>
      <c r="CD112" s="993"/>
      <c r="CE112" s="993"/>
      <c r="CF112" s="987">
        <v>96.9</v>
      </c>
      <c r="CG112" s="988"/>
      <c r="CH112" s="988"/>
      <c r="CI112" s="988"/>
      <c r="CJ112" s="988"/>
      <c r="CK112" s="1018"/>
      <c r="CL112" s="1019"/>
      <c r="CM112" s="989" t="s">
        <v>456</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450</v>
      </c>
      <c r="DH112" s="993"/>
      <c r="DI112" s="993"/>
      <c r="DJ112" s="993"/>
      <c r="DK112" s="993"/>
      <c r="DL112" s="993" t="s">
        <v>446</v>
      </c>
      <c r="DM112" s="993"/>
      <c r="DN112" s="993"/>
      <c r="DO112" s="993"/>
      <c r="DP112" s="993"/>
      <c r="DQ112" s="993" t="s">
        <v>446</v>
      </c>
      <c r="DR112" s="993"/>
      <c r="DS112" s="993"/>
      <c r="DT112" s="993"/>
      <c r="DU112" s="993"/>
      <c r="DV112" s="994" t="s">
        <v>450</v>
      </c>
      <c r="DW112" s="994"/>
      <c r="DX112" s="994"/>
      <c r="DY112" s="994"/>
      <c r="DZ112" s="995"/>
    </row>
    <row r="113" spans="1:130" s="226" customFormat="1" ht="26.25" customHeight="1">
      <c r="A113" s="1027"/>
      <c r="B113" s="1028"/>
      <c r="C113" s="1023" t="s">
        <v>457</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569538</v>
      </c>
      <c r="AB113" s="1007"/>
      <c r="AC113" s="1007"/>
      <c r="AD113" s="1007"/>
      <c r="AE113" s="1008"/>
      <c r="AF113" s="1009">
        <v>556972</v>
      </c>
      <c r="AG113" s="1007"/>
      <c r="AH113" s="1007"/>
      <c r="AI113" s="1007"/>
      <c r="AJ113" s="1008"/>
      <c r="AK113" s="1009">
        <v>581404</v>
      </c>
      <c r="AL113" s="1007"/>
      <c r="AM113" s="1007"/>
      <c r="AN113" s="1007"/>
      <c r="AO113" s="1008"/>
      <c r="AP113" s="1010">
        <v>6.1</v>
      </c>
      <c r="AQ113" s="1011"/>
      <c r="AR113" s="1011"/>
      <c r="AS113" s="1011"/>
      <c r="AT113" s="1012"/>
      <c r="AU113" s="973"/>
      <c r="AV113" s="974"/>
      <c r="AW113" s="974"/>
      <c r="AX113" s="974"/>
      <c r="AY113" s="974"/>
      <c r="AZ113" s="1022" t="s">
        <v>458</v>
      </c>
      <c r="BA113" s="1023"/>
      <c r="BB113" s="1023"/>
      <c r="BC113" s="1023"/>
      <c r="BD113" s="1023"/>
      <c r="BE113" s="1023"/>
      <c r="BF113" s="1023"/>
      <c r="BG113" s="1023"/>
      <c r="BH113" s="1023"/>
      <c r="BI113" s="1023"/>
      <c r="BJ113" s="1023"/>
      <c r="BK113" s="1023"/>
      <c r="BL113" s="1023"/>
      <c r="BM113" s="1023"/>
      <c r="BN113" s="1023"/>
      <c r="BO113" s="1023"/>
      <c r="BP113" s="1024"/>
      <c r="BQ113" s="992">
        <v>1668340</v>
      </c>
      <c r="BR113" s="993"/>
      <c r="BS113" s="993"/>
      <c r="BT113" s="993"/>
      <c r="BU113" s="993"/>
      <c r="BV113" s="993">
        <v>1236638</v>
      </c>
      <c r="BW113" s="993"/>
      <c r="BX113" s="993"/>
      <c r="BY113" s="993"/>
      <c r="BZ113" s="993"/>
      <c r="CA113" s="993">
        <v>893564</v>
      </c>
      <c r="CB113" s="993"/>
      <c r="CC113" s="993"/>
      <c r="CD113" s="993"/>
      <c r="CE113" s="993"/>
      <c r="CF113" s="987">
        <v>9.3000000000000007</v>
      </c>
      <c r="CG113" s="988"/>
      <c r="CH113" s="988"/>
      <c r="CI113" s="988"/>
      <c r="CJ113" s="988"/>
      <c r="CK113" s="1018"/>
      <c r="CL113" s="1019"/>
      <c r="CM113" s="989" t="s">
        <v>459</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t="s">
        <v>420</v>
      </c>
      <c r="DH113" s="1032"/>
      <c r="DI113" s="1032"/>
      <c r="DJ113" s="1032"/>
      <c r="DK113" s="1033"/>
      <c r="DL113" s="1034" t="s">
        <v>446</v>
      </c>
      <c r="DM113" s="1032"/>
      <c r="DN113" s="1032"/>
      <c r="DO113" s="1032"/>
      <c r="DP113" s="1033"/>
      <c r="DQ113" s="1034" t="s">
        <v>420</v>
      </c>
      <c r="DR113" s="1032"/>
      <c r="DS113" s="1032"/>
      <c r="DT113" s="1032"/>
      <c r="DU113" s="1033"/>
      <c r="DV113" s="1035" t="s">
        <v>460</v>
      </c>
      <c r="DW113" s="1036"/>
      <c r="DX113" s="1036"/>
      <c r="DY113" s="1036"/>
      <c r="DZ113" s="1037"/>
    </row>
    <row r="114" spans="1:130" s="226" customFormat="1" ht="26.25" customHeight="1">
      <c r="A114" s="1027"/>
      <c r="B114" s="1028"/>
      <c r="C114" s="1023" t="s">
        <v>461</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508455</v>
      </c>
      <c r="AB114" s="1032"/>
      <c r="AC114" s="1032"/>
      <c r="AD114" s="1032"/>
      <c r="AE114" s="1033"/>
      <c r="AF114" s="1034">
        <v>487584</v>
      </c>
      <c r="AG114" s="1032"/>
      <c r="AH114" s="1032"/>
      <c r="AI114" s="1032"/>
      <c r="AJ114" s="1033"/>
      <c r="AK114" s="1034">
        <v>314799</v>
      </c>
      <c r="AL114" s="1032"/>
      <c r="AM114" s="1032"/>
      <c r="AN114" s="1032"/>
      <c r="AO114" s="1033"/>
      <c r="AP114" s="1035">
        <v>3.3</v>
      </c>
      <c r="AQ114" s="1036"/>
      <c r="AR114" s="1036"/>
      <c r="AS114" s="1036"/>
      <c r="AT114" s="1037"/>
      <c r="AU114" s="973"/>
      <c r="AV114" s="974"/>
      <c r="AW114" s="974"/>
      <c r="AX114" s="974"/>
      <c r="AY114" s="974"/>
      <c r="AZ114" s="1022" t="s">
        <v>462</v>
      </c>
      <c r="BA114" s="1023"/>
      <c r="BB114" s="1023"/>
      <c r="BC114" s="1023"/>
      <c r="BD114" s="1023"/>
      <c r="BE114" s="1023"/>
      <c r="BF114" s="1023"/>
      <c r="BG114" s="1023"/>
      <c r="BH114" s="1023"/>
      <c r="BI114" s="1023"/>
      <c r="BJ114" s="1023"/>
      <c r="BK114" s="1023"/>
      <c r="BL114" s="1023"/>
      <c r="BM114" s="1023"/>
      <c r="BN114" s="1023"/>
      <c r="BO114" s="1023"/>
      <c r="BP114" s="1024"/>
      <c r="BQ114" s="992">
        <v>3514060</v>
      </c>
      <c r="BR114" s="993"/>
      <c r="BS114" s="993"/>
      <c r="BT114" s="993"/>
      <c r="BU114" s="993"/>
      <c r="BV114" s="993">
        <v>3644695</v>
      </c>
      <c r="BW114" s="993"/>
      <c r="BX114" s="993"/>
      <c r="BY114" s="993"/>
      <c r="BZ114" s="993"/>
      <c r="CA114" s="993">
        <v>3497031</v>
      </c>
      <c r="CB114" s="993"/>
      <c r="CC114" s="993"/>
      <c r="CD114" s="993"/>
      <c r="CE114" s="993"/>
      <c r="CF114" s="987">
        <v>36.5</v>
      </c>
      <c r="CG114" s="988"/>
      <c r="CH114" s="988"/>
      <c r="CI114" s="988"/>
      <c r="CJ114" s="988"/>
      <c r="CK114" s="1018"/>
      <c r="CL114" s="1019"/>
      <c r="CM114" s="989" t="s">
        <v>463</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t="s">
        <v>420</v>
      </c>
      <c r="DH114" s="1032"/>
      <c r="DI114" s="1032"/>
      <c r="DJ114" s="1032"/>
      <c r="DK114" s="1033"/>
      <c r="DL114" s="1034" t="s">
        <v>420</v>
      </c>
      <c r="DM114" s="1032"/>
      <c r="DN114" s="1032"/>
      <c r="DO114" s="1032"/>
      <c r="DP114" s="1033"/>
      <c r="DQ114" s="1034" t="s">
        <v>446</v>
      </c>
      <c r="DR114" s="1032"/>
      <c r="DS114" s="1032"/>
      <c r="DT114" s="1032"/>
      <c r="DU114" s="1033"/>
      <c r="DV114" s="1035" t="s">
        <v>387</v>
      </c>
      <c r="DW114" s="1036"/>
      <c r="DX114" s="1036"/>
      <c r="DY114" s="1036"/>
      <c r="DZ114" s="1037"/>
    </row>
    <row r="115" spans="1:130" s="226" customFormat="1" ht="26.25" customHeight="1">
      <c r="A115" s="1027"/>
      <c r="B115" s="1028"/>
      <c r="C115" s="1023" t="s">
        <v>464</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v>48</v>
      </c>
      <c r="AB115" s="1007"/>
      <c r="AC115" s="1007"/>
      <c r="AD115" s="1007"/>
      <c r="AE115" s="1008"/>
      <c r="AF115" s="1009">
        <v>98</v>
      </c>
      <c r="AG115" s="1007"/>
      <c r="AH115" s="1007"/>
      <c r="AI115" s="1007"/>
      <c r="AJ115" s="1008"/>
      <c r="AK115" s="1009">
        <v>94</v>
      </c>
      <c r="AL115" s="1007"/>
      <c r="AM115" s="1007"/>
      <c r="AN115" s="1007"/>
      <c r="AO115" s="1008"/>
      <c r="AP115" s="1010">
        <v>0</v>
      </c>
      <c r="AQ115" s="1011"/>
      <c r="AR115" s="1011"/>
      <c r="AS115" s="1011"/>
      <c r="AT115" s="1012"/>
      <c r="AU115" s="973"/>
      <c r="AV115" s="974"/>
      <c r="AW115" s="974"/>
      <c r="AX115" s="974"/>
      <c r="AY115" s="974"/>
      <c r="AZ115" s="1022" t="s">
        <v>465</v>
      </c>
      <c r="BA115" s="1023"/>
      <c r="BB115" s="1023"/>
      <c r="BC115" s="1023"/>
      <c r="BD115" s="1023"/>
      <c r="BE115" s="1023"/>
      <c r="BF115" s="1023"/>
      <c r="BG115" s="1023"/>
      <c r="BH115" s="1023"/>
      <c r="BI115" s="1023"/>
      <c r="BJ115" s="1023"/>
      <c r="BK115" s="1023"/>
      <c r="BL115" s="1023"/>
      <c r="BM115" s="1023"/>
      <c r="BN115" s="1023"/>
      <c r="BO115" s="1023"/>
      <c r="BP115" s="1024"/>
      <c r="BQ115" s="992" t="s">
        <v>460</v>
      </c>
      <c r="BR115" s="993"/>
      <c r="BS115" s="993"/>
      <c r="BT115" s="993"/>
      <c r="BU115" s="993"/>
      <c r="BV115" s="993" t="s">
        <v>446</v>
      </c>
      <c r="BW115" s="993"/>
      <c r="BX115" s="993"/>
      <c r="BY115" s="993"/>
      <c r="BZ115" s="993"/>
      <c r="CA115" s="993" t="s">
        <v>387</v>
      </c>
      <c r="CB115" s="993"/>
      <c r="CC115" s="993"/>
      <c r="CD115" s="993"/>
      <c r="CE115" s="993"/>
      <c r="CF115" s="987" t="s">
        <v>387</v>
      </c>
      <c r="CG115" s="988"/>
      <c r="CH115" s="988"/>
      <c r="CI115" s="988"/>
      <c r="CJ115" s="988"/>
      <c r="CK115" s="1018"/>
      <c r="CL115" s="1019"/>
      <c r="CM115" s="1022" t="s">
        <v>466</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t="s">
        <v>387</v>
      </c>
      <c r="DH115" s="1032"/>
      <c r="DI115" s="1032"/>
      <c r="DJ115" s="1032"/>
      <c r="DK115" s="1033"/>
      <c r="DL115" s="1034" t="s">
        <v>420</v>
      </c>
      <c r="DM115" s="1032"/>
      <c r="DN115" s="1032"/>
      <c r="DO115" s="1032"/>
      <c r="DP115" s="1033"/>
      <c r="DQ115" s="1034" t="s">
        <v>448</v>
      </c>
      <c r="DR115" s="1032"/>
      <c r="DS115" s="1032"/>
      <c r="DT115" s="1032"/>
      <c r="DU115" s="1033"/>
      <c r="DV115" s="1035" t="s">
        <v>420</v>
      </c>
      <c r="DW115" s="1036"/>
      <c r="DX115" s="1036"/>
      <c r="DY115" s="1036"/>
      <c r="DZ115" s="1037"/>
    </row>
    <row r="116" spans="1:130" s="226" customFormat="1" ht="26.25" customHeight="1">
      <c r="A116" s="1029"/>
      <c r="B116" s="1030"/>
      <c r="C116" s="1038" t="s">
        <v>467</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v>228</v>
      </c>
      <c r="AB116" s="1032"/>
      <c r="AC116" s="1032"/>
      <c r="AD116" s="1032"/>
      <c r="AE116" s="1033"/>
      <c r="AF116" s="1034">
        <v>342</v>
      </c>
      <c r="AG116" s="1032"/>
      <c r="AH116" s="1032"/>
      <c r="AI116" s="1032"/>
      <c r="AJ116" s="1033"/>
      <c r="AK116" s="1034">
        <v>247</v>
      </c>
      <c r="AL116" s="1032"/>
      <c r="AM116" s="1032"/>
      <c r="AN116" s="1032"/>
      <c r="AO116" s="1033"/>
      <c r="AP116" s="1035">
        <v>0</v>
      </c>
      <c r="AQ116" s="1036"/>
      <c r="AR116" s="1036"/>
      <c r="AS116" s="1036"/>
      <c r="AT116" s="1037"/>
      <c r="AU116" s="973"/>
      <c r="AV116" s="974"/>
      <c r="AW116" s="974"/>
      <c r="AX116" s="974"/>
      <c r="AY116" s="974"/>
      <c r="AZ116" s="1040" t="s">
        <v>468</v>
      </c>
      <c r="BA116" s="1041"/>
      <c r="BB116" s="1041"/>
      <c r="BC116" s="1041"/>
      <c r="BD116" s="1041"/>
      <c r="BE116" s="1041"/>
      <c r="BF116" s="1041"/>
      <c r="BG116" s="1041"/>
      <c r="BH116" s="1041"/>
      <c r="BI116" s="1041"/>
      <c r="BJ116" s="1041"/>
      <c r="BK116" s="1041"/>
      <c r="BL116" s="1041"/>
      <c r="BM116" s="1041"/>
      <c r="BN116" s="1041"/>
      <c r="BO116" s="1041"/>
      <c r="BP116" s="1042"/>
      <c r="BQ116" s="992" t="s">
        <v>409</v>
      </c>
      <c r="BR116" s="993"/>
      <c r="BS116" s="993"/>
      <c r="BT116" s="993"/>
      <c r="BU116" s="993"/>
      <c r="BV116" s="993" t="s">
        <v>446</v>
      </c>
      <c r="BW116" s="993"/>
      <c r="BX116" s="993"/>
      <c r="BY116" s="993"/>
      <c r="BZ116" s="993"/>
      <c r="CA116" s="993" t="s">
        <v>387</v>
      </c>
      <c r="CB116" s="993"/>
      <c r="CC116" s="993"/>
      <c r="CD116" s="993"/>
      <c r="CE116" s="993"/>
      <c r="CF116" s="987" t="s">
        <v>420</v>
      </c>
      <c r="CG116" s="988"/>
      <c r="CH116" s="988"/>
      <c r="CI116" s="988"/>
      <c r="CJ116" s="988"/>
      <c r="CK116" s="1018"/>
      <c r="CL116" s="1019"/>
      <c r="CM116" s="989" t="s">
        <v>469</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t="s">
        <v>420</v>
      </c>
      <c r="DH116" s="1032"/>
      <c r="DI116" s="1032"/>
      <c r="DJ116" s="1032"/>
      <c r="DK116" s="1033"/>
      <c r="DL116" s="1034" t="s">
        <v>446</v>
      </c>
      <c r="DM116" s="1032"/>
      <c r="DN116" s="1032"/>
      <c r="DO116" s="1032"/>
      <c r="DP116" s="1033"/>
      <c r="DQ116" s="1034" t="s">
        <v>460</v>
      </c>
      <c r="DR116" s="1032"/>
      <c r="DS116" s="1032"/>
      <c r="DT116" s="1032"/>
      <c r="DU116" s="1033"/>
      <c r="DV116" s="1035" t="s">
        <v>420</v>
      </c>
      <c r="DW116" s="1036"/>
      <c r="DX116" s="1036"/>
      <c r="DY116" s="1036"/>
      <c r="DZ116" s="1037"/>
    </row>
    <row r="117" spans="1:130" s="226" customFormat="1" ht="26.25" customHeight="1">
      <c r="A117" s="977" t="s">
        <v>180</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470</v>
      </c>
      <c r="Z117" s="959"/>
      <c r="AA117" s="1049">
        <v>3634042</v>
      </c>
      <c r="AB117" s="1050"/>
      <c r="AC117" s="1050"/>
      <c r="AD117" s="1050"/>
      <c r="AE117" s="1051"/>
      <c r="AF117" s="1052">
        <v>3551315</v>
      </c>
      <c r="AG117" s="1050"/>
      <c r="AH117" s="1050"/>
      <c r="AI117" s="1050"/>
      <c r="AJ117" s="1051"/>
      <c r="AK117" s="1052">
        <v>3400645</v>
      </c>
      <c r="AL117" s="1050"/>
      <c r="AM117" s="1050"/>
      <c r="AN117" s="1050"/>
      <c r="AO117" s="1051"/>
      <c r="AP117" s="1053"/>
      <c r="AQ117" s="1054"/>
      <c r="AR117" s="1054"/>
      <c r="AS117" s="1054"/>
      <c r="AT117" s="1055"/>
      <c r="AU117" s="973"/>
      <c r="AV117" s="974"/>
      <c r="AW117" s="974"/>
      <c r="AX117" s="974"/>
      <c r="AY117" s="974"/>
      <c r="AZ117" s="1040" t="s">
        <v>471</v>
      </c>
      <c r="BA117" s="1041"/>
      <c r="BB117" s="1041"/>
      <c r="BC117" s="1041"/>
      <c r="BD117" s="1041"/>
      <c r="BE117" s="1041"/>
      <c r="BF117" s="1041"/>
      <c r="BG117" s="1041"/>
      <c r="BH117" s="1041"/>
      <c r="BI117" s="1041"/>
      <c r="BJ117" s="1041"/>
      <c r="BK117" s="1041"/>
      <c r="BL117" s="1041"/>
      <c r="BM117" s="1041"/>
      <c r="BN117" s="1041"/>
      <c r="BO117" s="1041"/>
      <c r="BP117" s="1042"/>
      <c r="BQ117" s="992" t="s">
        <v>450</v>
      </c>
      <c r="BR117" s="993"/>
      <c r="BS117" s="993"/>
      <c r="BT117" s="993"/>
      <c r="BU117" s="993"/>
      <c r="BV117" s="993" t="s">
        <v>450</v>
      </c>
      <c r="BW117" s="993"/>
      <c r="BX117" s="993"/>
      <c r="BY117" s="993"/>
      <c r="BZ117" s="993"/>
      <c r="CA117" s="993" t="s">
        <v>448</v>
      </c>
      <c r="CB117" s="993"/>
      <c r="CC117" s="993"/>
      <c r="CD117" s="993"/>
      <c r="CE117" s="993"/>
      <c r="CF117" s="987" t="s">
        <v>450</v>
      </c>
      <c r="CG117" s="988"/>
      <c r="CH117" s="988"/>
      <c r="CI117" s="988"/>
      <c r="CJ117" s="988"/>
      <c r="CK117" s="1018"/>
      <c r="CL117" s="1019"/>
      <c r="CM117" s="989" t="s">
        <v>472</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450</v>
      </c>
      <c r="DH117" s="1032"/>
      <c r="DI117" s="1032"/>
      <c r="DJ117" s="1032"/>
      <c r="DK117" s="1033"/>
      <c r="DL117" s="1034" t="s">
        <v>460</v>
      </c>
      <c r="DM117" s="1032"/>
      <c r="DN117" s="1032"/>
      <c r="DO117" s="1032"/>
      <c r="DP117" s="1033"/>
      <c r="DQ117" s="1034" t="s">
        <v>124</v>
      </c>
      <c r="DR117" s="1032"/>
      <c r="DS117" s="1032"/>
      <c r="DT117" s="1032"/>
      <c r="DU117" s="1033"/>
      <c r="DV117" s="1035" t="s">
        <v>448</v>
      </c>
      <c r="DW117" s="1036"/>
      <c r="DX117" s="1036"/>
      <c r="DY117" s="1036"/>
      <c r="DZ117" s="1037"/>
    </row>
    <row r="118" spans="1:130" s="226" customFormat="1" ht="26.25" customHeight="1">
      <c r="A118" s="977" t="s">
        <v>441</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439</v>
      </c>
      <c r="AB118" s="958"/>
      <c r="AC118" s="958"/>
      <c r="AD118" s="958"/>
      <c r="AE118" s="959"/>
      <c r="AF118" s="957" t="s">
        <v>297</v>
      </c>
      <c r="AG118" s="958"/>
      <c r="AH118" s="958"/>
      <c r="AI118" s="958"/>
      <c r="AJ118" s="959"/>
      <c r="AK118" s="957" t="s">
        <v>296</v>
      </c>
      <c r="AL118" s="958"/>
      <c r="AM118" s="958"/>
      <c r="AN118" s="958"/>
      <c r="AO118" s="959"/>
      <c r="AP118" s="1044" t="s">
        <v>440</v>
      </c>
      <c r="AQ118" s="1045"/>
      <c r="AR118" s="1045"/>
      <c r="AS118" s="1045"/>
      <c r="AT118" s="1046"/>
      <c r="AU118" s="973"/>
      <c r="AV118" s="974"/>
      <c r="AW118" s="974"/>
      <c r="AX118" s="974"/>
      <c r="AY118" s="974"/>
      <c r="AZ118" s="1047" t="s">
        <v>473</v>
      </c>
      <c r="BA118" s="1038"/>
      <c r="BB118" s="1038"/>
      <c r="BC118" s="1038"/>
      <c r="BD118" s="1038"/>
      <c r="BE118" s="1038"/>
      <c r="BF118" s="1038"/>
      <c r="BG118" s="1038"/>
      <c r="BH118" s="1038"/>
      <c r="BI118" s="1038"/>
      <c r="BJ118" s="1038"/>
      <c r="BK118" s="1038"/>
      <c r="BL118" s="1038"/>
      <c r="BM118" s="1038"/>
      <c r="BN118" s="1038"/>
      <c r="BO118" s="1038"/>
      <c r="BP118" s="1039"/>
      <c r="BQ118" s="1070" t="s">
        <v>450</v>
      </c>
      <c r="BR118" s="1071"/>
      <c r="BS118" s="1071"/>
      <c r="BT118" s="1071"/>
      <c r="BU118" s="1071"/>
      <c r="BV118" s="1071" t="s">
        <v>474</v>
      </c>
      <c r="BW118" s="1071"/>
      <c r="BX118" s="1071"/>
      <c r="BY118" s="1071"/>
      <c r="BZ118" s="1071"/>
      <c r="CA118" s="1071" t="s">
        <v>474</v>
      </c>
      <c r="CB118" s="1071"/>
      <c r="CC118" s="1071"/>
      <c r="CD118" s="1071"/>
      <c r="CE118" s="1071"/>
      <c r="CF118" s="987" t="s">
        <v>450</v>
      </c>
      <c r="CG118" s="988"/>
      <c r="CH118" s="988"/>
      <c r="CI118" s="988"/>
      <c r="CJ118" s="988"/>
      <c r="CK118" s="1018"/>
      <c r="CL118" s="1019"/>
      <c r="CM118" s="989" t="s">
        <v>475</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450</v>
      </c>
      <c r="DH118" s="1032"/>
      <c r="DI118" s="1032"/>
      <c r="DJ118" s="1032"/>
      <c r="DK118" s="1033"/>
      <c r="DL118" s="1034" t="s">
        <v>474</v>
      </c>
      <c r="DM118" s="1032"/>
      <c r="DN118" s="1032"/>
      <c r="DO118" s="1032"/>
      <c r="DP118" s="1033"/>
      <c r="DQ118" s="1034" t="s">
        <v>474</v>
      </c>
      <c r="DR118" s="1032"/>
      <c r="DS118" s="1032"/>
      <c r="DT118" s="1032"/>
      <c r="DU118" s="1033"/>
      <c r="DV118" s="1035" t="s">
        <v>450</v>
      </c>
      <c r="DW118" s="1036"/>
      <c r="DX118" s="1036"/>
      <c r="DY118" s="1036"/>
      <c r="DZ118" s="1037"/>
    </row>
    <row r="119" spans="1:130" s="226" customFormat="1" ht="26.25" customHeight="1">
      <c r="A119" s="1131" t="s">
        <v>444</v>
      </c>
      <c r="B119" s="1017"/>
      <c r="C119" s="996" t="s">
        <v>445</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t="s">
        <v>474</v>
      </c>
      <c r="AB119" s="965"/>
      <c r="AC119" s="965"/>
      <c r="AD119" s="965"/>
      <c r="AE119" s="966"/>
      <c r="AF119" s="967" t="s">
        <v>474</v>
      </c>
      <c r="AG119" s="965"/>
      <c r="AH119" s="965"/>
      <c r="AI119" s="965"/>
      <c r="AJ119" s="966"/>
      <c r="AK119" s="967" t="s">
        <v>450</v>
      </c>
      <c r="AL119" s="965"/>
      <c r="AM119" s="965"/>
      <c r="AN119" s="965"/>
      <c r="AO119" s="966"/>
      <c r="AP119" s="968" t="s">
        <v>474</v>
      </c>
      <c r="AQ119" s="969"/>
      <c r="AR119" s="969"/>
      <c r="AS119" s="969"/>
      <c r="AT119" s="970"/>
      <c r="AU119" s="975"/>
      <c r="AV119" s="976"/>
      <c r="AW119" s="976"/>
      <c r="AX119" s="976"/>
      <c r="AY119" s="976"/>
      <c r="AZ119" s="257" t="s">
        <v>180</v>
      </c>
      <c r="BA119" s="257"/>
      <c r="BB119" s="257"/>
      <c r="BC119" s="257"/>
      <c r="BD119" s="257"/>
      <c r="BE119" s="257"/>
      <c r="BF119" s="257"/>
      <c r="BG119" s="257"/>
      <c r="BH119" s="257"/>
      <c r="BI119" s="257"/>
      <c r="BJ119" s="257"/>
      <c r="BK119" s="257"/>
      <c r="BL119" s="257"/>
      <c r="BM119" s="257"/>
      <c r="BN119" s="257"/>
      <c r="BO119" s="1048" t="s">
        <v>476</v>
      </c>
      <c r="BP119" s="1079"/>
      <c r="BQ119" s="1070">
        <v>41528074</v>
      </c>
      <c r="BR119" s="1071"/>
      <c r="BS119" s="1071"/>
      <c r="BT119" s="1071"/>
      <c r="BU119" s="1071"/>
      <c r="BV119" s="1071">
        <v>40856214</v>
      </c>
      <c r="BW119" s="1071"/>
      <c r="BX119" s="1071"/>
      <c r="BY119" s="1071"/>
      <c r="BZ119" s="1071"/>
      <c r="CA119" s="1071">
        <v>39771625</v>
      </c>
      <c r="CB119" s="1071"/>
      <c r="CC119" s="1071"/>
      <c r="CD119" s="1071"/>
      <c r="CE119" s="1071"/>
      <c r="CF119" s="1072"/>
      <c r="CG119" s="1073"/>
      <c r="CH119" s="1073"/>
      <c r="CI119" s="1073"/>
      <c r="CJ119" s="1074"/>
      <c r="CK119" s="1020"/>
      <c r="CL119" s="1021"/>
      <c r="CM119" s="1075" t="s">
        <v>477</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t="s">
        <v>460</v>
      </c>
      <c r="DH119" s="1057"/>
      <c r="DI119" s="1057"/>
      <c r="DJ119" s="1057"/>
      <c r="DK119" s="1058"/>
      <c r="DL119" s="1056" t="s">
        <v>420</v>
      </c>
      <c r="DM119" s="1057"/>
      <c r="DN119" s="1057"/>
      <c r="DO119" s="1057"/>
      <c r="DP119" s="1058"/>
      <c r="DQ119" s="1056" t="s">
        <v>450</v>
      </c>
      <c r="DR119" s="1057"/>
      <c r="DS119" s="1057"/>
      <c r="DT119" s="1057"/>
      <c r="DU119" s="1058"/>
      <c r="DV119" s="1059" t="s">
        <v>409</v>
      </c>
      <c r="DW119" s="1060"/>
      <c r="DX119" s="1060"/>
      <c r="DY119" s="1060"/>
      <c r="DZ119" s="1061"/>
    </row>
    <row r="120" spans="1:130" s="226" customFormat="1" ht="26.25" customHeight="1">
      <c r="A120" s="1132"/>
      <c r="B120" s="1019"/>
      <c r="C120" s="989" t="s">
        <v>452</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t="s">
        <v>420</v>
      </c>
      <c r="AB120" s="1032"/>
      <c r="AC120" s="1032"/>
      <c r="AD120" s="1032"/>
      <c r="AE120" s="1033"/>
      <c r="AF120" s="1034" t="s">
        <v>450</v>
      </c>
      <c r="AG120" s="1032"/>
      <c r="AH120" s="1032"/>
      <c r="AI120" s="1032"/>
      <c r="AJ120" s="1033"/>
      <c r="AK120" s="1034" t="s">
        <v>450</v>
      </c>
      <c r="AL120" s="1032"/>
      <c r="AM120" s="1032"/>
      <c r="AN120" s="1032"/>
      <c r="AO120" s="1033"/>
      <c r="AP120" s="1035" t="s">
        <v>409</v>
      </c>
      <c r="AQ120" s="1036"/>
      <c r="AR120" s="1036"/>
      <c r="AS120" s="1036"/>
      <c r="AT120" s="1037"/>
      <c r="AU120" s="1062" t="s">
        <v>478</v>
      </c>
      <c r="AV120" s="1063"/>
      <c r="AW120" s="1063"/>
      <c r="AX120" s="1063"/>
      <c r="AY120" s="1064"/>
      <c r="AZ120" s="1013" t="s">
        <v>479</v>
      </c>
      <c r="BA120" s="962"/>
      <c r="BB120" s="962"/>
      <c r="BC120" s="962"/>
      <c r="BD120" s="962"/>
      <c r="BE120" s="962"/>
      <c r="BF120" s="962"/>
      <c r="BG120" s="962"/>
      <c r="BH120" s="962"/>
      <c r="BI120" s="962"/>
      <c r="BJ120" s="962"/>
      <c r="BK120" s="962"/>
      <c r="BL120" s="962"/>
      <c r="BM120" s="962"/>
      <c r="BN120" s="962"/>
      <c r="BO120" s="962"/>
      <c r="BP120" s="963"/>
      <c r="BQ120" s="999">
        <v>3728584</v>
      </c>
      <c r="BR120" s="1000"/>
      <c r="BS120" s="1000"/>
      <c r="BT120" s="1000"/>
      <c r="BU120" s="1000"/>
      <c r="BV120" s="1000">
        <v>4041634</v>
      </c>
      <c r="BW120" s="1000"/>
      <c r="BX120" s="1000"/>
      <c r="BY120" s="1000"/>
      <c r="BZ120" s="1000"/>
      <c r="CA120" s="1000">
        <v>4275429</v>
      </c>
      <c r="CB120" s="1000"/>
      <c r="CC120" s="1000"/>
      <c r="CD120" s="1000"/>
      <c r="CE120" s="1000"/>
      <c r="CF120" s="1014">
        <v>44.7</v>
      </c>
      <c r="CG120" s="1015"/>
      <c r="CH120" s="1015"/>
      <c r="CI120" s="1015"/>
      <c r="CJ120" s="1015"/>
      <c r="CK120" s="1080" t="s">
        <v>480</v>
      </c>
      <c r="CL120" s="1081"/>
      <c r="CM120" s="1081"/>
      <c r="CN120" s="1081"/>
      <c r="CO120" s="1082"/>
      <c r="CP120" s="1088" t="s">
        <v>481</v>
      </c>
      <c r="CQ120" s="1089"/>
      <c r="CR120" s="1089"/>
      <c r="CS120" s="1089"/>
      <c r="CT120" s="1089"/>
      <c r="CU120" s="1089"/>
      <c r="CV120" s="1089"/>
      <c r="CW120" s="1089"/>
      <c r="CX120" s="1089"/>
      <c r="CY120" s="1089"/>
      <c r="CZ120" s="1089"/>
      <c r="DA120" s="1089"/>
      <c r="DB120" s="1089"/>
      <c r="DC120" s="1089"/>
      <c r="DD120" s="1089"/>
      <c r="DE120" s="1089"/>
      <c r="DF120" s="1090"/>
      <c r="DG120" s="999">
        <v>5983417</v>
      </c>
      <c r="DH120" s="1000"/>
      <c r="DI120" s="1000"/>
      <c r="DJ120" s="1000"/>
      <c r="DK120" s="1000"/>
      <c r="DL120" s="1000">
        <v>5746550</v>
      </c>
      <c r="DM120" s="1000"/>
      <c r="DN120" s="1000"/>
      <c r="DO120" s="1000"/>
      <c r="DP120" s="1000"/>
      <c r="DQ120" s="1000">
        <v>5409496</v>
      </c>
      <c r="DR120" s="1000"/>
      <c r="DS120" s="1000"/>
      <c r="DT120" s="1000"/>
      <c r="DU120" s="1000"/>
      <c r="DV120" s="1001">
        <v>56.5</v>
      </c>
      <c r="DW120" s="1001"/>
      <c r="DX120" s="1001"/>
      <c r="DY120" s="1001"/>
      <c r="DZ120" s="1002"/>
    </row>
    <row r="121" spans="1:130" s="226" customFormat="1" ht="26.25" customHeight="1">
      <c r="A121" s="1132"/>
      <c r="B121" s="1019"/>
      <c r="C121" s="1040" t="s">
        <v>482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t="s">
        <v>474</v>
      </c>
      <c r="AB121" s="1032"/>
      <c r="AC121" s="1032"/>
      <c r="AD121" s="1032"/>
      <c r="AE121" s="1033"/>
      <c r="AF121" s="1034" t="s">
        <v>450</v>
      </c>
      <c r="AG121" s="1032"/>
      <c r="AH121" s="1032"/>
      <c r="AI121" s="1032"/>
      <c r="AJ121" s="1033"/>
      <c r="AK121" s="1034" t="s">
        <v>450</v>
      </c>
      <c r="AL121" s="1032"/>
      <c r="AM121" s="1032"/>
      <c r="AN121" s="1032"/>
      <c r="AO121" s="1033"/>
      <c r="AP121" s="1035" t="s">
        <v>450</v>
      </c>
      <c r="AQ121" s="1036"/>
      <c r="AR121" s="1036"/>
      <c r="AS121" s="1036"/>
      <c r="AT121" s="1037"/>
      <c r="AU121" s="1065"/>
      <c r="AV121" s="1066"/>
      <c r="AW121" s="1066"/>
      <c r="AX121" s="1066"/>
      <c r="AY121" s="1067"/>
      <c r="AZ121" s="1022" t="s">
        <v>483</v>
      </c>
      <c r="BA121" s="1023"/>
      <c r="BB121" s="1023"/>
      <c r="BC121" s="1023"/>
      <c r="BD121" s="1023"/>
      <c r="BE121" s="1023"/>
      <c r="BF121" s="1023"/>
      <c r="BG121" s="1023"/>
      <c r="BH121" s="1023"/>
      <c r="BI121" s="1023"/>
      <c r="BJ121" s="1023"/>
      <c r="BK121" s="1023"/>
      <c r="BL121" s="1023"/>
      <c r="BM121" s="1023"/>
      <c r="BN121" s="1023"/>
      <c r="BO121" s="1023"/>
      <c r="BP121" s="1024"/>
      <c r="BQ121" s="992">
        <v>40061</v>
      </c>
      <c r="BR121" s="993"/>
      <c r="BS121" s="993"/>
      <c r="BT121" s="993"/>
      <c r="BU121" s="993"/>
      <c r="BV121" s="993">
        <v>97559</v>
      </c>
      <c r="BW121" s="993"/>
      <c r="BX121" s="993"/>
      <c r="BY121" s="993"/>
      <c r="BZ121" s="993"/>
      <c r="CA121" s="993">
        <v>79311</v>
      </c>
      <c r="CB121" s="993"/>
      <c r="CC121" s="993"/>
      <c r="CD121" s="993"/>
      <c r="CE121" s="993"/>
      <c r="CF121" s="987">
        <v>0.8</v>
      </c>
      <c r="CG121" s="988"/>
      <c r="CH121" s="988"/>
      <c r="CI121" s="988"/>
      <c r="CJ121" s="988"/>
      <c r="CK121" s="1083"/>
      <c r="CL121" s="1084"/>
      <c r="CM121" s="1084"/>
      <c r="CN121" s="1084"/>
      <c r="CO121" s="1085"/>
      <c r="CP121" s="1093" t="s">
        <v>484</v>
      </c>
      <c r="CQ121" s="1094"/>
      <c r="CR121" s="1094"/>
      <c r="CS121" s="1094"/>
      <c r="CT121" s="1094"/>
      <c r="CU121" s="1094"/>
      <c r="CV121" s="1094"/>
      <c r="CW121" s="1094"/>
      <c r="CX121" s="1094"/>
      <c r="CY121" s="1094"/>
      <c r="CZ121" s="1094"/>
      <c r="DA121" s="1094"/>
      <c r="DB121" s="1094"/>
      <c r="DC121" s="1094"/>
      <c r="DD121" s="1094"/>
      <c r="DE121" s="1094"/>
      <c r="DF121" s="1095"/>
      <c r="DG121" s="992">
        <v>2206515</v>
      </c>
      <c r="DH121" s="993"/>
      <c r="DI121" s="993"/>
      <c r="DJ121" s="993"/>
      <c r="DK121" s="993"/>
      <c r="DL121" s="993">
        <v>2319070</v>
      </c>
      <c r="DM121" s="993"/>
      <c r="DN121" s="993"/>
      <c r="DO121" s="993"/>
      <c r="DP121" s="993"/>
      <c r="DQ121" s="993">
        <v>2431536</v>
      </c>
      <c r="DR121" s="993"/>
      <c r="DS121" s="993"/>
      <c r="DT121" s="993"/>
      <c r="DU121" s="993"/>
      <c r="DV121" s="994">
        <v>25.4</v>
      </c>
      <c r="DW121" s="994"/>
      <c r="DX121" s="994"/>
      <c r="DY121" s="994"/>
      <c r="DZ121" s="995"/>
    </row>
    <row r="122" spans="1:130" s="226" customFormat="1" ht="26.25" customHeight="1">
      <c r="A122" s="1132"/>
      <c r="B122" s="1019"/>
      <c r="C122" s="989" t="s">
        <v>463</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t="s">
        <v>460</v>
      </c>
      <c r="AB122" s="1032"/>
      <c r="AC122" s="1032"/>
      <c r="AD122" s="1032"/>
      <c r="AE122" s="1033"/>
      <c r="AF122" s="1034" t="s">
        <v>450</v>
      </c>
      <c r="AG122" s="1032"/>
      <c r="AH122" s="1032"/>
      <c r="AI122" s="1032"/>
      <c r="AJ122" s="1033"/>
      <c r="AK122" s="1034" t="s">
        <v>450</v>
      </c>
      <c r="AL122" s="1032"/>
      <c r="AM122" s="1032"/>
      <c r="AN122" s="1032"/>
      <c r="AO122" s="1033"/>
      <c r="AP122" s="1035" t="s">
        <v>450</v>
      </c>
      <c r="AQ122" s="1036"/>
      <c r="AR122" s="1036"/>
      <c r="AS122" s="1036"/>
      <c r="AT122" s="1037"/>
      <c r="AU122" s="1065"/>
      <c r="AV122" s="1066"/>
      <c r="AW122" s="1066"/>
      <c r="AX122" s="1066"/>
      <c r="AY122" s="1067"/>
      <c r="AZ122" s="1047" t="s">
        <v>485</v>
      </c>
      <c r="BA122" s="1038"/>
      <c r="BB122" s="1038"/>
      <c r="BC122" s="1038"/>
      <c r="BD122" s="1038"/>
      <c r="BE122" s="1038"/>
      <c r="BF122" s="1038"/>
      <c r="BG122" s="1038"/>
      <c r="BH122" s="1038"/>
      <c r="BI122" s="1038"/>
      <c r="BJ122" s="1038"/>
      <c r="BK122" s="1038"/>
      <c r="BL122" s="1038"/>
      <c r="BM122" s="1038"/>
      <c r="BN122" s="1038"/>
      <c r="BO122" s="1038"/>
      <c r="BP122" s="1039"/>
      <c r="BQ122" s="1070">
        <v>24491435</v>
      </c>
      <c r="BR122" s="1071"/>
      <c r="BS122" s="1071"/>
      <c r="BT122" s="1071"/>
      <c r="BU122" s="1071"/>
      <c r="BV122" s="1071">
        <v>24089517</v>
      </c>
      <c r="BW122" s="1071"/>
      <c r="BX122" s="1071"/>
      <c r="BY122" s="1071"/>
      <c r="BZ122" s="1071"/>
      <c r="CA122" s="1071">
        <v>23221883</v>
      </c>
      <c r="CB122" s="1071"/>
      <c r="CC122" s="1071"/>
      <c r="CD122" s="1071"/>
      <c r="CE122" s="1071"/>
      <c r="CF122" s="1091">
        <v>242.6</v>
      </c>
      <c r="CG122" s="1092"/>
      <c r="CH122" s="1092"/>
      <c r="CI122" s="1092"/>
      <c r="CJ122" s="1092"/>
      <c r="CK122" s="1083"/>
      <c r="CL122" s="1084"/>
      <c r="CM122" s="1084"/>
      <c r="CN122" s="1084"/>
      <c r="CO122" s="1085"/>
      <c r="CP122" s="1093" t="s">
        <v>486</v>
      </c>
      <c r="CQ122" s="1094"/>
      <c r="CR122" s="1094"/>
      <c r="CS122" s="1094"/>
      <c r="CT122" s="1094"/>
      <c r="CU122" s="1094"/>
      <c r="CV122" s="1094"/>
      <c r="CW122" s="1094"/>
      <c r="CX122" s="1094"/>
      <c r="CY122" s="1094"/>
      <c r="CZ122" s="1094"/>
      <c r="DA122" s="1094"/>
      <c r="DB122" s="1094"/>
      <c r="DC122" s="1094"/>
      <c r="DD122" s="1094"/>
      <c r="DE122" s="1094"/>
      <c r="DF122" s="1095"/>
      <c r="DG122" s="992">
        <v>688633</v>
      </c>
      <c r="DH122" s="993"/>
      <c r="DI122" s="993"/>
      <c r="DJ122" s="993"/>
      <c r="DK122" s="993"/>
      <c r="DL122" s="993">
        <v>721493</v>
      </c>
      <c r="DM122" s="993"/>
      <c r="DN122" s="993"/>
      <c r="DO122" s="993"/>
      <c r="DP122" s="993"/>
      <c r="DQ122" s="993">
        <v>725597</v>
      </c>
      <c r="DR122" s="993"/>
      <c r="DS122" s="993"/>
      <c r="DT122" s="993"/>
      <c r="DU122" s="993"/>
      <c r="DV122" s="994">
        <v>7.6</v>
      </c>
      <c r="DW122" s="994"/>
      <c r="DX122" s="994"/>
      <c r="DY122" s="994"/>
      <c r="DZ122" s="995"/>
    </row>
    <row r="123" spans="1:130" s="226" customFormat="1" ht="26.25" customHeight="1">
      <c r="A123" s="1132"/>
      <c r="B123" s="1019"/>
      <c r="C123" s="989" t="s">
        <v>469</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t="s">
        <v>420</v>
      </c>
      <c r="AB123" s="1032"/>
      <c r="AC123" s="1032"/>
      <c r="AD123" s="1032"/>
      <c r="AE123" s="1033"/>
      <c r="AF123" s="1034" t="s">
        <v>420</v>
      </c>
      <c r="AG123" s="1032"/>
      <c r="AH123" s="1032"/>
      <c r="AI123" s="1032"/>
      <c r="AJ123" s="1033"/>
      <c r="AK123" s="1034" t="s">
        <v>474</v>
      </c>
      <c r="AL123" s="1032"/>
      <c r="AM123" s="1032"/>
      <c r="AN123" s="1032"/>
      <c r="AO123" s="1033"/>
      <c r="AP123" s="1035" t="s">
        <v>450</v>
      </c>
      <c r="AQ123" s="1036"/>
      <c r="AR123" s="1036"/>
      <c r="AS123" s="1036"/>
      <c r="AT123" s="1037"/>
      <c r="AU123" s="1068"/>
      <c r="AV123" s="1069"/>
      <c r="AW123" s="1069"/>
      <c r="AX123" s="1069"/>
      <c r="AY123" s="1069"/>
      <c r="AZ123" s="257" t="s">
        <v>180</v>
      </c>
      <c r="BA123" s="257"/>
      <c r="BB123" s="257"/>
      <c r="BC123" s="257"/>
      <c r="BD123" s="257"/>
      <c r="BE123" s="257"/>
      <c r="BF123" s="257"/>
      <c r="BG123" s="257"/>
      <c r="BH123" s="257"/>
      <c r="BI123" s="257"/>
      <c r="BJ123" s="257"/>
      <c r="BK123" s="257"/>
      <c r="BL123" s="257"/>
      <c r="BM123" s="257"/>
      <c r="BN123" s="257"/>
      <c r="BO123" s="1048" t="s">
        <v>487</v>
      </c>
      <c r="BP123" s="1079"/>
      <c r="BQ123" s="1138">
        <v>28260080</v>
      </c>
      <c r="BR123" s="1139"/>
      <c r="BS123" s="1139"/>
      <c r="BT123" s="1139"/>
      <c r="BU123" s="1139"/>
      <c r="BV123" s="1139">
        <v>28228710</v>
      </c>
      <c r="BW123" s="1139"/>
      <c r="BX123" s="1139"/>
      <c r="BY123" s="1139"/>
      <c r="BZ123" s="1139"/>
      <c r="CA123" s="1139">
        <v>27576623</v>
      </c>
      <c r="CB123" s="1139"/>
      <c r="CC123" s="1139"/>
      <c r="CD123" s="1139"/>
      <c r="CE123" s="1139"/>
      <c r="CF123" s="1072"/>
      <c r="CG123" s="1073"/>
      <c r="CH123" s="1073"/>
      <c r="CI123" s="1073"/>
      <c r="CJ123" s="1074"/>
      <c r="CK123" s="1083"/>
      <c r="CL123" s="1084"/>
      <c r="CM123" s="1084"/>
      <c r="CN123" s="1084"/>
      <c r="CO123" s="1085"/>
      <c r="CP123" s="1093" t="s">
        <v>488</v>
      </c>
      <c r="CQ123" s="1094"/>
      <c r="CR123" s="1094"/>
      <c r="CS123" s="1094"/>
      <c r="CT123" s="1094"/>
      <c r="CU123" s="1094"/>
      <c r="CV123" s="1094"/>
      <c r="CW123" s="1094"/>
      <c r="CX123" s="1094"/>
      <c r="CY123" s="1094"/>
      <c r="CZ123" s="1094"/>
      <c r="DA123" s="1094"/>
      <c r="DB123" s="1094"/>
      <c r="DC123" s="1094"/>
      <c r="DD123" s="1094"/>
      <c r="DE123" s="1094"/>
      <c r="DF123" s="1095"/>
      <c r="DG123" s="1031">
        <v>445329</v>
      </c>
      <c r="DH123" s="1032"/>
      <c r="DI123" s="1032"/>
      <c r="DJ123" s="1032"/>
      <c r="DK123" s="1033"/>
      <c r="DL123" s="1034">
        <v>433749</v>
      </c>
      <c r="DM123" s="1032"/>
      <c r="DN123" s="1032"/>
      <c r="DO123" s="1032"/>
      <c r="DP123" s="1033"/>
      <c r="DQ123" s="1034">
        <v>420724</v>
      </c>
      <c r="DR123" s="1032"/>
      <c r="DS123" s="1032"/>
      <c r="DT123" s="1032"/>
      <c r="DU123" s="1033"/>
      <c r="DV123" s="1035">
        <v>4.4000000000000004</v>
      </c>
      <c r="DW123" s="1036"/>
      <c r="DX123" s="1036"/>
      <c r="DY123" s="1036"/>
      <c r="DZ123" s="1037"/>
    </row>
    <row r="124" spans="1:130" s="226" customFormat="1" ht="26.25" customHeight="1" thickBot="1">
      <c r="A124" s="1132"/>
      <c r="B124" s="1019"/>
      <c r="C124" s="989" t="s">
        <v>472</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450</v>
      </c>
      <c r="AB124" s="1032"/>
      <c r="AC124" s="1032"/>
      <c r="AD124" s="1032"/>
      <c r="AE124" s="1033"/>
      <c r="AF124" s="1034" t="s">
        <v>450</v>
      </c>
      <c r="AG124" s="1032"/>
      <c r="AH124" s="1032"/>
      <c r="AI124" s="1032"/>
      <c r="AJ124" s="1033"/>
      <c r="AK124" s="1034" t="s">
        <v>450</v>
      </c>
      <c r="AL124" s="1032"/>
      <c r="AM124" s="1032"/>
      <c r="AN124" s="1032"/>
      <c r="AO124" s="1033"/>
      <c r="AP124" s="1035" t="s">
        <v>450</v>
      </c>
      <c r="AQ124" s="1036"/>
      <c r="AR124" s="1036"/>
      <c r="AS124" s="1036"/>
      <c r="AT124" s="1037"/>
      <c r="AU124" s="1134" t="s">
        <v>489</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v>134.1</v>
      </c>
      <c r="BR124" s="1101"/>
      <c r="BS124" s="1101"/>
      <c r="BT124" s="1101"/>
      <c r="BU124" s="1101"/>
      <c r="BV124" s="1101">
        <v>131</v>
      </c>
      <c r="BW124" s="1101"/>
      <c r="BX124" s="1101"/>
      <c r="BY124" s="1101"/>
      <c r="BZ124" s="1101"/>
      <c r="CA124" s="1101">
        <v>127.4</v>
      </c>
      <c r="CB124" s="1101"/>
      <c r="CC124" s="1101"/>
      <c r="CD124" s="1101"/>
      <c r="CE124" s="1101"/>
      <c r="CF124" s="1102"/>
      <c r="CG124" s="1103"/>
      <c r="CH124" s="1103"/>
      <c r="CI124" s="1103"/>
      <c r="CJ124" s="1104"/>
      <c r="CK124" s="1086"/>
      <c r="CL124" s="1086"/>
      <c r="CM124" s="1086"/>
      <c r="CN124" s="1086"/>
      <c r="CO124" s="1087"/>
      <c r="CP124" s="1093" t="s">
        <v>490</v>
      </c>
      <c r="CQ124" s="1094"/>
      <c r="CR124" s="1094"/>
      <c r="CS124" s="1094"/>
      <c r="CT124" s="1094"/>
      <c r="CU124" s="1094"/>
      <c r="CV124" s="1094"/>
      <c r="CW124" s="1094"/>
      <c r="CX124" s="1094"/>
      <c r="CY124" s="1094"/>
      <c r="CZ124" s="1094"/>
      <c r="DA124" s="1094"/>
      <c r="DB124" s="1094"/>
      <c r="DC124" s="1094"/>
      <c r="DD124" s="1094"/>
      <c r="DE124" s="1094"/>
      <c r="DF124" s="1095"/>
      <c r="DG124" s="1078">
        <v>168836</v>
      </c>
      <c r="DH124" s="1057"/>
      <c r="DI124" s="1057"/>
      <c r="DJ124" s="1057"/>
      <c r="DK124" s="1058"/>
      <c r="DL124" s="1056">
        <v>240692</v>
      </c>
      <c r="DM124" s="1057"/>
      <c r="DN124" s="1057"/>
      <c r="DO124" s="1057"/>
      <c r="DP124" s="1058"/>
      <c r="DQ124" s="1056">
        <v>286133</v>
      </c>
      <c r="DR124" s="1057"/>
      <c r="DS124" s="1057"/>
      <c r="DT124" s="1057"/>
      <c r="DU124" s="1058"/>
      <c r="DV124" s="1059">
        <v>3</v>
      </c>
      <c r="DW124" s="1060"/>
      <c r="DX124" s="1060"/>
      <c r="DY124" s="1060"/>
      <c r="DZ124" s="1061"/>
    </row>
    <row r="125" spans="1:130" s="226" customFormat="1" ht="26.25" customHeight="1">
      <c r="A125" s="1132"/>
      <c r="B125" s="1019"/>
      <c r="C125" s="989" t="s">
        <v>475</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491</v>
      </c>
      <c r="AB125" s="1032"/>
      <c r="AC125" s="1032"/>
      <c r="AD125" s="1032"/>
      <c r="AE125" s="1033"/>
      <c r="AF125" s="1034" t="s">
        <v>492</v>
      </c>
      <c r="AG125" s="1032"/>
      <c r="AH125" s="1032"/>
      <c r="AI125" s="1032"/>
      <c r="AJ125" s="1033"/>
      <c r="AK125" s="1034" t="s">
        <v>492</v>
      </c>
      <c r="AL125" s="1032"/>
      <c r="AM125" s="1032"/>
      <c r="AN125" s="1032"/>
      <c r="AO125" s="1033"/>
      <c r="AP125" s="1035" t="s">
        <v>448</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493</v>
      </c>
      <c r="CL125" s="1081"/>
      <c r="CM125" s="1081"/>
      <c r="CN125" s="1081"/>
      <c r="CO125" s="1082"/>
      <c r="CP125" s="1013" t="s">
        <v>494</v>
      </c>
      <c r="CQ125" s="962"/>
      <c r="CR125" s="962"/>
      <c r="CS125" s="962"/>
      <c r="CT125" s="962"/>
      <c r="CU125" s="962"/>
      <c r="CV125" s="962"/>
      <c r="CW125" s="962"/>
      <c r="CX125" s="962"/>
      <c r="CY125" s="962"/>
      <c r="CZ125" s="962"/>
      <c r="DA125" s="962"/>
      <c r="DB125" s="962"/>
      <c r="DC125" s="962"/>
      <c r="DD125" s="962"/>
      <c r="DE125" s="962"/>
      <c r="DF125" s="963"/>
      <c r="DG125" s="999" t="s">
        <v>409</v>
      </c>
      <c r="DH125" s="1000"/>
      <c r="DI125" s="1000"/>
      <c r="DJ125" s="1000"/>
      <c r="DK125" s="1000"/>
      <c r="DL125" s="1000" t="s">
        <v>492</v>
      </c>
      <c r="DM125" s="1000"/>
      <c r="DN125" s="1000"/>
      <c r="DO125" s="1000"/>
      <c r="DP125" s="1000"/>
      <c r="DQ125" s="1000" t="s">
        <v>492</v>
      </c>
      <c r="DR125" s="1000"/>
      <c r="DS125" s="1000"/>
      <c r="DT125" s="1000"/>
      <c r="DU125" s="1000"/>
      <c r="DV125" s="1001" t="s">
        <v>491</v>
      </c>
      <c r="DW125" s="1001"/>
      <c r="DX125" s="1001"/>
      <c r="DY125" s="1001"/>
      <c r="DZ125" s="1002"/>
    </row>
    <row r="126" spans="1:130" s="226" customFormat="1" ht="26.25" customHeight="1" thickBot="1">
      <c r="A126" s="1132"/>
      <c r="B126" s="1019"/>
      <c r="C126" s="989" t="s">
        <v>477</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t="s">
        <v>491</v>
      </c>
      <c r="AB126" s="1032"/>
      <c r="AC126" s="1032"/>
      <c r="AD126" s="1032"/>
      <c r="AE126" s="1033"/>
      <c r="AF126" s="1034" t="s">
        <v>492</v>
      </c>
      <c r="AG126" s="1032"/>
      <c r="AH126" s="1032"/>
      <c r="AI126" s="1032"/>
      <c r="AJ126" s="1033"/>
      <c r="AK126" s="1034" t="s">
        <v>492</v>
      </c>
      <c r="AL126" s="1032"/>
      <c r="AM126" s="1032"/>
      <c r="AN126" s="1032"/>
      <c r="AO126" s="1033"/>
      <c r="AP126" s="1035" t="s">
        <v>387</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495</v>
      </c>
      <c r="CQ126" s="1023"/>
      <c r="CR126" s="1023"/>
      <c r="CS126" s="1023"/>
      <c r="CT126" s="1023"/>
      <c r="CU126" s="1023"/>
      <c r="CV126" s="1023"/>
      <c r="CW126" s="1023"/>
      <c r="CX126" s="1023"/>
      <c r="CY126" s="1023"/>
      <c r="CZ126" s="1023"/>
      <c r="DA126" s="1023"/>
      <c r="DB126" s="1023"/>
      <c r="DC126" s="1023"/>
      <c r="DD126" s="1023"/>
      <c r="DE126" s="1023"/>
      <c r="DF126" s="1024"/>
      <c r="DG126" s="992" t="s">
        <v>492</v>
      </c>
      <c r="DH126" s="993"/>
      <c r="DI126" s="993"/>
      <c r="DJ126" s="993"/>
      <c r="DK126" s="993"/>
      <c r="DL126" s="993" t="s">
        <v>491</v>
      </c>
      <c r="DM126" s="993"/>
      <c r="DN126" s="993"/>
      <c r="DO126" s="993"/>
      <c r="DP126" s="993"/>
      <c r="DQ126" s="993" t="s">
        <v>387</v>
      </c>
      <c r="DR126" s="993"/>
      <c r="DS126" s="993"/>
      <c r="DT126" s="993"/>
      <c r="DU126" s="993"/>
      <c r="DV126" s="994" t="s">
        <v>492</v>
      </c>
      <c r="DW126" s="994"/>
      <c r="DX126" s="994"/>
      <c r="DY126" s="994"/>
      <c r="DZ126" s="995"/>
    </row>
    <row r="127" spans="1:130" s="226" customFormat="1" ht="26.25" customHeight="1">
      <c r="A127" s="1133"/>
      <c r="B127" s="1021"/>
      <c r="C127" s="1075" t="s">
        <v>496</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v>48</v>
      </c>
      <c r="AB127" s="1032"/>
      <c r="AC127" s="1032"/>
      <c r="AD127" s="1032"/>
      <c r="AE127" s="1033"/>
      <c r="AF127" s="1034">
        <v>98</v>
      </c>
      <c r="AG127" s="1032"/>
      <c r="AH127" s="1032"/>
      <c r="AI127" s="1032"/>
      <c r="AJ127" s="1033"/>
      <c r="AK127" s="1034">
        <v>94</v>
      </c>
      <c r="AL127" s="1032"/>
      <c r="AM127" s="1032"/>
      <c r="AN127" s="1032"/>
      <c r="AO127" s="1033"/>
      <c r="AP127" s="1035">
        <v>0</v>
      </c>
      <c r="AQ127" s="1036"/>
      <c r="AR127" s="1036"/>
      <c r="AS127" s="1036"/>
      <c r="AT127" s="1037"/>
      <c r="AU127" s="262"/>
      <c r="AV127" s="262"/>
      <c r="AW127" s="262"/>
      <c r="AX127" s="1105" t="s">
        <v>497</v>
      </c>
      <c r="AY127" s="1106"/>
      <c r="AZ127" s="1106"/>
      <c r="BA127" s="1106"/>
      <c r="BB127" s="1106"/>
      <c r="BC127" s="1106"/>
      <c r="BD127" s="1106"/>
      <c r="BE127" s="1107"/>
      <c r="BF127" s="1108" t="s">
        <v>498</v>
      </c>
      <c r="BG127" s="1106"/>
      <c r="BH127" s="1106"/>
      <c r="BI127" s="1106"/>
      <c r="BJ127" s="1106"/>
      <c r="BK127" s="1106"/>
      <c r="BL127" s="1107"/>
      <c r="BM127" s="1108" t="s">
        <v>499</v>
      </c>
      <c r="BN127" s="1106"/>
      <c r="BO127" s="1106"/>
      <c r="BP127" s="1106"/>
      <c r="BQ127" s="1106"/>
      <c r="BR127" s="1106"/>
      <c r="BS127" s="1107"/>
      <c r="BT127" s="1108" t="s">
        <v>500</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501</v>
      </c>
      <c r="CQ127" s="1023"/>
      <c r="CR127" s="1023"/>
      <c r="CS127" s="1023"/>
      <c r="CT127" s="1023"/>
      <c r="CU127" s="1023"/>
      <c r="CV127" s="1023"/>
      <c r="CW127" s="1023"/>
      <c r="CX127" s="1023"/>
      <c r="CY127" s="1023"/>
      <c r="CZ127" s="1023"/>
      <c r="DA127" s="1023"/>
      <c r="DB127" s="1023"/>
      <c r="DC127" s="1023"/>
      <c r="DD127" s="1023"/>
      <c r="DE127" s="1023"/>
      <c r="DF127" s="1024"/>
      <c r="DG127" s="992" t="s">
        <v>492</v>
      </c>
      <c r="DH127" s="993"/>
      <c r="DI127" s="993"/>
      <c r="DJ127" s="993"/>
      <c r="DK127" s="993"/>
      <c r="DL127" s="993" t="s">
        <v>502</v>
      </c>
      <c r="DM127" s="993"/>
      <c r="DN127" s="993"/>
      <c r="DO127" s="993"/>
      <c r="DP127" s="993"/>
      <c r="DQ127" s="993" t="s">
        <v>492</v>
      </c>
      <c r="DR127" s="993"/>
      <c r="DS127" s="993"/>
      <c r="DT127" s="993"/>
      <c r="DU127" s="993"/>
      <c r="DV127" s="994" t="s">
        <v>448</v>
      </c>
      <c r="DW127" s="994"/>
      <c r="DX127" s="994"/>
      <c r="DY127" s="994"/>
      <c r="DZ127" s="995"/>
    </row>
    <row r="128" spans="1:130" s="226" customFormat="1" ht="26.25" customHeight="1" thickBot="1">
      <c r="A128" s="1116" t="s">
        <v>503</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504</v>
      </c>
      <c r="X128" s="1118"/>
      <c r="Y128" s="1118"/>
      <c r="Z128" s="1119"/>
      <c r="AA128" s="1120">
        <v>25441</v>
      </c>
      <c r="AB128" s="1121"/>
      <c r="AC128" s="1121"/>
      <c r="AD128" s="1121"/>
      <c r="AE128" s="1122"/>
      <c r="AF128" s="1123">
        <v>25714</v>
      </c>
      <c r="AG128" s="1121"/>
      <c r="AH128" s="1121"/>
      <c r="AI128" s="1121"/>
      <c r="AJ128" s="1122"/>
      <c r="AK128" s="1123">
        <v>21111</v>
      </c>
      <c r="AL128" s="1121"/>
      <c r="AM128" s="1121"/>
      <c r="AN128" s="1121"/>
      <c r="AO128" s="1122"/>
      <c r="AP128" s="1124"/>
      <c r="AQ128" s="1125"/>
      <c r="AR128" s="1125"/>
      <c r="AS128" s="1125"/>
      <c r="AT128" s="1126"/>
      <c r="AU128" s="262"/>
      <c r="AV128" s="262"/>
      <c r="AW128" s="262"/>
      <c r="AX128" s="961" t="s">
        <v>505</v>
      </c>
      <c r="AY128" s="962"/>
      <c r="AZ128" s="962"/>
      <c r="BA128" s="962"/>
      <c r="BB128" s="962"/>
      <c r="BC128" s="962"/>
      <c r="BD128" s="962"/>
      <c r="BE128" s="963"/>
      <c r="BF128" s="1127" t="s">
        <v>409</v>
      </c>
      <c r="BG128" s="1128"/>
      <c r="BH128" s="1128"/>
      <c r="BI128" s="1128"/>
      <c r="BJ128" s="1128"/>
      <c r="BK128" s="1128"/>
      <c r="BL128" s="1129"/>
      <c r="BM128" s="1127">
        <v>13.08</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506</v>
      </c>
      <c r="CQ128" s="1110"/>
      <c r="CR128" s="1110"/>
      <c r="CS128" s="1110"/>
      <c r="CT128" s="1110"/>
      <c r="CU128" s="1110"/>
      <c r="CV128" s="1110"/>
      <c r="CW128" s="1110"/>
      <c r="CX128" s="1110"/>
      <c r="CY128" s="1110"/>
      <c r="CZ128" s="1110"/>
      <c r="DA128" s="1110"/>
      <c r="DB128" s="1110"/>
      <c r="DC128" s="1110"/>
      <c r="DD128" s="1110"/>
      <c r="DE128" s="1110"/>
      <c r="DF128" s="1111"/>
      <c r="DG128" s="1112" t="s">
        <v>492</v>
      </c>
      <c r="DH128" s="1113"/>
      <c r="DI128" s="1113"/>
      <c r="DJ128" s="1113"/>
      <c r="DK128" s="1113"/>
      <c r="DL128" s="1113" t="s">
        <v>448</v>
      </c>
      <c r="DM128" s="1113"/>
      <c r="DN128" s="1113"/>
      <c r="DO128" s="1113"/>
      <c r="DP128" s="1113"/>
      <c r="DQ128" s="1113" t="s">
        <v>491</v>
      </c>
      <c r="DR128" s="1113"/>
      <c r="DS128" s="1113"/>
      <c r="DT128" s="1113"/>
      <c r="DU128" s="1113"/>
      <c r="DV128" s="1114" t="s">
        <v>492</v>
      </c>
      <c r="DW128" s="1114"/>
      <c r="DX128" s="1114"/>
      <c r="DY128" s="1114"/>
      <c r="DZ128" s="1115"/>
    </row>
    <row r="129" spans="1:131" s="226" customFormat="1" ht="26.25" customHeight="1">
      <c r="A129" s="1003" t="s">
        <v>102</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507</v>
      </c>
      <c r="X129" s="1147"/>
      <c r="Y129" s="1147"/>
      <c r="Z129" s="1148"/>
      <c r="AA129" s="1031">
        <v>12433971</v>
      </c>
      <c r="AB129" s="1032"/>
      <c r="AC129" s="1032"/>
      <c r="AD129" s="1032"/>
      <c r="AE129" s="1033"/>
      <c r="AF129" s="1034">
        <v>12105985</v>
      </c>
      <c r="AG129" s="1032"/>
      <c r="AH129" s="1032"/>
      <c r="AI129" s="1032"/>
      <c r="AJ129" s="1033"/>
      <c r="AK129" s="1034">
        <v>11829861</v>
      </c>
      <c r="AL129" s="1032"/>
      <c r="AM129" s="1032"/>
      <c r="AN129" s="1032"/>
      <c r="AO129" s="1033"/>
      <c r="AP129" s="1149"/>
      <c r="AQ129" s="1150"/>
      <c r="AR129" s="1150"/>
      <c r="AS129" s="1150"/>
      <c r="AT129" s="1151"/>
      <c r="AU129" s="264"/>
      <c r="AV129" s="264"/>
      <c r="AW129" s="264"/>
      <c r="AX129" s="1140" t="s">
        <v>508</v>
      </c>
      <c r="AY129" s="1023"/>
      <c r="AZ129" s="1023"/>
      <c r="BA129" s="1023"/>
      <c r="BB129" s="1023"/>
      <c r="BC129" s="1023"/>
      <c r="BD129" s="1023"/>
      <c r="BE129" s="1024"/>
      <c r="BF129" s="1141" t="s">
        <v>387</v>
      </c>
      <c r="BG129" s="1142"/>
      <c r="BH129" s="1142"/>
      <c r="BI129" s="1142"/>
      <c r="BJ129" s="1142"/>
      <c r="BK129" s="1142"/>
      <c r="BL129" s="1143"/>
      <c r="BM129" s="1141">
        <v>18.079999999999998</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3" t="s">
        <v>509</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510</v>
      </c>
      <c r="X130" s="1147"/>
      <c r="Y130" s="1147"/>
      <c r="Z130" s="1148"/>
      <c r="AA130" s="1031">
        <v>2541969</v>
      </c>
      <c r="AB130" s="1032"/>
      <c r="AC130" s="1032"/>
      <c r="AD130" s="1032"/>
      <c r="AE130" s="1033"/>
      <c r="AF130" s="1034">
        <v>2469465</v>
      </c>
      <c r="AG130" s="1032"/>
      <c r="AH130" s="1032"/>
      <c r="AI130" s="1032"/>
      <c r="AJ130" s="1033"/>
      <c r="AK130" s="1034">
        <v>2258228</v>
      </c>
      <c r="AL130" s="1032"/>
      <c r="AM130" s="1032"/>
      <c r="AN130" s="1032"/>
      <c r="AO130" s="1033"/>
      <c r="AP130" s="1149"/>
      <c r="AQ130" s="1150"/>
      <c r="AR130" s="1150"/>
      <c r="AS130" s="1150"/>
      <c r="AT130" s="1151"/>
      <c r="AU130" s="264"/>
      <c r="AV130" s="264"/>
      <c r="AW130" s="264"/>
      <c r="AX130" s="1140" t="s">
        <v>511</v>
      </c>
      <c r="AY130" s="1023"/>
      <c r="AZ130" s="1023"/>
      <c r="BA130" s="1023"/>
      <c r="BB130" s="1023"/>
      <c r="BC130" s="1023"/>
      <c r="BD130" s="1023"/>
      <c r="BE130" s="1024"/>
      <c r="BF130" s="1177">
        <v>11.1</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512</v>
      </c>
      <c r="X131" s="1185"/>
      <c r="Y131" s="1185"/>
      <c r="Z131" s="1186"/>
      <c r="AA131" s="1078">
        <v>9892002</v>
      </c>
      <c r="AB131" s="1057"/>
      <c r="AC131" s="1057"/>
      <c r="AD131" s="1057"/>
      <c r="AE131" s="1058"/>
      <c r="AF131" s="1056">
        <v>9636520</v>
      </c>
      <c r="AG131" s="1057"/>
      <c r="AH131" s="1057"/>
      <c r="AI131" s="1057"/>
      <c r="AJ131" s="1058"/>
      <c r="AK131" s="1056">
        <v>9571633</v>
      </c>
      <c r="AL131" s="1057"/>
      <c r="AM131" s="1057"/>
      <c r="AN131" s="1057"/>
      <c r="AO131" s="1058"/>
      <c r="AP131" s="1187"/>
      <c r="AQ131" s="1188"/>
      <c r="AR131" s="1188"/>
      <c r="AS131" s="1188"/>
      <c r="AT131" s="1189"/>
      <c r="AU131" s="264"/>
      <c r="AV131" s="264"/>
      <c r="AW131" s="264"/>
      <c r="AX131" s="1159" t="s">
        <v>513</v>
      </c>
      <c r="AY131" s="1110"/>
      <c r="AZ131" s="1110"/>
      <c r="BA131" s="1110"/>
      <c r="BB131" s="1110"/>
      <c r="BC131" s="1110"/>
      <c r="BD131" s="1110"/>
      <c r="BE131" s="1111"/>
      <c r="BF131" s="1160">
        <v>127.4</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6" t="s">
        <v>514</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515</v>
      </c>
      <c r="W132" s="1170"/>
      <c r="X132" s="1170"/>
      <c r="Y132" s="1170"/>
      <c r="Z132" s="1171"/>
      <c r="AA132" s="1172">
        <v>10.782771779999999</v>
      </c>
      <c r="AB132" s="1173"/>
      <c r="AC132" s="1173"/>
      <c r="AD132" s="1173"/>
      <c r="AE132" s="1174"/>
      <c r="AF132" s="1175">
        <v>10.95972405</v>
      </c>
      <c r="AG132" s="1173"/>
      <c r="AH132" s="1173"/>
      <c r="AI132" s="1173"/>
      <c r="AJ132" s="1174"/>
      <c r="AK132" s="1175">
        <v>11.7148871</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516</v>
      </c>
      <c r="W133" s="1153"/>
      <c r="X133" s="1153"/>
      <c r="Y133" s="1153"/>
      <c r="Z133" s="1154"/>
      <c r="AA133" s="1155">
        <v>12.1</v>
      </c>
      <c r="AB133" s="1156"/>
      <c r="AC133" s="1156"/>
      <c r="AD133" s="1156"/>
      <c r="AE133" s="1157"/>
      <c r="AF133" s="1155">
        <v>11.2</v>
      </c>
      <c r="AG133" s="1156"/>
      <c r="AH133" s="1156"/>
      <c r="AI133" s="1156"/>
      <c r="AJ133" s="1157"/>
      <c r="AK133" s="1155">
        <v>11.1</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4Hlc2oTA2AKe8gqeg6uSm1/tg5RgNINk78bwFh6Bvx+1DrHsRCT1GunSsVJfAJjXbYSS/9KEpCFc7SvEhxzzw==" saltValue="0taoHIuwTUD8qUMTp5mQ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eVm+7JfRWSPzW2duZM5CZwAsatFUGDTMb5lkSFl0Qdh/F+GFwgyzd9mqDDEktSSCRCp6Q3lcLQzgYCqNPb5gw==" saltValue="PTymrwBuLIp/Ftj+XIYq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LAJnd5szVckWu/mjCbIxGxHjNtdSJh6DCj+J14xeV2bdumnU++Hw1cDf4y8yWrOBWGqowtfeXSwDTg0nT6A5w==" saltValue="gz1u8ptqI5yaEPX64b18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520</v>
      </c>
      <c r="AP7" s="283"/>
      <c r="AQ7" s="284" t="s">
        <v>521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522</v>
      </c>
      <c r="AQ8" s="290" t="s">
        <v>523</v>
      </c>
      <c r="AR8" s="291" t="s">
        <v>524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525</v>
      </c>
      <c r="AL9" s="1196"/>
      <c r="AM9" s="1196"/>
      <c r="AN9" s="1197"/>
      <c r="AO9" s="292">
        <v>3473964</v>
      </c>
      <c r="AP9" s="292">
        <v>100899</v>
      </c>
      <c r="AQ9" s="293">
        <v>89546</v>
      </c>
      <c r="AR9" s="294">
        <v>12.7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526</v>
      </c>
      <c r="AL10" s="1196"/>
      <c r="AM10" s="1196"/>
      <c r="AN10" s="1197"/>
      <c r="AO10" s="295">
        <v>321395</v>
      </c>
      <c r="AP10" s="295">
        <v>9335</v>
      </c>
      <c r="AQ10" s="296">
        <v>7518</v>
      </c>
      <c r="AR10" s="297">
        <v>24.2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527</v>
      </c>
      <c r="AL11" s="1196"/>
      <c r="AM11" s="1196"/>
      <c r="AN11" s="1197"/>
      <c r="AO11" s="295">
        <v>503909</v>
      </c>
      <c r="AP11" s="295">
        <v>14636</v>
      </c>
      <c r="AQ11" s="296">
        <v>9181</v>
      </c>
      <c r="AR11" s="297">
        <v>59.4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528</v>
      </c>
      <c r="AL12" s="1196"/>
      <c r="AM12" s="1196"/>
      <c r="AN12" s="1197"/>
      <c r="AO12" s="295">
        <v>43665</v>
      </c>
      <c r="AP12" s="295">
        <v>1268</v>
      </c>
      <c r="AQ12" s="296">
        <v>1021</v>
      </c>
      <c r="AR12" s="297">
        <v>24.2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529</v>
      </c>
      <c r="AL13" s="1196"/>
      <c r="AM13" s="1196"/>
      <c r="AN13" s="1197"/>
      <c r="AO13" s="295" t="s">
        <v>530</v>
      </c>
      <c r="AP13" s="295" t="s">
        <v>530</v>
      </c>
      <c r="AQ13" s="296">
        <v>11</v>
      </c>
      <c r="AR13" s="297" t="s">
        <v>530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531</v>
      </c>
      <c r="AL14" s="1196"/>
      <c r="AM14" s="1196"/>
      <c r="AN14" s="1197"/>
      <c r="AO14" s="295">
        <v>187563</v>
      </c>
      <c r="AP14" s="295">
        <v>5448</v>
      </c>
      <c r="AQ14" s="296">
        <v>4082</v>
      </c>
      <c r="AR14" s="297">
        <v>33.5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532</v>
      </c>
      <c r="AL15" s="1196"/>
      <c r="AM15" s="1196"/>
      <c r="AN15" s="1197"/>
      <c r="AO15" s="295">
        <v>13042</v>
      </c>
      <c r="AP15" s="295">
        <v>379</v>
      </c>
      <c r="AQ15" s="296">
        <v>2228</v>
      </c>
      <c r="AR15" s="297">
        <v>-83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533</v>
      </c>
      <c r="AL16" s="1199"/>
      <c r="AM16" s="1199"/>
      <c r="AN16" s="1200"/>
      <c r="AO16" s="295">
        <v>-354973</v>
      </c>
      <c r="AP16" s="295">
        <v>-10310</v>
      </c>
      <c r="AQ16" s="296">
        <v>-8980</v>
      </c>
      <c r="AR16" s="297">
        <v>14.8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180</v>
      </c>
      <c r="AL17" s="1199"/>
      <c r="AM17" s="1199"/>
      <c r="AN17" s="1200"/>
      <c r="AO17" s="295">
        <v>4188565</v>
      </c>
      <c r="AP17" s="295">
        <v>121655</v>
      </c>
      <c r="AQ17" s="296">
        <v>104606</v>
      </c>
      <c r="AR17" s="297">
        <v>16.3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535</v>
      </c>
      <c r="AP20" s="303" t="s">
        <v>536</v>
      </c>
      <c r="AQ20" s="304" t="s">
        <v>537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538</v>
      </c>
      <c r="AL21" s="1191"/>
      <c r="AM21" s="1191"/>
      <c r="AN21" s="1192"/>
      <c r="AO21" s="307">
        <v>11.82</v>
      </c>
      <c r="AP21" s="308">
        <v>10.09</v>
      </c>
      <c r="AQ21" s="309">
        <v>1.73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539</v>
      </c>
      <c r="AL22" s="1191"/>
      <c r="AM22" s="1191"/>
      <c r="AN22" s="1192"/>
      <c r="AO22" s="312">
        <v>96.7</v>
      </c>
      <c r="AP22" s="313">
        <v>97.8</v>
      </c>
      <c r="AQ22" s="314">
        <v>-1.1000000000000001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540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541</v>
      </c>
      <c r="AO27" s="273"/>
      <c r="AP27" s="273"/>
      <c r="AQ27" s="273"/>
      <c r="AR27" s="273"/>
      <c r="AS27" s="273"/>
      <c r="AT27" s="273"/>
    </row>
    <row r="28" spans="1:46" ht="17.25">
      <c r="A28" s="274" t="s">
        <v>542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520</v>
      </c>
      <c r="AP30" s="283"/>
      <c r="AQ30" s="284" t="s">
        <v>521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522</v>
      </c>
      <c r="AQ31" s="290" t="s">
        <v>523</v>
      </c>
      <c r="AR31" s="291" t="s">
        <v>524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544</v>
      </c>
      <c r="AL32" s="1207"/>
      <c r="AM32" s="1207"/>
      <c r="AN32" s="1208"/>
      <c r="AO32" s="322">
        <v>2504101</v>
      </c>
      <c r="AP32" s="322">
        <v>72730</v>
      </c>
      <c r="AQ32" s="323">
        <v>67805</v>
      </c>
      <c r="AR32" s="324">
        <v>7.3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545</v>
      </c>
      <c r="AL33" s="1207"/>
      <c r="AM33" s="1207"/>
      <c r="AN33" s="1208"/>
      <c r="AO33" s="322" t="s">
        <v>530</v>
      </c>
      <c r="AP33" s="322" t="s">
        <v>530</v>
      </c>
      <c r="AQ33" s="323" t="s">
        <v>530</v>
      </c>
      <c r="AR33" s="324" t="s">
        <v>530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546</v>
      </c>
      <c r="AL34" s="1207"/>
      <c r="AM34" s="1207"/>
      <c r="AN34" s="1208"/>
      <c r="AO34" s="322" t="s">
        <v>530</v>
      </c>
      <c r="AP34" s="322" t="s">
        <v>530</v>
      </c>
      <c r="AQ34" s="323">
        <v>11</v>
      </c>
      <c r="AR34" s="324" t="s">
        <v>530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547</v>
      </c>
      <c r="AL35" s="1207"/>
      <c r="AM35" s="1207"/>
      <c r="AN35" s="1208"/>
      <c r="AO35" s="322">
        <v>581404</v>
      </c>
      <c r="AP35" s="322">
        <v>16887</v>
      </c>
      <c r="AQ35" s="323">
        <v>18110</v>
      </c>
      <c r="AR35" s="324">
        <v>-6.8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548</v>
      </c>
      <c r="AL36" s="1207"/>
      <c r="AM36" s="1207"/>
      <c r="AN36" s="1208"/>
      <c r="AO36" s="322">
        <v>314799</v>
      </c>
      <c r="AP36" s="322">
        <v>9143</v>
      </c>
      <c r="AQ36" s="323">
        <v>2781</v>
      </c>
      <c r="AR36" s="324">
        <v>228.8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549</v>
      </c>
      <c r="AL37" s="1207"/>
      <c r="AM37" s="1207"/>
      <c r="AN37" s="1208"/>
      <c r="AO37" s="322">
        <v>94</v>
      </c>
      <c r="AP37" s="322">
        <v>3</v>
      </c>
      <c r="AQ37" s="323">
        <v>1073</v>
      </c>
      <c r="AR37" s="324">
        <v>-99.7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550</v>
      </c>
      <c r="AL38" s="1210"/>
      <c r="AM38" s="1210"/>
      <c r="AN38" s="1211"/>
      <c r="AO38" s="325">
        <v>247</v>
      </c>
      <c r="AP38" s="325">
        <v>7</v>
      </c>
      <c r="AQ38" s="326">
        <v>5</v>
      </c>
      <c r="AR38" s="314">
        <v>40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551</v>
      </c>
      <c r="AL39" s="1210"/>
      <c r="AM39" s="1210"/>
      <c r="AN39" s="1211"/>
      <c r="AO39" s="322">
        <v>-21111</v>
      </c>
      <c r="AP39" s="322">
        <v>-613</v>
      </c>
      <c r="AQ39" s="323">
        <v>-3858</v>
      </c>
      <c r="AR39" s="324">
        <v>-84.1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552</v>
      </c>
      <c r="AL40" s="1207"/>
      <c r="AM40" s="1207"/>
      <c r="AN40" s="1208"/>
      <c r="AO40" s="322">
        <v>-2258228</v>
      </c>
      <c r="AP40" s="322">
        <v>-65589</v>
      </c>
      <c r="AQ40" s="323">
        <v>-59194</v>
      </c>
      <c r="AR40" s="324">
        <v>10.8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291</v>
      </c>
      <c r="AL41" s="1213"/>
      <c r="AM41" s="1213"/>
      <c r="AN41" s="1214"/>
      <c r="AO41" s="322">
        <v>1121306</v>
      </c>
      <c r="AP41" s="322">
        <v>32568</v>
      </c>
      <c r="AQ41" s="323">
        <v>26732</v>
      </c>
      <c r="AR41" s="324">
        <v>21.8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520</v>
      </c>
      <c r="AN49" s="1203" t="s">
        <v>556</v>
      </c>
      <c r="AO49" s="1204"/>
      <c r="AP49" s="1204"/>
      <c r="AQ49" s="1204"/>
      <c r="AR49" s="120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557</v>
      </c>
      <c r="AO50" s="339" t="s">
        <v>558</v>
      </c>
      <c r="AP50" s="340" t="s">
        <v>559</v>
      </c>
      <c r="AQ50" s="341" t="s">
        <v>560</v>
      </c>
      <c r="AR50" s="342" t="s">
        <v>561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562</v>
      </c>
      <c r="AL51" s="335"/>
      <c r="AM51" s="343">
        <v>4884413</v>
      </c>
      <c r="AN51" s="344">
        <v>136991</v>
      </c>
      <c r="AO51" s="345">
        <v>56.2</v>
      </c>
      <c r="AP51" s="346">
        <v>90961</v>
      </c>
      <c r="AQ51" s="347">
        <v>20.100000000000001</v>
      </c>
      <c r="AR51" s="348">
        <v>36.1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563</v>
      </c>
      <c r="AM52" s="351">
        <v>1234901</v>
      </c>
      <c r="AN52" s="352">
        <v>34635</v>
      </c>
      <c r="AO52" s="353">
        <v>-11.7</v>
      </c>
      <c r="AP52" s="354">
        <v>37720</v>
      </c>
      <c r="AQ52" s="355">
        <v>7.1</v>
      </c>
      <c r="AR52" s="356">
        <v>-18.8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564</v>
      </c>
      <c r="AL53" s="335"/>
      <c r="AM53" s="343">
        <v>4333405</v>
      </c>
      <c r="AN53" s="344">
        <v>122409</v>
      </c>
      <c r="AO53" s="345">
        <v>-10.6</v>
      </c>
      <c r="AP53" s="346">
        <v>106614</v>
      </c>
      <c r="AQ53" s="347">
        <v>17.2</v>
      </c>
      <c r="AR53" s="348">
        <v>-27.8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563</v>
      </c>
      <c r="AM54" s="351">
        <v>2086997</v>
      </c>
      <c r="AN54" s="352">
        <v>58953</v>
      </c>
      <c r="AO54" s="353">
        <v>70.2</v>
      </c>
      <c r="AP54" s="354">
        <v>45545</v>
      </c>
      <c r="AQ54" s="355">
        <v>20.7</v>
      </c>
      <c r="AR54" s="356">
        <v>49.5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565</v>
      </c>
      <c r="AL55" s="335"/>
      <c r="AM55" s="343">
        <v>3728685</v>
      </c>
      <c r="AN55" s="344">
        <v>106516</v>
      </c>
      <c r="AO55" s="345">
        <v>-13</v>
      </c>
      <c r="AP55" s="346">
        <v>85459</v>
      </c>
      <c r="AQ55" s="347">
        <v>-19.8</v>
      </c>
      <c r="AR55" s="348">
        <v>6.8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563</v>
      </c>
      <c r="AM56" s="351">
        <v>1806744</v>
      </c>
      <c r="AN56" s="352">
        <v>51612</v>
      </c>
      <c r="AO56" s="353">
        <v>-12.5</v>
      </c>
      <c r="AP56" s="354">
        <v>44378</v>
      </c>
      <c r="AQ56" s="355">
        <v>-2.6</v>
      </c>
      <c r="AR56" s="356">
        <v>-9.9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566</v>
      </c>
      <c r="AL57" s="335"/>
      <c r="AM57" s="343">
        <v>3012257</v>
      </c>
      <c r="AN57" s="344">
        <v>86666</v>
      </c>
      <c r="AO57" s="345">
        <v>-18.600000000000001</v>
      </c>
      <c r="AP57" s="346">
        <v>83280</v>
      </c>
      <c r="AQ57" s="347">
        <v>-2.5</v>
      </c>
      <c r="AR57" s="348">
        <v>-16.100000000000001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563</v>
      </c>
      <c r="AM58" s="351">
        <v>906569</v>
      </c>
      <c r="AN58" s="352">
        <v>26083</v>
      </c>
      <c r="AO58" s="353">
        <v>-49.5</v>
      </c>
      <c r="AP58" s="354">
        <v>43123</v>
      </c>
      <c r="AQ58" s="355">
        <v>-2.8</v>
      </c>
      <c r="AR58" s="356">
        <v>-46.7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567</v>
      </c>
      <c r="AL59" s="335"/>
      <c r="AM59" s="343">
        <v>3349900</v>
      </c>
      <c r="AN59" s="344">
        <v>97296</v>
      </c>
      <c r="AO59" s="345">
        <v>12.3</v>
      </c>
      <c r="AP59" s="346">
        <v>88968</v>
      </c>
      <c r="AQ59" s="347">
        <v>6.8</v>
      </c>
      <c r="AR59" s="348">
        <v>5.5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563</v>
      </c>
      <c r="AM60" s="351">
        <v>1267405</v>
      </c>
      <c r="AN60" s="352">
        <v>36811</v>
      </c>
      <c r="AO60" s="353">
        <v>41.1</v>
      </c>
      <c r="AP60" s="354">
        <v>45482</v>
      </c>
      <c r="AQ60" s="355">
        <v>5.5</v>
      </c>
      <c r="AR60" s="356">
        <v>35.6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568</v>
      </c>
      <c r="AL61" s="357"/>
      <c r="AM61" s="358">
        <v>3861732</v>
      </c>
      <c r="AN61" s="359">
        <v>109976</v>
      </c>
      <c r="AO61" s="360">
        <v>5.3</v>
      </c>
      <c r="AP61" s="361">
        <v>91056</v>
      </c>
      <c r="AQ61" s="362">
        <v>4.4000000000000004</v>
      </c>
      <c r="AR61" s="348">
        <v>0.9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563</v>
      </c>
      <c r="AM62" s="351">
        <v>1460523</v>
      </c>
      <c r="AN62" s="352">
        <v>41619</v>
      </c>
      <c r="AO62" s="353">
        <v>7.5</v>
      </c>
      <c r="AP62" s="354">
        <v>43250</v>
      </c>
      <c r="AQ62" s="355">
        <v>5.6</v>
      </c>
      <c r="AR62" s="356">
        <v>1.9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6bhmwLNnqGAB/qN+Db/IOzpuKQIwgO+xxGxpHKu/VX+FgOgLPUVDhpvCXi1nQS6f3J9QVj+acIHYRysJfBYsg==" saltValue="R/GgOsGKpssTvfro2XXZ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570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NmKBQTbQKyGSw19w/l+mK2W7JfF2dxGIhJo/dHhxuNSlS1PfiuXpOw88p+slVE7ciVAx/DO6LmI10Q6v2YuxQ==" saltValue="MIzTHUQRFoMx2HmX0oYs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571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6Jf6eB+/ns/cLsqqDe+kE/mWUExUA8SlZizn6UahFXb0xdXLFhHf8nZUai0Mp7w/myhin0wmMBsksgkUPL4qQ==" saltValue="qvjB8rUwB3TiXxL6iObG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215" t="s">
        <v>3</v>
      </c>
      <c r="D47" s="1215"/>
      <c r="E47" s="1216"/>
      <c r="F47" s="11">
        <v>2.88</v>
      </c>
      <c r="G47" s="12">
        <v>2.9</v>
      </c>
      <c r="H47" s="12">
        <v>2.82</v>
      </c>
      <c r="I47" s="12">
        <v>2.9</v>
      </c>
      <c r="J47" s="13">
        <v>4.9800000000000004</v>
      </c>
    </row>
    <row r="48" spans="2:10" ht="57.75" customHeight="1">
      <c r="B48" s="14"/>
      <c r="C48" s="1217" t="s">
        <v>4</v>
      </c>
      <c r="D48" s="1217"/>
      <c r="E48" s="1218"/>
      <c r="F48" s="15">
        <v>0.03</v>
      </c>
      <c r="G48" s="16">
        <v>2.8</v>
      </c>
      <c r="H48" s="16">
        <v>3.64</v>
      </c>
      <c r="I48" s="16">
        <v>1.99</v>
      </c>
      <c r="J48" s="17">
        <v>0.06</v>
      </c>
    </row>
    <row r="49" spans="2:10" ht="57.75" customHeight="1" thickBot="1">
      <c r="B49" s="18"/>
      <c r="C49" s="1219" t="s">
        <v>5</v>
      </c>
      <c r="D49" s="1219"/>
      <c r="E49" s="1220"/>
      <c r="F49" s="19" t="s">
        <v>577</v>
      </c>
      <c r="G49" s="20">
        <v>2.79</v>
      </c>
      <c r="H49" s="20">
        <v>0.94</v>
      </c>
      <c r="I49" s="20" t="s">
        <v>578</v>
      </c>
      <c r="J49" s="21" t="s">
        <v>579</v>
      </c>
    </row>
    <row r="50" spans="2:10" ht="13.5" customHeight="1"/>
    <row r="51" spans="2:10" ht="13.5" hidden="1" customHeight="1"/>
    <row r="52" spans="2:10" ht="13.5" hidden="1" customHeight="1"/>
    <row r="53" spans="2:10" ht="13.5" hidden="1" customHeight="1"/>
  </sheetData>
  <sheetProtection algorithmName="SHA-512" hashValue="/ceDoRimPI+WY8syV1oOsOixZUfHEMkuQAUZVdD2OE4UtZyrUY+wSQxV93jbxlCIAIAK8SbEkOcm1fspKIKYEQ==" saltValue="HxuASVfW/GF3ss2c3eQi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2019-10-29T23:36:24Z</cp:lastPrinted>
  <dcterms:created xsi:type="dcterms:W3CDTF">2019-02-14T04:39:46Z</dcterms:created>
  <dcterms:modified xsi:type="dcterms:W3CDTF">2019-10-30T01:53:50Z</dcterms:modified>
  <cp:category/>
</cp:coreProperties>
</file>