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 name="Sheet1" sheetId="21" r:id="rId1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AM38" i="10"/>
  <c r="AM37" i="10"/>
  <c r="AM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l="1"/>
  <c r="U34" i="10"/>
  <c r="U35" i="10" s="1"/>
  <c r="U36" i="10" s="1"/>
  <c r="U37" i="10" s="1"/>
  <c r="U38" i="10" s="1"/>
  <c r="AM34" i="10" l="1"/>
  <c r="AM35" i="10" l="1"/>
  <c r="BE34" i="10" s="1"/>
  <c r="BE35" i="10" s="1"/>
  <c r="BE36" i="10" s="1"/>
  <c r="BE37" i="10" s="1"/>
  <c r="BE38" i="10" s="1"/>
  <c r="BW34" i="10" s="1"/>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<sst xmlns="http://schemas.openxmlformats.org/spreadsheetml/2006/main" count="1167" uniqueCount="638">
  <si>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</si>
  <si>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</si>
  <si>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</si>
  <si>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</si>
  <si>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</si>
  <si>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</si>
  <si>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</si>
  <si>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</si>
  <si>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</si>
  <si>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</si>
  <si>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</si>
  <si>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</si>
  <si>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</si>
  <si>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</si>
  <si>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</si>
  <si>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</si>
  <si>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</si>
  <si>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</si>
  <si>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</si>
  <si>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</si>
  <si>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</si>
  <si>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</si>
  <si>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</si>
  <si>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</si>
  <si>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</si>
  <si>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</si>
  <si>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</si>
  <si>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</si>
  <si>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</si>
  <si>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</si>
  <si>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</si>
  <si>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</si>
  <si>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</si>
  <si>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</si>
  <si>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</si>
  <si>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</si>
  <si>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</si>
  <si>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</si>
  <si>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</si>
  <si>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</si>
  <si>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</si>
  <si>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</si>
  <si>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</si>
  <si>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</si>
  <si>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</si>
  <si>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</si>
  <si>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</si>
  <si>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</si>
  <si>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</si>
  <si>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</si>
  <si>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</si>
  <si>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</si>
  <si>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</si>
  <si>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</si>
  <si>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</si>
  <si>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</si>
  <si>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</si>
  <si>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</si>
  <si>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</si>
  <si>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</si>
  <si>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</si>
  <si>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</si>
  <si>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</si>
  <si>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</si>
  <si>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</si>
  <si>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</si>
  <si>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</si>
  <si>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</si>
  <si>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</si>
  <si>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</si>
  <si>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</si>
  <si>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</si>
  <si>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</si>
  <si>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</si>
  <si>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</si>
  <si>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</si>
  <si>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</si>
  <si>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</si>
  <si>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</si>
  <si>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</si>
  <si>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</si>
  <si>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</si>
  <si>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</si>
  <si>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</si>
  <si>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</si>
  <si>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</si>
  <si>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</si>
  <si>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</si>
  <si>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</si>
  <si>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</si>
  <si>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</si>
  <si>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</si>
  <si>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</si>
  <si>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</si>
  <si>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</si>
  <si>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</si>
  <si>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</si>
  <si>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</si>
  <si>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四万十市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</si>
  <si>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</si>
  <si>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</si>
  <si>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</si>
  <si>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</si>
  <si>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</si>
  <si>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</si>
  <si>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</si>
  <si>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</si>
  <si>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</si>
  <si>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</si>
  <si>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</si>
  <si>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</si>
  <si>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</si>
  <si>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</si>
  <si>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</si>
  <si>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</si>
  <si>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</si>
  <si>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</si>
  <si>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</si>
  <si>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</si>
  <si>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</si>
  <si>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</si>
  <si>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</si>
  <si>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</si>
  <si>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</si>
  <si>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</si>
  <si>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</si>
  <si>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</si>
  <si>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</si>
  <si>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</si>
  <si>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</si>
  <si>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</si>
  <si>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</si>
  <si>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</si>
  <si>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</si>
  <si>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</si>
  <si>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</si>
  <si>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</si>
  <si>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</si>
  <si>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</si>
  <si>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</si>
  <si>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</si>
  <si>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</si>
  <si>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</si>
  <si>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</si>
  <si>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</si>
  <si>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</si>
  <si>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</si>
  <si>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</si>
  <si>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</si>
  <si>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</si>
  <si>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</si>
  <si>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</si>
  <si>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</si>
  <si>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</si>
  <si>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</si>
  <si>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</si>
  <si>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</si>
  <si>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</si>
  <si>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</si>
  <si>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</si>
  <si>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</si>
  <si>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</si>
  <si>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</si>
  <si>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</si>
  <si>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</si>
  <si>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</si>
  <si>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</si>
  <si>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</si>
  <si>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</si>
  <si>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</si>
  <si>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</si>
  <si>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</si>
  <si>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</si>
  <si>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</si>
  <si>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</si>
  <si>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</si>
  <si>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</si>
  <si>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</si>
  <si>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</si>
  <si>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</si>
  <si>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</si>
  <si>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</si>
  <si>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</si>
  <si>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</si>
  <si>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</si>
  <si>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</si>
  <si>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</si>
  <si>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</si>
  <si>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</si>
  <si>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</si>
  <si>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</si>
  <si>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</si>
  <si>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</si>
  <si>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</si>
  <si>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</si>
  <si>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</si>
  <si>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</si>
  <si>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</si>
  <si>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</si>
  <si>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</si>
  <si>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</si>
  <si>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</si>
  <si>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</si>
  <si>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</si>
  <si>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</si>
  <si>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</si>
  <si>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</si>
  <si>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</si>
  <si>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</si>
  <si>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</si>
  <si>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</si>
  <si>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</si>
  <si>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高知県四万十市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</si>
  <si>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</si>
  <si>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</si>
  <si>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</si>
  <si>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</si>
  <si>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</si>
  <si>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</si>
  <si>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</si>
  <si>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</si>
  <si>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</si>
  <si>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</si>
  <si>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</si>
  <si>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</si>
  <si>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</si>
  <si>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</si>
  <si>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</si>
  <si>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</si>
  <si>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</si>
  <si>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</si>
  <si>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</si>
  <si>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</si>
  <si>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</si>
  <si>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</si>
  <si>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</si>
  <si>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</si>
  <si>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</si>
  <si>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</si>
  <si>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</si>
  <si>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</si>
  <si>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</si>
  <si>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</si>
  <si>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</si>
  <si>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</si>
  <si>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</si>
  <si>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</si>
  <si>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</si>
  <si>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</si>
  <si>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</si>
  <si>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</si>
  <si>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</si>
  <si>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</si>
  <si>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</si>
  <si>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</si>
  <si>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</si>
  <si>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</si>
  <si>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</si>
  <si>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</si>
  <si>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</si>
  <si>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</si>
  <si>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</si>
  <si>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</si>
  <si>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</si>
  <si>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</si>
  <si>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</si>
  <si>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</si>
  <si>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</si>
  <si>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</si>
  <si>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</si>
  <si>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</si>
  <si>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</si>
  <si>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</si>
  <si>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</si>
  <si>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</si>
  <si>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</si>
  <si>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</si>
  <si>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</si>
  <si>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</si>
  <si>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</si>
  <si>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</si>
  <si>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</si>
  <si>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</si>
  <si>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</si>
  <si>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</si>
  <si>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</si>
  <si>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</si>
  <si>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</si>
  <si>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</si>
  <si>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</si>
  <si>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</si>
  <si>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</si>
  <si>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</si>
  <si>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</si>
  <si>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</si>
  <si>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</si>
  <si>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</si>
  <si>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</si>
  <si>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</si>
  <si>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</si>
  <si>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</si>
  <si>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</si>
  <si>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</si>
  <si>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</si>
  <si>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</si>
  <si>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</si>
  <si>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</si>
  <si>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</si>
  <si>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</si>
  <si>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</si>
  <si>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</si>
  <si>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</si>
  <si>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</si>
  <si>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</si>
  <si>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</si>
  <si>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</si>
  <si>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</si>
  <si>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</si>
  <si>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</si>
  <si>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</si>
  <si>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</si>
  <si>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</si>
  <si>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</si>
  <si>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</si>
  <si>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</si>
  <si>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</si>
  <si>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</si>
  <si>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</si>
  <si>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</si>
  <si>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</si>
  <si>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</si>
  <si>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</si>
  <si>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</si>
  <si>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</si>
  <si>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</si>
  <si>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</si>
  <si>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</si>
  <si>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</si>
  <si>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</si>
  <si>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</si>
  <si>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</si>
  <si>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</si>
  <si>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</si>
  <si>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</si>
  <si>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</si>
  <si>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</si>
  <si>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</si>
  <si>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</si>
  <si>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</si>
  <si>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</si>
  <si>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</si>
  <si>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</si>
  <si>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</si>
  <si>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</si>
  <si>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</si>
  <si>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</si>
  <si>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</si>
  <si>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</si>
  <si>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</si>
  <si>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</si>
  <si>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</si>
  <si>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</si>
  <si>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高知県四万十市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</si>
  <si>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</si>
  <si>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</si>
  <si>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</si>
  <si>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</si>
  <si>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</si>
  <si>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</si>
  <si>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</si>
  <si>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</si>
  <si>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</si>
  <si>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</si>
  <si>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</si>
  <si>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</si>
  <si>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</si>
  <si>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</si>
  <si>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</si>
  <si>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</si>
  <si>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</si>
  <si>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</si>
  <si>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</si>
  <si>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</si>
  <si>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四万十市奥屋内へき地出張診療所会計</t>
    <phoneticPr fontId="5"/>
  </si>
  <si>
    <t>四万十市住宅新築資金等貸付事業会計</t>
    <phoneticPr fontId="5"/>
  </si>
  <si>
    <t>-</t>
    <phoneticPr fontId="5"/>
  </si>
  <si>
    <t>四万十市鉄道経営助成基金会計</t>
    <phoneticPr fontId="5"/>
  </si>
  <si>
    <t>四万十市園芸作物価格安定事業会計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</si>
  <si>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</si>
  <si>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</si>
  <si>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</si>
  <si>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</si>
  <si>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</si>
  <si>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</si>
  <si>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</si>
  <si>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</si>
  <si>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</si>
  <si>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</si>
  <si>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</si>
  <si>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</si>
  <si>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</si>
  <si>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</si>
  <si>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四万十市国民健康保険会計事業勘定</t>
    <phoneticPr fontId="5"/>
  </si>
  <si>
    <t>四万十市国民健康保険会計診療施設勘定</t>
    <phoneticPr fontId="5"/>
  </si>
  <si>
    <t>四万十市介護保険会計保険事業勘定</t>
    <phoneticPr fontId="5"/>
  </si>
  <si>
    <t>幡多中央介護認定審査会会計</t>
    <phoneticPr fontId="5"/>
  </si>
  <si>
    <t>四万十市後期高齢者医療会計</t>
    <phoneticPr fontId="5"/>
  </si>
  <si>
    <t>四万十市水道事業会計</t>
    <phoneticPr fontId="5"/>
  </si>
  <si>
    <t>法適用企業</t>
    <phoneticPr fontId="5"/>
  </si>
  <si>
    <t>四万十市病院事業会計</t>
    <phoneticPr fontId="5"/>
  </si>
  <si>
    <t>四万十市簡易水道事業会計</t>
    <phoneticPr fontId="5"/>
  </si>
  <si>
    <t>法非適用企業</t>
    <phoneticPr fontId="5"/>
  </si>
  <si>
    <t>幡多公設地方卸売市場事業会計</t>
    <phoneticPr fontId="5"/>
  </si>
  <si>
    <t>四万十市と畜場会計</t>
    <phoneticPr fontId="5"/>
  </si>
  <si>
    <t>四万十市下水道事業会計</t>
    <phoneticPr fontId="5"/>
  </si>
  <si>
    <t>法非適用企業</t>
    <phoneticPr fontId="5"/>
  </si>
  <si>
    <t>四万十市農業集落排水事業会計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</si>
  <si>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</si>
  <si>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</si>
  <si>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</si>
  <si>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</si>
  <si>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</si>
  <si>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</si>
  <si>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</si>
  <si>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</si>
  <si>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</si>
  <si>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</si>
  <si>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</si>
  <si>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</si>
  <si>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</si>
  <si>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</si>
  <si>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</si>
  <si>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</si>
  <si>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</si>
  <si>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</si>
  <si>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</si>
  <si>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</si>
  <si>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</si>
  <si>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</si>
  <si>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</si>
  <si>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</si>
  <si>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</si>
  <si>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</si>
  <si>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</si>
  <si>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</si>
  <si>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</si>
  <si>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</si>
  <si>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</si>
  <si>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</si>
  <si>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</si>
  <si>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</si>
  <si>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</si>
  <si>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</si>
  <si>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</si>
  <si>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</si>
  <si>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</si>
  <si>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</si>
  <si>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</si>
  <si>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</si>
  <si>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</si>
  <si>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</si>
  <si>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</si>
  <si>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</si>
  <si>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</si>
  <si>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</si>
  <si>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</si>
  <si>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</si>
  <si>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</si>
  <si>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</si>
  <si>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</si>
  <si>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</si>
  <si>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</si>
  <si>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</si>
  <si>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</si>
  <si>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</si>
  <si>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</si>
  <si>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</si>
  <si>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</si>
  <si>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四万十市下水道事業会計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</si>
  <si>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</si>
  <si>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</si>
  <si>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四万十市簡易水道事業会計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</si>
  <si>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</si>
  <si>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四万十市病院事業会計</t>
    <phoneticPr fontId="5"/>
  </si>
  <si>
    <t>(Ｆ)</t>
    <phoneticPr fontId="5"/>
  </si>
  <si>
    <t>四万十市農業集落排水事業会計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</si>
  <si>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</si>
  <si>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</si>
  <si>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</si>
  <si>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</si>
  <si>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</si>
  <si>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</si>
  <si>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</si>
  <si>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</si>
  <si>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</si>
  <si>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</si>
  <si>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</si>
  <si>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</si>
  <si>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</si>
  <si>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</si>
  <si>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</si>
  <si>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</si>
  <si>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</si>
  <si>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</si>
  <si>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</si>
  <si>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</si>
  <si>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</si>
  <si>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</si>
  <si>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</si>
  <si>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</si>
  <si>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</si>
  <si>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</si>
  <si>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</si>
  <si>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</si>
  <si>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</si>
  <si>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</si>
  <si>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</si>
  <si>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</si>
  <si>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</si>
  <si>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</si>
  <si>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</si>
  <si>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</si>
  <si>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</si>
  <si>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</si>
  <si>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</si>
  <si>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</si>
  <si>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</si>
  <si>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</si>
  <si>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</si>
  <si>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</si>
  <si>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</si>
  <si>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</si>
  <si>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</si>
  <si>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</si>
  <si>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</si>
  <si>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</si>
  <si>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</si>
  <si>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</si>
  <si>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</si>
  <si>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</si>
  <si>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</si>
  <si>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</si>
  <si>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</si>
  <si>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</si>
  <si>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</si>
  <si>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</si>
  <si>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</si>
  <si>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</si>
  <si>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</si>
  <si>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</si>
  <si>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</si>
  <si>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</si>
  <si>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</si>
  <si>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</si>
  <si>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</si>
  <si>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</si>
  <si>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</si>
  <si>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</si>
  <si>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</si>
  <si>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</si>
  <si>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</si>
  <si>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</si>
  <si>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</si>
  <si>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</si>
  <si>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</si>
  <si>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</si>
  <si>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</si>
  <si>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</si>
  <si>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</si>
  <si>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</si>
  <si>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1.75</t>
  </si>
  <si>
    <t>▲ 1.98</t>
  </si>
  <si>
    <t>▲ 0.01</t>
  </si>
  <si>
    <t>四万十市国民健康保険会計診療施設勘定</t>
  </si>
  <si>
    <t>▲ 1.12</t>
  </si>
  <si>
    <t>▲ 1.09</t>
  </si>
  <si>
    <t>▲ 1.15</t>
  </si>
  <si>
    <t>▲ 1.17</t>
  </si>
  <si>
    <t>四万十市水道事業会計</t>
  </si>
  <si>
    <t>四万十市病院事業会計</t>
  </si>
  <si>
    <t>四万十市介護保険会計保険事業勘定</t>
  </si>
  <si>
    <t>四万十市国民健康保険会計事業勘定</t>
  </si>
  <si>
    <t>四万十市と畜場会計</t>
  </si>
  <si>
    <t>四万十市後期高齢者医療会計</t>
  </si>
  <si>
    <t>一般会計</t>
  </si>
  <si>
    <t>その他会計（赤字）</t>
  </si>
  <si>
    <t>その他会計（黒字）</t>
  </si>
  <si>
    <t>H25末</t>
    <phoneticPr fontId="5"/>
  </si>
  <si>
    <t>H26末</t>
    <phoneticPr fontId="5"/>
  </si>
  <si>
    <t>H27末</t>
    <phoneticPr fontId="5"/>
  </si>
  <si>
    <t>H28末</t>
    <phoneticPr fontId="5"/>
  </si>
  <si>
    <t>H29末</t>
    <phoneticPr fontId="5"/>
  </si>
  <si>
    <t>（公財）四万十市体育協会</t>
    <rPh sb="1" eb="2">
      <t>コウ</t>
    </rPh>
    <rPh sb="2" eb="3">
      <t>ザイ</t>
    </rPh>
    <rPh sb="4" eb="8">
      <t>シマントシ</t>
    </rPh>
    <rPh sb="8" eb="10">
      <t>タイイク</t>
    </rPh>
    <rPh sb="10" eb="12">
      <t>キョウカイ</t>
    </rPh>
    <phoneticPr fontId="2"/>
  </si>
  <si>
    <t>（公財）四万十市公園管理公社</t>
    <rPh sb="2" eb="3">
      <t>ザイ</t>
    </rPh>
    <rPh sb="4" eb="8">
      <t>シマントシ</t>
    </rPh>
    <rPh sb="8" eb="10">
      <t>コウエン</t>
    </rPh>
    <rPh sb="10" eb="12">
      <t>カンリ</t>
    </rPh>
    <rPh sb="12" eb="14">
      <t>コウシャ</t>
    </rPh>
    <phoneticPr fontId="2"/>
  </si>
  <si>
    <t>まちづくり四万十（株）</t>
    <rPh sb="5" eb="8">
      <t>シマント</t>
    </rPh>
    <rPh sb="9" eb="10">
      <t>カブ</t>
    </rPh>
    <phoneticPr fontId="2"/>
  </si>
  <si>
    <t>（公財）四万十市西土佐農業公社</t>
    <rPh sb="2" eb="3">
      <t>ザイ</t>
    </rPh>
    <rPh sb="4" eb="8">
      <t>シマントシ</t>
    </rPh>
    <rPh sb="8" eb="11">
      <t>ニシトサ</t>
    </rPh>
    <rPh sb="11" eb="13">
      <t>ノウギョウ</t>
    </rPh>
    <rPh sb="13" eb="15">
      <t>コウシャ</t>
    </rPh>
    <phoneticPr fontId="2"/>
  </si>
  <si>
    <t>（株）しまんと企画</t>
    <rPh sb="1" eb="2">
      <t>カブ</t>
    </rPh>
    <rPh sb="7" eb="9">
      <t>キカク</t>
    </rPh>
    <phoneticPr fontId="2"/>
  </si>
  <si>
    <t>土佐くろしお鉄道（株）</t>
    <rPh sb="0" eb="2">
      <t>トサ</t>
    </rPh>
    <rPh sb="6" eb="8">
      <t>テツドウ</t>
    </rPh>
    <rPh sb="9" eb="10">
      <t>カブ</t>
    </rPh>
    <phoneticPr fontId="2"/>
  </si>
  <si>
    <t>こうち人づくり広域連合</t>
    <rPh sb="3" eb="4">
      <t>ヒト</t>
    </rPh>
    <rPh sb="7" eb="9">
      <t>コウイキ</t>
    </rPh>
    <rPh sb="9" eb="11">
      <t>レンゴウ</t>
    </rPh>
    <phoneticPr fontId="2"/>
  </si>
  <si>
    <t>高知県市町村総合事務組合</t>
    <rPh sb="0" eb="3">
      <t>コウチケン</t>
    </rPh>
    <rPh sb="3" eb="6">
      <t>シチョウソン</t>
    </rPh>
    <rPh sb="6" eb="8">
      <t>ソウゴウ</t>
    </rPh>
    <rPh sb="8" eb="10">
      <t>ジム</t>
    </rPh>
    <rPh sb="10" eb="12">
      <t>クミアイ</t>
    </rPh>
    <phoneticPr fontId="2"/>
  </si>
  <si>
    <t>高知県市町村総合事務組合</t>
    <phoneticPr fontId="2"/>
  </si>
  <si>
    <t>高知県後期高齢者医療広域連合</t>
    <rPh sb="0" eb="3">
      <t>コウチケン</t>
    </rPh>
    <rPh sb="3" eb="5">
      <t>コウキ</t>
    </rPh>
    <rPh sb="5" eb="8">
      <t>コウレイシャ</t>
    </rPh>
    <rPh sb="8" eb="10">
      <t>イリョウ</t>
    </rPh>
    <rPh sb="10" eb="12">
      <t>コウイキ</t>
    </rPh>
    <rPh sb="12" eb="14">
      <t>レンゴウ</t>
    </rPh>
    <phoneticPr fontId="2"/>
  </si>
  <si>
    <t>高知県後期高齢者医療広域連合</t>
    <phoneticPr fontId="2"/>
  </si>
  <si>
    <t>幡多広域市町村圏事務組合</t>
    <rPh sb="0" eb="2">
      <t>ハタ</t>
    </rPh>
    <rPh sb="2" eb="4">
      <t>コウイキ</t>
    </rPh>
    <rPh sb="4" eb="7">
      <t>シチョウソン</t>
    </rPh>
    <rPh sb="7" eb="8">
      <t>ケン</t>
    </rPh>
    <rPh sb="8" eb="10">
      <t>ジム</t>
    </rPh>
    <rPh sb="10" eb="12">
      <t>クミアイ</t>
    </rPh>
    <phoneticPr fontId="2"/>
  </si>
  <si>
    <t>幡多広域市町村圏事務組合</t>
    <phoneticPr fontId="2"/>
  </si>
  <si>
    <t>幡多中央環境施設組合</t>
    <rPh sb="0" eb="2">
      <t>ハタ</t>
    </rPh>
    <rPh sb="2" eb="4">
      <t>チュウオウ</t>
    </rPh>
    <rPh sb="4" eb="6">
      <t>カンキョウ</t>
    </rPh>
    <rPh sb="6" eb="8">
      <t>シセツ</t>
    </rPh>
    <rPh sb="8" eb="10">
      <t>クミアイ</t>
    </rPh>
    <phoneticPr fontId="2"/>
  </si>
  <si>
    <t>幡多中央消防組合</t>
    <rPh sb="0" eb="2">
      <t>ハタ</t>
    </rPh>
    <rPh sb="2" eb="4">
      <t>チュウオウ</t>
    </rPh>
    <rPh sb="4" eb="6">
      <t>ショウボウ</t>
    </rPh>
    <rPh sb="6" eb="8">
      <t>クミアイ</t>
    </rPh>
    <phoneticPr fontId="2"/>
  </si>
  <si>
    <t>一般会計</t>
    <rPh sb="0" eb="2">
      <t>イッパン</t>
    </rPh>
    <rPh sb="2" eb="4">
      <t>カイケイ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</si>
  <si>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</si>
  <si>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後期高齢者医療特別会計</t>
    <rPh sb="0" eb="2">
      <t>コウキ</t>
    </rPh>
    <rPh sb="2" eb="5">
      <t>コウレイシャ</t>
    </rPh>
    <rPh sb="5" eb="7">
      <t>イリョウ</t>
    </rPh>
    <rPh sb="7" eb="9">
      <t>トクベツ</t>
    </rPh>
    <rPh sb="9" eb="11">
      <t>カイケイ</t>
    </rPh>
    <phoneticPr fontId="2"/>
  </si>
  <si>
    <t>ふるさと特別会計</t>
    <rPh sb="4" eb="6">
      <t>トクベツ</t>
    </rPh>
    <rPh sb="6" eb="8">
      <t>カイケイ</t>
    </rPh>
    <phoneticPr fontId="2"/>
  </si>
  <si>
    <t>滞納整理事業特別会計</t>
    <rPh sb="0" eb="2">
      <t>タイノウ</t>
    </rPh>
    <rPh sb="2" eb="4">
      <t>セイリ</t>
    </rPh>
    <rPh sb="4" eb="6">
      <t>ジギョウ</t>
    </rPh>
    <rPh sb="6" eb="8">
      <t>トクベツ</t>
    </rPh>
    <rPh sb="8" eb="10">
      <t>カイケイ</t>
    </rPh>
    <phoneticPr fontId="2"/>
  </si>
  <si>
    <t>補助金は鉄道経営助成基金より</t>
    <rPh sb="0" eb="3">
      <t>ホジョキン</t>
    </rPh>
    <rPh sb="4" eb="6">
      <t>テツドウ</t>
    </rPh>
    <rPh sb="6" eb="8">
      <t>ケイエイ</t>
    </rPh>
    <rPh sb="8" eb="10">
      <t>ジョセイ</t>
    </rPh>
    <rPh sb="10" eb="12">
      <t>キキン</t>
    </rPh>
    <phoneticPr fontId="2"/>
  </si>
  <si>
    <t>地域振興基金</t>
    <rPh sb="0" eb="2">
      <t>チイキ</t>
    </rPh>
    <rPh sb="2" eb="4">
      <t>シンコウ</t>
    </rPh>
    <rPh sb="4" eb="6">
      <t>キキン</t>
    </rPh>
    <phoneticPr fontId="2"/>
  </si>
  <si>
    <t>ふるさと応援基金</t>
    <rPh sb="4" eb="6">
      <t>オウエン</t>
    </rPh>
    <rPh sb="6" eb="8">
      <t>キキン</t>
    </rPh>
    <phoneticPr fontId="2"/>
  </si>
  <si>
    <t>新しいまちづくり基金</t>
    <rPh sb="0" eb="1">
      <t>アタラ</t>
    </rPh>
    <rPh sb="8" eb="10">
      <t>キキン</t>
    </rPh>
    <phoneticPr fontId="2"/>
  </si>
  <si>
    <t>鉄道経営助成基金</t>
    <rPh sb="0" eb="2">
      <t>テツドウ</t>
    </rPh>
    <rPh sb="2" eb="4">
      <t>ケイエイ</t>
    </rPh>
    <rPh sb="4" eb="6">
      <t>ジョセイ</t>
    </rPh>
    <rPh sb="6" eb="8">
      <t>キキン</t>
    </rPh>
    <phoneticPr fontId="2"/>
  </si>
  <si>
    <t>園芸作物価格安泰基金</t>
    <rPh sb="0" eb="2">
      <t>エンゲイ</t>
    </rPh>
    <rPh sb="2" eb="4">
      <t>サクモツ</t>
    </rPh>
    <rPh sb="4" eb="6">
      <t>カカク</t>
    </rPh>
    <rPh sb="6" eb="8">
      <t>アンタイ</t>
    </rPh>
    <rPh sb="8" eb="10">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</si>
  <si>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</si>
  <si>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</si>
  <si>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</si>
  <si>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</si>
  <si>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</si>
  <si>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</si>
  <si>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</si>
  <si>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</si>
  <si>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</si>
  <si>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</si>
  <si>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</si>
  <si>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</si>
  <si>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</si>
  <si>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</si>
  <si>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</si>
  <si>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</si>
  <si>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実質公債費比率</t>
    <phoneticPr fontId="5"/>
  </si>
  <si>
    <t xml:space="preserve"> </t>
    <phoneticPr fontId="5"/>
  </si>
  <si>
    <t>将来負担比率及び実質公債費比率ともに類似団体平均より高い水準にあるが、類似団体平均と同様に減少傾向にあり、地方債発行の抑制などに努めている効果が表れている。今後も財政比較分析表で分析したとおり適正化に努めていく。</t>
    <rPh sb="0" eb="2">
      <t>ショウライ</t>
    </rPh>
    <rPh sb="2" eb="4">
      <t>フタン</t>
    </rPh>
    <rPh sb="4" eb="6">
      <t>ヒリツ</t>
    </rPh>
    <rPh sb="6" eb="7">
      <t>オヨ</t>
    </rPh>
    <rPh sb="8" eb="10">
      <t>ジッシツ</t>
    </rPh>
    <rPh sb="10" eb="13">
      <t>コウサイヒ</t>
    </rPh>
    <rPh sb="13" eb="15">
      <t>ヒリツ</t>
    </rPh>
    <rPh sb="18" eb="20">
      <t>ルイジ</t>
    </rPh>
    <rPh sb="20" eb="22">
      <t>ダンタイ</t>
    </rPh>
    <rPh sb="22" eb="24">
      <t>ヘイキン</t>
    </rPh>
    <rPh sb="26" eb="27">
      <t>タカ</t>
    </rPh>
    <rPh sb="28" eb="30">
      <t>スイジュン</t>
    </rPh>
    <rPh sb="35" eb="37">
      <t>ルイジ</t>
    </rPh>
    <rPh sb="37" eb="39">
      <t>ダンタイ</t>
    </rPh>
    <rPh sb="39" eb="41">
      <t>ヘイキン</t>
    </rPh>
    <rPh sb="42" eb="44">
      <t>ドウヨウ</t>
    </rPh>
    <rPh sb="45" eb="47">
      <t>ゲンショウ</t>
    </rPh>
    <rPh sb="47" eb="49">
      <t>ケイコウ</t>
    </rPh>
    <rPh sb="53" eb="55">
      <t>チホウ</t>
    </rPh>
    <rPh sb="55" eb="56">
      <t>サイ</t>
    </rPh>
    <rPh sb="56" eb="58">
      <t>ハッコウ</t>
    </rPh>
    <rPh sb="59" eb="61">
      <t>ヨクセイ</t>
    </rPh>
    <rPh sb="64" eb="65">
      <t>ツト</t>
    </rPh>
    <rPh sb="69" eb="71">
      <t>コウカ</t>
    </rPh>
    <rPh sb="72" eb="73">
      <t>アラワ</t>
    </rPh>
    <rPh sb="78" eb="80">
      <t>コンゴ</t>
    </rPh>
    <rPh sb="81" eb="83">
      <t>ザイセイ</t>
    </rPh>
    <rPh sb="83" eb="85">
      <t>ヒカク</t>
    </rPh>
    <rPh sb="85" eb="87">
      <t>ブンセキ</t>
    </rPh>
    <rPh sb="87" eb="88">
      <t>ヒョウ</t>
    </rPh>
    <rPh sb="89" eb="91">
      <t>ブンセキ</t>
    </rPh>
    <rPh sb="96" eb="99">
      <t>テキセイカ</t>
    </rPh>
    <rPh sb="100" eb="101">
      <t>ツト</t>
    </rPh>
    <phoneticPr fontId="2"/>
  </si>
  <si>
    <t>将来負担比率及び有形固定資産減価償却率ともに類似団体平均より高い水準となっている。将来負担比率については大型施設整備や南海トラフ地震に備えた防災関連施設の整備等に伴う地方債残高の増によるものであるが、地方債発行の抑制に努めており減少していく見込みである。有形固定資産減価償却率については上記の分析のとおり適切な維持管理に努めていく。</t>
    <rPh sb="0" eb="2">
      <t>ショウライ</t>
    </rPh>
    <rPh sb="2" eb="4">
      <t>フタン</t>
    </rPh>
    <rPh sb="4" eb="6">
      <t>ヒリツ</t>
    </rPh>
    <rPh sb="6" eb="7">
      <t>オヨ</t>
    </rPh>
    <rPh sb="8" eb="10">
      <t>ユウケイ</t>
    </rPh>
    <rPh sb="10" eb="12">
      <t>コテイ</t>
    </rPh>
    <rPh sb="12" eb="14">
      <t>シサン</t>
    </rPh>
    <rPh sb="14" eb="16">
      <t>ゲンカ</t>
    </rPh>
    <rPh sb="16" eb="18">
      <t>ショウキャク</t>
    </rPh>
    <rPh sb="18" eb="19">
      <t>リツ</t>
    </rPh>
    <rPh sb="22" eb="24">
      <t>ルイジ</t>
    </rPh>
    <rPh sb="24" eb="26">
      <t>ダンタイ</t>
    </rPh>
    <rPh sb="26" eb="28">
      <t>ヘイキン</t>
    </rPh>
    <rPh sb="30" eb="31">
      <t>タカ</t>
    </rPh>
    <rPh sb="32" eb="34">
      <t>スイジュン</t>
    </rPh>
    <rPh sb="41" eb="43">
      <t>ショウライ</t>
    </rPh>
    <rPh sb="43" eb="45">
      <t>フタン</t>
    </rPh>
    <rPh sb="45" eb="47">
      <t>ヒリツ</t>
    </rPh>
    <rPh sb="52" eb="54">
      <t>オオガタ</t>
    </rPh>
    <rPh sb="54" eb="56">
      <t>シセツ</t>
    </rPh>
    <rPh sb="56" eb="58">
      <t>セイビ</t>
    </rPh>
    <rPh sb="59" eb="61">
      <t>ナンカイ</t>
    </rPh>
    <rPh sb="64" eb="66">
      <t>ジシン</t>
    </rPh>
    <rPh sb="67" eb="68">
      <t>ソナ</t>
    </rPh>
    <rPh sb="70" eb="72">
      <t>ボウサイ</t>
    </rPh>
    <rPh sb="72" eb="74">
      <t>カンレン</t>
    </rPh>
    <rPh sb="74" eb="76">
      <t>シセツ</t>
    </rPh>
    <rPh sb="77" eb="79">
      <t>セイビ</t>
    </rPh>
    <rPh sb="79" eb="80">
      <t>トウ</t>
    </rPh>
    <rPh sb="81" eb="82">
      <t>トモナ</t>
    </rPh>
    <rPh sb="83" eb="85">
      <t>チホウ</t>
    </rPh>
    <rPh sb="85" eb="86">
      <t>サイ</t>
    </rPh>
    <rPh sb="86" eb="88">
      <t>ザンダカ</t>
    </rPh>
    <rPh sb="89" eb="90">
      <t>ゾウ</t>
    </rPh>
    <rPh sb="100" eb="102">
      <t>チホウ</t>
    </rPh>
    <rPh sb="102" eb="103">
      <t>サイ</t>
    </rPh>
    <rPh sb="103" eb="105">
      <t>ハッコウ</t>
    </rPh>
    <rPh sb="106" eb="108">
      <t>ヨクセイ</t>
    </rPh>
    <rPh sb="109" eb="110">
      <t>ツト</t>
    </rPh>
    <rPh sb="114" eb="116">
      <t>ゲンショウ</t>
    </rPh>
    <rPh sb="120" eb="122">
      <t>ミコミ</t>
    </rPh>
    <rPh sb="127" eb="129">
      <t>ユウケイ</t>
    </rPh>
    <rPh sb="129" eb="131">
      <t>コテイ</t>
    </rPh>
    <rPh sb="131" eb="133">
      <t>シサン</t>
    </rPh>
    <rPh sb="133" eb="135">
      <t>ゲンカ</t>
    </rPh>
    <rPh sb="135" eb="137">
      <t>ショウキャク</t>
    </rPh>
    <rPh sb="137" eb="138">
      <t>リツ</t>
    </rPh>
    <rPh sb="143" eb="145">
      <t>ジョウキ</t>
    </rPh>
    <rPh sb="146" eb="148">
      <t>ブンセキ</t>
    </rPh>
    <rPh sb="152" eb="154">
      <t>テキセツ</t>
    </rPh>
    <rPh sb="155" eb="157">
      <t>イジ</t>
    </rPh>
    <rPh sb="157" eb="159">
      <t>カンリ</t>
    </rPh>
    <rPh sb="160" eb="161">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</si>
</sst>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B9B8-4010-9722-57EDA31945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122409</c:v>
                </c:pt>
                <c:pt idx="1">
                  <c:v>106516</c:v>
                </c:pt>
                <c:pt idx="2">
                  <c:v>86666</c:v>
                </c:pt>
                <c:pt idx="3">
                  <c:v>97296</c:v>
                </c:pt>
                <c:pt idx="4">
                  <c:v>63700</c:v>
                </c:pt>
              </c:numCache>
            </c:numRef>
          </c:val>
          <c:smooth val="0"/>
          <c:extLst xmlns:c16r2="http://schemas.microsoft.com/office/drawing/2015/06/chart">
            <c:ext xmlns:c16="http://schemas.microsoft.com/office/drawing/2014/chart" uri="{C3380CC4-5D6E-409C-BE32-E72D297353CC}">
              <c16:uniqueId val="{00000001-B9B8-4010-9722-57EDA3194588}"/>
            </c:ext>
          </c:extLst>
        </c:ser>
        <c:dLbls>
          <c:showLegendKey val="0"/>
          <c:showVal val="0"/>
          <c:showCatName val="0"/>
          <c:showSerName val="0"/>
          <c:showPercent val="0"/>
          <c:showBubbleSize val="0"/>
        </c:dLbls>
        <c:marker val="1"/>
        <c:smooth val="0"/>
        <c:axId val="209724160"/>
        <c:axId val="209726080"/>
      </c:lineChart>
      <c:catAx>
        <c:axId val="209724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726080"/>
        <c:crosses val="autoZero"/>
        <c:auto val="1"/>
        <c:lblAlgn val="ctr"/>
        <c:lblOffset val="100"/>
        <c:tickLblSkip val="1"/>
        <c:tickMarkSkip val="1"/>
        <c:noMultiLvlLbl val="0"/>
      </c:catAx>
      <c:valAx>
        <c:axId val="2097260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724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2.8</c:v>
                </c:pt>
                <c:pt idx="1">
                  <c:v>3.64</c:v>
                </c:pt>
                <c:pt idx="2">
                  <c:v>1.99</c:v>
                </c:pt>
                <c:pt idx="3">
                  <c:v>0.06</c:v>
                </c:pt>
                <c:pt idx="4">
                  <c:v>0.05</c:v>
                </c:pt>
              </c:numCache>
            </c:numRef>
          </c:val>
          <c:extLst xmlns:c16r2="http://schemas.microsoft.com/office/drawing/2015/06/chart">
            <c:ext xmlns:c16="http://schemas.microsoft.com/office/drawing/2014/chart" uri="{C3380CC4-5D6E-409C-BE32-E72D297353CC}">
              <c16:uniqueId val="{00000000-C2C5-4796-B62D-F49A18075C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c:v>
                </c:pt>
                <c:pt idx="1">
                  <c:v>2.82</c:v>
                </c:pt>
                <c:pt idx="2">
                  <c:v>2.9</c:v>
                </c:pt>
                <c:pt idx="3">
                  <c:v>4.9800000000000004</c:v>
                </c:pt>
                <c:pt idx="4">
                  <c:v>5.07</c:v>
                </c:pt>
              </c:numCache>
            </c:numRef>
          </c:val>
          <c:extLst xmlns:c16r2="http://schemas.microsoft.com/office/drawing/2015/06/chart">
            <c:ext xmlns:c16="http://schemas.microsoft.com/office/drawing/2014/chart" uri="{C3380CC4-5D6E-409C-BE32-E72D297353CC}">
              <c16:uniqueId val="{00000001-C2C5-4796-B62D-F49A18075C72}"/>
            </c:ext>
          </c:extLst>
        </c:ser>
        <c:dLbls>
          <c:showLegendKey val="0"/>
          <c:showVal val="0"/>
          <c:showCatName val="0"/>
          <c:showSerName val="0"/>
          <c:showPercent val="0"/>
          <c:showBubbleSize val="0"/>
        </c:dLbls>
        <c:gapWidth val="250"/>
        <c:overlap val="100"/>
        <c:axId val="47979520"/>
        <c:axId val="47981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2.79</c:v>
                </c:pt>
                <c:pt idx="1">
                  <c:v>0.94</c:v>
                </c:pt>
                <c:pt idx="2">
                  <c:v>-1.75</c:v>
                </c:pt>
                <c:pt idx="3">
                  <c:v>-1.98</c:v>
                </c:pt>
                <c:pt idx="4">
                  <c:v>-0.01</c:v>
                </c:pt>
              </c:numCache>
            </c:numRef>
          </c:val>
          <c:smooth val="0"/>
          <c:extLst xmlns:c16r2="http://schemas.microsoft.com/office/drawing/2015/06/chart">
            <c:ext xmlns:c16="http://schemas.microsoft.com/office/drawing/2014/chart" uri="{C3380CC4-5D6E-409C-BE32-E72D297353CC}">
              <c16:uniqueId val="{00000002-C2C5-4796-B62D-F49A18075C72}"/>
            </c:ext>
          </c:extLst>
        </c:ser>
        <c:dLbls>
          <c:showLegendKey val="0"/>
          <c:showVal val="0"/>
          <c:showCatName val="0"/>
          <c:showSerName val="0"/>
          <c:showPercent val="0"/>
          <c:showBubbleSize val="0"/>
        </c:dLbls>
        <c:marker val="1"/>
        <c:smooth val="0"/>
        <c:axId val="47979520"/>
        <c:axId val="47981696"/>
      </c:lineChart>
      <c:catAx>
        <c:axId val="4797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981696"/>
        <c:crosses val="autoZero"/>
        <c:auto val="1"/>
        <c:lblAlgn val="ctr"/>
        <c:lblOffset val="100"/>
        <c:tickLblSkip val="1"/>
        <c:tickMarkSkip val="1"/>
        <c:noMultiLvlLbl val="0"/>
      </c:catAx>
      <c:valAx>
        <c:axId val="47981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7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0.04</c:v>
                </c:pt>
                <c:pt idx="4">
                  <c:v>#N/A</c:v>
                </c:pt>
                <c:pt idx="5">
                  <c:v>0.03</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0-8E22-44C8-966B-BAE66DCC88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E22-44C8-966B-BAE66DCC8884}"/>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2.79</c:v>
                </c:pt>
                <c:pt idx="2">
                  <c:v>#N/A</c:v>
                </c:pt>
                <c:pt idx="3">
                  <c:v>3.59</c:v>
                </c:pt>
                <c:pt idx="4">
                  <c:v>#N/A</c:v>
                </c:pt>
                <c:pt idx="5">
                  <c:v>1.96</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2-8E22-44C8-966B-BAE66DCC8884}"/>
            </c:ext>
          </c:extLst>
        </c:ser>
        <c:ser>
          <c:idx val="3"/>
          <c:order val="3"/>
          <c:tx>
            <c:strRef>
              <c:f>データシート!$A$30</c:f>
              <c:strCache>
                <c:ptCount val="1"/>
                <c:pt idx="0">
                  <c:v>四万十市後期高齢者医療会計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0.09</c:v>
                </c:pt>
                <c:pt idx="6">
                  <c:v>#N/A</c:v>
                </c:pt>
                <c:pt idx="7">
                  <c:v>0.08</c:v>
                </c:pt>
                <c:pt idx="8">
                  <c:v>#N/A</c:v>
                </c:pt>
                <c:pt idx="9">
                  <c:v>0.1</c:v>
                </c:pt>
              </c:numCache>
            </c:numRef>
          </c:val>
          <c:extLst xmlns:c16r2="http://schemas.microsoft.com/office/drawing/2015/06/chart">
            <c:ext xmlns:c16="http://schemas.microsoft.com/office/drawing/2014/chart" uri="{C3380CC4-5D6E-409C-BE32-E72D297353CC}">
              <c16:uniqueId val="{00000003-8E22-44C8-966B-BAE66DCC8884}"/>
            </c:ext>
          </c:extLst>
        </c:ser>
        <c:ser>
          <c:idx val="4"/>
          <c:order val="4"/>
          <c:tx>
            <c:strRef>
              <c:f>データシート!$A$31</c:f>
              <c:strCache>
                <c:ptCount val="1"/>
                <c:pt idx="0">
                  <c:v>四万十市と畜場会計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0.26</c:v>
                </c:pt>
                <c:pt idx="4">
                  <c:v>#N/A</c:v>
                </c:pt>
                <c:pt idx="5">
                  <c:v>0.22</c:v>
                </c:pt>
                <c:pt idx="6">
                  <c:v>#N/A</c:v>
                </c:pt>
                <c:pt idx="7">
                  <c:v>0.28000000000000003</c:v>
                </c:pt>
                <c:pt idx="8">
                  <c:v>#N/A</c:v>
                </c:pt>
                <c:pt idx="9">
                  <c:v>0.25</c:v>
                </c:pt>
              </c:numCache>
            </c:numRef>
          </c:val>
          <c:extLst xmlns:c16r2="http://schemas.microsoft.com/office/drawing/2015/06/chart">
            <c:ext xmlns:c16="http://schemas.microsoft.com/office/drawing/2014/chart" uri="{C3380CC4-5D6E-409C-BE32-E72D297353CC}">
              <c16:uniqueId val="{00000004-8E22-44C8-966B-BAE66DCC8884}"/>
            </c:ext>
          </c:extLst>
        </c:ser>
        <c:ser>
          <c:idx val="5"/>
          <c:order val="5"/>
          <c:tx>
            <c:strRef>
              <c:f>データシート!$A$32</c:f>
              <c:strCache>
                <c:ptCount val="1"/>
                <c:pt idx="0">
                  <c:v>四万十市国民健康保険会計事業勘定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0.28999999999999998</c:v>
                </c:pt>
                <c:pt idx="6">
                  <c:v>#N/A</c:v>
                </c:pt>
                <c:pt idx="7">
                  <c:v>1.18</c:v>
                </c:pt>
                <c:pt idx="8">
                  <c:v>#N/A</c:v>
                </c:pt>
                <c:pt idx="9">
                  <c:v>0.31</c:v>
                </c:pt>
              </c:numCache>
            </c:numRef>
          </c:val>
          <c:extLst xmlns:c16r2="http://schemas.microsoft.com/office/drawing/2015/06/chart">
            <c:ext xmlns:c16="http://schemas.microsoft.com/office/drawing/2014/chart" uri="{C3380CC4-5D6E-409C-BE32-E72D297353CC}">
              <c16:uniqueId val="{00000005-8E22-44C8-966B-BAE66DCC8884}"/>
            </c:ext>
          </c:extLst>
        </c:ser>
        <c:ser>
          <c:idx val="6"/>
          <c:order val="6"/>
          <c:tx>
            <c:strRef>
              <c:f>データシート!$A$33</c:f>
              <c:strCache>
                <c:ptCount val="1"/>
                <c:pt idx="0">
                  <c:v>四万十市介護保険会計保険事業勘定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0.06</c:v>
                </c:pt>
                <c:pt idx="4">
                  <c:v>#N/A</c:v>
                </c:pt>
                <c:pt idx="5">
                  <c:v>0.74</c:v>
                </c:pt>
                <c:pt idx="6">
                  <c:v>#N/A</c:v>
                </c:pt>
                <c:pt idx="7">
                  <c:v>0</c:v>
                </c:pt>
                <c:pt idx="8">
                  <c:v>#N/A</c:v>
                </c:pt>
                <c:pt idx="9">
                  <c:v>0.91</c:v>
                </c:pt>
              </c:numCache>
            </c:numRef>
          </c:val>
          <c:extLst xmlns:c16r2="http://schemas.microsoft.com/office/drawing/2015/06/chart">
            <c:ext xmlns:c16="http://schemas.microsoft.com/office/drawing/2014/chart" uri="{C3380CC4-5D6E-409C-BE32-E72D297353CC}">
              <c16:uniqueId val="{00000006-8E22-44C8-966B-BAE66DCC8884}"/>
            </c:ext>
          </c:extLst>
        </c:ser>
        <c:ser>
          <c:idx val="7"/>
          <c:order val="7"/>
          <c:tx>
            <c:strRef>
              <c:f>データシート!$A$34</c:f>
              <c:strCache>
                <c:ptCount val="1"/>
                <c:pt idx="0">
                  <c:v>四万十市病院事業会計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1.18</c:v>
                </c:pt>
                <c:pt idx="2">
                  <c:v>#N/A</c:v>
                </c:pt>
                <c:pt idx="3">
                  <c:v>1.99</c:v>
                </c:pt>
                <c:pt idx="4">
                  <c:v>#N/A</c:v>
                </c:pt>
                <c:pt idx="5">
                  <c:v>2.8</c:v>
                </c:pt>
                <c:pt idx="6">
                  <c:v>#N/A</c:v>
                </c:pt>
                <c:pt idx="7">
                  <c:v>2.33</c:v>
                </c:pt>
                <c:pt idx="8">
                  <c:v>#N/A</c:v>
                </c:pt>
                <c:pt idx="9">
                  <c:v>0.98</c:v>
                </c:pt>
              </c:numCache>
            </c:numRef>
          </c:val>
          <c:extLst xmlns:c16r2="http://schemas.microsoft.com/office/drawing/2015/06/chart">
            <c:ext xmlns:c16="http://schemas.microsoft.com/office/drawing/2014/chart" uri="{C3380CC4-5D6E-409C-BE32-E72D297353CC}">
              <c16:uniqueId val="{00000007-8E22-44C8-966B-BAE66DCC8884}"/>
            </c:ext>
          </c:extLst>
        </c:ser>
        <c:ser>
          <c:idx val="8"/>
          <c:order val="8"/>
          <c:tx>
            <c:strRef>
              <c:f>データシート!$A$35</c:f>
              <c:strCache>
                <c:ptCount val="1"/>
                <c:pt idx="0">
                  <c:v>四万十市水道事業会計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2.34</c:v>
                </c:pt>
                <c:pt idx="2">
                  <c:v>#N/A</c:v>
                </c:pt>
                <c:pt idx="3">
                  <c:v>2.4900000000000002</c:v>
                </c:pt>
                <c:pt idx="4">
                  <c:v>#N/A</c:v>
                </c:pt>
                <c:pt idx="5">
                  <c:v>3.01</c:v>
                </c:pt>
                <c:pt idx="6">
                  <c:v>#N/A</c:v>
                </c:pt>
                <c:pt idx="7">
                  <c:v>3.84</c:v>
                </c:pt>
                <c:pt idx="8">
                  <c:v>#N/A</c:v>
                </c:pt>
                <c:pt idx="9">
                  <c:v>4.0999999999999996</c:v>
                </c:pt>
              </c:numCache>
            </c:numRef>
          </c:val>
          <c:extLst xmlns:c16r2="http://schemas.microsoft.com/office/drawing/2015/06/chart">
            <c:ext xmlns:c16="http://schemas.microsoft.com/office/drawing/2014/chart" uri="{C3380CC4-5D6E-409C-BE32-E72D297353CC}">
              <c16:uniqueId val="{00000008-8E22-44C8-966B-BAE66DCC8884}"/>
            </c:ext>
          </c:extLst>
        </c:ser>
        <c:ser>
          <c:idx val="9"/>
          <c:order val="9"/>
          <c:tx>
            <c:strRef>
              <c:f>データシート!$A$36</c:f>
              <c:strCache>
                <c:ptCount val="1"/>
                <c:pt idx="0">
                  <c:v>四万十市国民健康保険会計診療施設勘定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1.1200000000000001</c:v>
                </c:pt>
                <c:pt idx="1">
                  <c:v>#N/A</c:v>
                </c:pt>
                <c:pt idx="2">
                  <c:v>1.0900000000000001</c:v>
                </c:pt>
                <c:pt idx="3">
                  <c:v>#N/A</c:v>
                </c:pt>
                <c:pt idx="4">
                  <c:v>1.1200000000000001</c:v>
                </c:pt>
                <c:pt idx="5">
                  <c:v>#N/A</c:v>
                </c:pt>
                <c:pt idx="6">
                  <c:v>1.1499999999999999</c:v>
                </c:pt>
                <c:pt idx="7">
                  <c:v>#N/A</c:v>
                </c:pt>
                <c:pt idx="8">
                  <c:v>1.17</c:v>
                </c:pt>
                <c:pt idx="9">
                  <c:v>#N/A</c:v>
                </c:pt>
              </c:numCache>
            </c:numRef>
          </c:val>
          <c:extLst xmlns:c16r2="http://schemas.microsoft.com/office/drawing/2015/06/chart">
            <c:ext xmlns:c16="http://schemas.microsoft.com/office/drawing/2014/chart" uri="{C3380CC4-5D6E-409C-BE32-E72D297353CC}">
              <c16:uniqueId val="{00000009-8E22-44C8-966B-BAE66DCC8884}"/>
            </c:ext>
          </c:extLst>
        </c:ser>
        <c:dLbls>
          <c:showLegendKey val="0"/>
          <c:showVal val="0"/>
          <c:showCatName val="0"/>
          <c:showSerName val="0"/>
          <c:showPercent val="0"/>
          <c:showBubbleSize val="0"/>
        </c:dLbls>
        <c:gapWidth val="150"/>
        <c:overlap val="100"/>
        <c:axId val="221639808"/>
        <c:axId val="221641344"/>
      </c:barChart>
      <c:catAx>
        <c:axId val="22163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641344"/>
        <c:crosses val="autoZero"/>
        <c:auto val="1"/>
        <c:lblAlgn val="ctr"/>
        <c:lblOffset val="100"/>
        <c:tickLblSkip val="1"/>
        <c:tickMarkSkip val="1"/>
        <c:noMultiLvlLbl val="0"/>
      </c:catAx>
      <c:valAx>
        <c:axId val="221641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639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2518</c:v>
                </c:pt>
                <c:pt idx="5">
                  <c:v>2567</c:v>
                </c:pt>
                <c:pt idx="8">
                  <c:v>2496</c:v>
                </c:pt>
                <c:pt idx="11">
                  <c:v>2279</c:v>
                </c:pt>
                <c:pt idx="14">
                  <c:v>2138</c:v>
                </c:pt>
              </c:numCache>
            </c:numRef>
          </c:val>
          <c:extLst xmlns:c16r2="http://schemas.microsoft.com/office/drawing/2015/06/chart">
            <c:ext xmlns:c16="http://schemas.microsoft.com/office/drawing/2014/chart" uri="{C3380CC4-5D6E-409C-BE32-E72D297353CC}">
              <c16:uniqueId val="{00000000-1F06-4524-8572-F74BD9EED6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F06-4524-8572-F74BD9EED6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F06-4524-8572-F74BD9EED6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491</c:v>
                </c:pt>
                <c:pt idx="3">
                  <c:v>508</c:v>
                </c:pt>
                <c:pt idx="6">
                  <c:v>488</c:v>
                </c:pt>
                <c:pt idx="9">
                  <c:v>315</c:v>
                </c:pt>
                <c:pt idx="12">
                  <c:v>124</c:v>
                </c:pt>
              </c:numCache>
            </c:numRef>
          </c:val>
          <c:extLst xmlns:c16r2="http://schemas.microsoft.com/office/drawing/2015/06/chart">
            <c:ext xmlns:c16="http://schemas.microsoft.com/office/drawing/2014/chart" uri="{C3380CC4-5D6E-409C-BE32-E72D297353CC}">
              <c16:uniqueId val="{00000003-1F06-4524-8572-F74BD9EED6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516</c:v>
                </c:pt>
                <c:pt idx="3">
                  <c:v>570</c:v>
                </c:pt>
                <c:pt idx="6">
                  <c:v>557</c:v>
                </c:pt>
                <c:pt idx="9">
                  <c:v>581</c:v>
                </c:pt>
                <c:pt idx="12">
                  <c:v>576</c:v>
                </c:pt>
              </c:numCache>
            </c:numRef>
          </c:val>
          <c:extLst xmlns:c16r2="http://schemas.microsoft.com/office/drawing/2015/06/chart">
            <c:ext xmlns:c16="http://schemas.microsoft.com/office/drawing/2014/chart" uri="{C3380CC4-5D6E-409C-BE32-E72D297353CC}">
              <c16:uniqueId val="{00000004-1F06-4524-8572-F74BD9EED6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F06-4524-8572-F74BD9EED6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F06-4524-8572-F74BD9EED6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2641</c:v>
                </c:pt>
                <c:pt idx="3">
                  <c:v>2556</c:v>
                </c:pt>
                <c:pt idx="6">
                  <c:v>2506</c:v>
                </c:pt>
                <c:pt idx="9">
                  <c:v>2504</c:v>
                </c:pt>
                <c:pt idx="12">
                  <c:v>2462</c:v>
                </c:pt>
              </c:numCache>
            </c:numRef>
          </c:val>
          <c:extLst xmlns:c16r2="http://schemas.microsoft.com/office/drawing/2015/06/chart">
            <c:ext xmlns:c16="http://schemas.microsoft.com/office/drawing/2014/chart" uri="{C3380CC4-5D6E-409C-BE32-E72D297353CC}">
              <c16:uniqueId val="{00000007-1F06-4524-8572-F74BD9EED601}"/>
            </c:ext>
          </c:extLst>
        </c:ser>
        <c:dLbls>
          <c:showLegendKey val="0"/>
          <c:showVal val="0"/>
          <c:showCatName val="0"/>
          <c:showSerName val="0"/>
          <c:showPercent val="0"/>
          <c:showBubbleSize val="0"/>
        </c:dLbls>
        <c:gapWidth val="100"/>
        <c:overlap val="100"/>
        <c:axId val="178835840"/>
        <c:axId val="178837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1130</c:v>
                </c:pt>
                <c:pt idx="2">
                  <c:v>#N/A</c:v>
                </c:pt>
                <c:pt idx="3">
                  <c:v>#N/A</c:v>
                </c:pt>
                <c:pt idx="4">
                  <c:v>1067</c:v>
                </c:pt>
                <c:pt idx="5">
                  <c:v>#N/A</c:v>
                </c:pt>
                <c:pt idx="6">
                  <c:v>#N/A</c:v>
                </c:pt>
                <c:pt idx="7">
                  <c:v>1055</c:v>
                </c:pt>
                <c:pt idx="8">
                  <c:v>#N/A</c:v>
                </c:pt>
                <c:pt idx="9">
                  <c:v>#N/A</c:v>
                </c:pt>
                <c:pt idx="10">
                  <c:v>1121</c:v>
                </c:pt>
                <c:pt idx="11">
                  <c:v>#N/A</c:v>
                </c:pt>
                <c:pt idx="12">
                  <c:v>#N/A</c:v>
                </c:pt>
                <c:pt idx="13">
                  <c:v>1024</c:v>
                </c:pt>
                <c:pt idx="14">
                  <c:v>#N/A</c:v>
                </c:pt>
              </c:numCache>
            </c:numRef>
          </c:val>
          <c:smooth val="0"/>
          <c:extLst xmlns:c16r2="http://schemas.microsoft.com/office/drawing/2015/06/chart">
            <c:ext xmlns:c16="http://schemas.microsoft.com/office/drawing/2014/chart" uri="{C3380CC4-5D6E-409C-BE32-E72D297353CC}">
              <c16:uniqueId val="{00000008-1F06-4524-8572-F74BD9EED601}"/>
            </c:ext>
          </c:extLst>
        </c:ser>
        <c:dLbls>
          <c:showLegendKey val="0"/>
          <c:showVal val="0"/>
          <c:showCatName val="0"/>
          <c:showSerName val="0"/>
          <c:showPercent val="0"/>
          <c:showBubbleSize val="0"/>
        </c:dLbls>
        <c:marker val="1"/>
        <c:smooth val="0"/>
        <c:axId val="178835840"/>
        <c:axId val="178837760"/>
      </c:lineChart>
      <c:catAx>
        <c:axId val="17883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8837760"/>
        <c:crosses val="autoZero"/>
        <c:auto val="1"/>
        <c:lblAlgn val="ctr"/>
        <c:lblOffset val="100"/>
        <c:tickLblSkip val="1"/>
        <c:tickMarkSkip val="1"/>
        <c:noMultiLvlLbl val="0"/>
      </c:catAx>
      <c:valAx>
        <c:axId val="178837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83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24913</c:v>
                </c:pt>
                <c:pt idx="5">
                  <c:v>24491</c:v>
                </c:pt>
                <c:pt idx="8">
                  <c:v>24090</c:v>
                </c:pt>
                <c:pt idx="11">
                  <c:v>23222</c:v>
                </c:pt>
                <c:pt idx="14">
                  <c:v>22385</c:v>
                </c:pt>
              </c:numCache>
            </c:numRef>
          </c:val>
          <c:extLst xmlns:c16r2="http://schemas.microsoft.com/office/drawing/2015/06/chart">
            <c:ext xmlns:c16="http://schemas.microsoft.com/office/drawing/2014/chart" uri="{C3380CC4-5D6E-409C-BE32-E72D297353CC}">
              <c16:uniqueId val="{00000000-F599-4BE3-A09C-1A266FD5C9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113</c:v>
                </c:pt>
                <c:pt idx="5">
                  <c:v>40</c:v>
                </c:pt>
                <c:pt idx="8">
                  <c:v>98</c:v>
                </c:pt>
                <c:pt idx="11">
                  <c:v>79</c:v>
                </c:pt>
                <c:pt idx="14">
                  <c:v>63</c:v>
                </c:pt>
              </c:numCache>
            </c:numRef>
          </c:val>
          <c:extLst xmlns:c16r2="http://schemas.microsoft.com/office/drawing/2015/06/chart">
            <c:ext xmlns:c16="http://schemas.microsoft.com/office/drawing/2014/chart" uri="{C3380CC4-5D6E-409C-BE32-E72D297353CC}">
              <c16:uniqueId val="{00000001-F599-4BE3-A09C-1A266FD5C9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3334</c:v>
                </c:pt>
                <c:pt idx="5">
                  <c:v>3729</c:v>
                </c:pt>
                <c:pt idx="8">
                  <c:v>4042</c:v>
                </c:pt>
                <c:pt idx="11">
                  <c:v>4275</c:v>
                </c:pt>
                <c:pt idx="14">
                  <c:v>4411</c:v>
                </c:pt>
              </c:numCache>
            </c:numRef>
          </c:val>
          <c:extLst xmlns:c16r2="http://schemas.microsoft.com/office/drawing/2015/06/chart">
            <c:ext xmlns:c16="http://schemas.microsoft.com/office/drawing/2014/chart" uri="{C3380CC4-5D6E-409C-BE32-E72D297353CC}">
              <c16:uniqueId val="{00000002-F599-4BE3-A09C-1A266FD5C9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599-4BE3-A09C-1A266FD5C9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599-4BE3-A09C-1A266FD5C9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599-4BE3-A09C-1A266FD5C9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3832</c:v>
                </c:pt>
                <c:pt idx="3">
                  <c:v>3514</c:v>
                </c:pt>
                <c:pt idx="6">
                  <c:v>3645</c:v>
                </c:pt>
                <c:pt idx="9">
                  <c:v>3497</c:v>
                </c:pt>
                <c:pt idx="12">
                  <c:v>3222</c:v>
                </c:pt>
              </c:numCache>
            </c:numRef>
          </c:val>
          <c:extLst xmlns:c16r2="http://schemas.microsoft.com/office/drawing/2015/06/chart">
            <c:ext xmlns:c16="http://schemas.microsoft.com/office/drawing/2014/chart" uri="{C3380CC4-5D6E-409C-BE32-E72D297353CC}">
              <c16:uniqueId val="{00000006-F599-4BE3-A09C-1A266FD5C9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2183</c:v>
                </c:pt>
                <c:pt idx="3">
                  <c:v>1668</c:v>
                </c:pt>
                <c:pt idx="6">
                  <c:v>1237</c:v>
                </c:pt>
                <c:pt idx="9">
                  <c:v>894</c:v>
                </c:pt>
                <c:pt idx="12">
                  <c:v>749</c:v>
                </c:pt>
              </c:numCache>
            </c:numRef>
          </c:val>
          <c:extLst xmlns:c16r2="http://schemas.microsoft.com/office/drawing/2015/06/chart">
            <c:ext xmlns:c16="http://schemas.microsoft.com/office/drawing/2014/chart" uri="{C3380CC4-5D6E-409C-BE32-E72D297353CC}">
              <c16:uniqueId val="{00000007-F599-4BE3-A09C-1A266FD5C9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9544</c:v>
                </c:pt>
                <c:pt idx="3">
                  <c:v>9493</c:v>
                </c:pt>
                <c:pt idx="6">
                  <c:v>9462</c:v>
                </c:pt>
                <c:pt idx="9">
                  <c:v>9273</c:v>
                </c:pt>
                <c:pt idx="12">
                  <c:v>8921</c:v>
                </c:pt>
              </c:numCache>
            </c:numRef>
          </c:val>
          <c:extLst xmlns:c16r2="http://schemas.microsoft.com/office/drawing/2015/06/chart">
            <c:ext xmlns:c16="http://schemas.microsoft.com/office/drawing/2014/chart" uri="{C3380CC4-5D6E-409C-BE32-E72D297353CC}">
              <c16:uniqueId val="{00000008-F599-4BE3-A09C-1A266FD5C9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599-4BE3-A09C-1A266FD5C9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26495</c:v>
                </c:pt>
                <c:pt idx="3">
                  <c:v>26853</c:v>
                </c:pt>
                <c:pt idx="6">
                  <c:v>26513</c:v>
                </c:pt>
                <c:pt idx="9">
                  <c:v>26108</c:v>
                </c:pt>
                <c:pt idx="12">
                  <c:v>25520</c:v>
                </c:pt>
              </c:numCache>
            </c:numRef>
          </c:val>
          <c:extLst xmlns:c16r2="http://schemas.microsoft.com/office/drawing/2015/06/chart">
            <c:ext xmlns:c16="http://schemas.microsoft.com/office/drawing/2014/chart" uri="{C3380CC4-5D6E-409C-BE32-E72D297353CC}">
              <c16:uniqueId val="{0000000A-F599-4BE3-A09C-1A266FD5C9A2}"/>
            </c:ext>
          </c:extLst>
        </c:ser>
        <c:dLbls>
          <c:showLegendKey val="0"/>
          <c:showVal val="0"/>
          <c:showCatName val="0"/>
          <c:showSerName val="0"/>
          <c:showPercent val="0"/>
          <c:showBubbleSize val="0"/>
        </c:dLbls>
        <c:gapWidth val="100"/>
        <c:overlap val="100"/>
        <c:axId val="222017792"/>
        <c:axId val="222028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13694</c:v>
                </c:pt>
                <c:pt idx="2">
                  <c:v>#N/A</c:v>
                </c:pt>
                <c:pt idx="3">
                  <c:v>#N/A</c:v>
                </c:pt>
                <c:pt idx="4">
                  <c:v>13268</c:v>
                </c:pt>
                <c:pt idx="5">
                  <c:v>#N/A</c:v>
                </c:pt>
                <c:pt idx="6">
                  <c:v>#N/A</c:v>
                </c:pt>
                <c:pt idx="7">
                  <c:v>12628</c:v>
                </c:pt>
                <c:pt idx="8">
                  <c:v>#N/A</c:v>
                </c:pt>
                <c:pt idx="9">
                  <c:v>#N/A</c:v>
                </c:pt>
                <c:pt idx="10">
                  <c:v>12195</c:v>
                </c:pt>
                <c:pt idx="11">
                  <c:v>#N/A</c:v>
                </c:pt>
                <c:pt idx="12">
                  <c:v>#N/A</c:v>
                </c:pt>
                <c:pt idx="13">
                  <c:v>11551</c:v>
                </c:pt>
                <c:pt idx="14">
                  <c:v>#N/A</c:v>
                </c:pt>
              </c:numCache>
            </c:numRef>
          </c:val>
          <c:smooth val="0"/>
          <c:extLst xmlns:c16r2="http://schemas.microsoft.com/office/drawing/2015/06/chart">
            <c:ext xmlns:c16="http://schemas.microsoft.com/office/drawing/2014/chart" uri="{C3380CC4-5D6E-409C-BE32-E72D297353CC}">
              <c16:uniqueId val="{0000000B-F599-4BE3-A09C-1A266FD5C9A2}"/>
            </c:ext>
          </c:extLst>
        </c:ser>
        <c:dLbls>
          <c:showLegendKey val="0"/>
          <c:showVal val="0"/>
          <c:showCatName val="0"/>
          <c:showSerName val="0"/>
          <c:showPercent val="0"/>
          <c:showBubbleSize val="0"/>
        </c:dLbls>
        <c:marker val="1"/>
        <c:smooth val="0"/>
        <c:axId val="222017792"/>
        <c:axId val="222028160"/>
      </c:lineChart>
      <c:catAx>
        <c:axId val="22201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2028160"/>
        <c:crosses val="autoZero"/>
        <c:auto val="1"/>
        <c:lblAlgn val="ctr"/>
        <c:lblOffset val="100"/>
        <c:tickLblSkip val="1"/>
        <c:tickMarkSkip val="1"/>
        <c:noMultiLvlLbl val="0"/>
      </c:catAx>
      <c:valAx>
        <c:axId val="222028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01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351</c:v>
                </c:pt>
                <c:pt idx="1">
                  <c:v>589</c:v>
                </c:pt>
                <c:pt idx="2">
                  <c:v>589</c:v>
                </c:pt>
              </c:numCache>
            </c:numRef>
          </c:val>
          <c:extLst xmlns:c16r2="http://schemas.microsoft.com/office/drawing/2015/06/chart">
            <c:ext xmlns:c16="http://schemas.microsoft.com/office/drawing/2014/chart" uri="{C3380CC4-5D6E-409C-BE32-E72D297353CC}">
              <c16:uniqueId val="{00000000-222D-469C-B499-BE2D3AC70E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2884</c:v>
                </c:pt>
                <c:pt idx="1">
                  <c:v>2785</c:v>
                </c:pt>
                <c:pt idx="2">
                  <c:v>2632</c:v>
                </c:pt>
              </c:numCache>
            </c:numRef>
          </c:val>
          <c:extLst xmlns:c16r2="http://schemas.microsoft.com/office/drawing/2015/06/chart">
            <c:ext xmlns:c16="http://schemas.microsoft.com/office/drawing/2014/chart" uri="{C3380CC4-5D6E-409C-BE32-E72D297353CC}">
              <c16:uniqueId val="{00000001-222D-469C-B499-BE2D3AC70E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1874</c:v>
                </c:pt>
                <c:pt idx="1">
                  <c:v>1975</c:v>
                </c:pt>
                <c:pt idx="2">
                  <c:v>2169</c:v>
                </c:pt>
              </c:numCache>
            </c:numRef>
          </c:val>
          <c:extLst xmlns:c16r2="http://schemas.microsoft.com/office/drawing/2015/06/chart">
            <c:ext xmlns:c16="http://schemas.microsoft.com/office/drawing/2014/chart" uri="{C3380CC4-5D6E-409C-BE32-E72D297353CC}">
              <c16:uniqueId val="{00000002-222D-469C-B499-BE2D3AC70E19}"/>
            </c:ext>
          </c:extLst>
        </c:ser>
        <c:dLbls>
          <c:showLegendKey val="0"/>
          <c:showVal val="0"/>
          <c:showCatName val="0"/>
          <c:showSerName val="0"/>
          <c:showPercent val="0"/>
          <c:showBubbleSize val="0"/>
        </c:dLbls>
        <c:gapWidth val="120"/>
        <c:overlap val="100"/>
        <c:axId val="221388800"/>
        <c:axId val="221390336"/>
      </c:barChart>
      <c:catAx>
        <c:axId val="22138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1390336"/>
        <c:crosses val="autoZero"/>
        <c:auto val="1"/>
        <c:lblAlgn val="ctr"/>
        <c:lblOffset val="100"/>
        <c:tickLblSkip val="1"/>
        <c:tickMarkSkip val="1"/>
        <c:noMultiLvlLbl val="0"/>
      </c:catAx>
      <c:valAx>
        <c:axId val="2213903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1388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067-405F-AEBB-F44E45CB9446}"/>
                </c:ext>
                <c:ext xmlns:c15="http://schemas.microsoft.com/office/drawing/2012/chart" uri="{CE6537A1-D6FC-4f65-9D91-7224C49458BB}">
                  <c15:dlblFieldTable>
                    <c15:dlblFTEntry>
                      <c15:txfldGUID>{DF37FB66-6E3F-4FE7-BFA7-695CBBC02848}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067-405F-AEBB-F44E45CB9446}"/>
                </c:ext>
                <c:ext xmlns:c15="http://schemas.microsoft.com/office/drawing/2012/chart" uri="{CE6537A1-D6FC-4f65-9D91-7224C49458BB}">
                  <c15:dlblFieldTable>
                    <c15:dlblFTEntry>
                      <c15:txfldGUID>{FC50D11D-F653-46A0-95C4-B08A5352C930}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067-405F-AEBB-F44E45CB9446}"/>
                </c:ext>
                <c:ext xmlns:c15="http://schemas.microsoft.com/office/drawing/2012/chart" uri="{CE6537A1-D6FC-4f65-9D91-7224C49458BB}">
                  <c15:dlblFieldTable>
                    <c15:dlblFTEntry>
                      <c15:txfldGUID>{168CFC13-62DE-40CB-8B95-15DBF4B0F23C}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067-405F-AEBB-F44E45CB9446}"/>
                </c:ext>
                <c:ext xmlns:c15="http://schemas.microsoft.com/office/drawing/2012/chart" uri="{CE6537A1-D6FC-4f65-9D91-7224C49458BB}">
                  <c15:dlblFieldTable>
                    <c15:dlblFTEntry>
                      <c15:txfldGUID>{8FAE72AB-55ED-430A-9C04-611E69F84AA6}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067-405F-AEBB-F44E45CB9446}"/>
                </c:ext>
                <c:ext xmlns:c15="http://schemas.microsoft.com/office/drawing/2012/chart" uri="{CE6537A1-D6FC-4f65-9D91-7224C49458BB}">
                  <c15:dlblFieldTable>
                    <c15:dlblFTEntry>
                      <c15:txfldGUID>{36599F37-C71B-4F3E-A1DA-B5CDF8743FF7}</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067-405F-AEBB-F44E45CB9446}"/>
                </c:ext>
                <c:ext xmlns:c15="http://schemas.microsoft.com/office/drawing/2012/chart" uri="{CE6537A1-D6FC-4f65-9D91-7224C49458BB}">
                  <c15:layout/>
                  <c15:dlblFieldTable>
                    <c15:dlblFTEntry>
                      <c15:txfldGUID>{5C56B24C-51E1-4678-B825-88AFC6BD1885}</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067-405F-AEBB-F44E45CB9446}"/>
                </c:ext>
                <c:ext xmlns:c15="http://schemas.microsoft.com/office/drawing/2012/chart" uri="{CE6537A1-D6FC-4f65-9D91-7224C49458BB}">
                  <c15:layout/>
                  <c15:dlblFieldTable>
                    <c15:dlblFTEntry>
                      <c15:txfldGUID>{DEF891D8-F9A6-4F4A-9BF0-592BF0A4EE34}</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067-405F-AEBB-F44E45CB9446}"/>
                </c:ext>
                <c:ext xmlns:c15="http://schemas.microsoft.com/office/drawing/2012/chart" uri="{CE6537A1-D6FC-4f65-9D91-7224C49458BB}">
                  <c15:layout/>
                  <c15:dlblFieldTable>
                    <c15:dlblFTEntry>
                      <c15:txfldGUID>{8F9F3636-C33C-4438-9942-4DAD79DED619}</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067-405F-AEBB-F44E45CB9446}"/>
                </c:ext>
                <c:ext xmlns:c15="http://schemas.microsoft.com/office/drawing/2012/chart" uri="{CE6537A1-D6FC-4f65-9D91-7224C49458BB}">
                  <c15:layout/>
                  <c15:dlblFieldTable>
                    <c15:dlblFTEntry>
                      <c15:txfldGUID>{E97F75DA-CE3E-45B3-9D04-7B511E22A625}</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58.9</c:v>
                </c:pt>
                <c:pt idx="16">
                  <c:v>65.099999999999994</c:v>
                </c:pt>
                <c:pt idx="24">
                  <c:v>65.900000000000006</c:v>
                </c:pt>
                <c:pt idx="32">
                  <c:v>66.8</c:v>
                </c:pt>
              </c:numCache>
            </c:numRef>
          </c:xVal>
          <c:yVal>
            <c:numRef>
              <c:f>公会計指標分析・財政指標組合せ分析表!$BP$51:$DC$51</c:f>
              <c:numCache>
                <c:formatCode>#,##0.0;"▲ "#,##0.0</c:formatCode>
                <c:ptCount val="40"/>
                <c:pt idx="8">
                  <c:v>134.1</c:v>
                </c:pt>
                <c:pt idx="16">
                  <c:v>131</c:v>
                </c:pt>
                <c:pt idx="24">
                  <c:v>127.4</c:v>
                </c:pt>
                <c:pt idx="32">
                  <c:v>121.5</c:v>
                </c:pt>
              </c:numCache>
            </c:numRef>
          </c:yVal>
          <c:smooth val="0"/>
          <c:extLst xmlns:c16r2="http://schemas.microsoft.com/office/drawing/2015/06/chart">
            <c:ext xmlns:c16="http://schemas.microsoft.com/office/drawing/2014/chart" uri="{C3380CC4-5D6E-409C-BE32-E72D297353CC}">
              <c16:uniqueId val="{00000009-2067-405F-AEBB-F44E45CB94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067-405F-AEBB-F44E45CB9446}"/>
                </c:ext>
                <c:ext xmlns:c15="http://schemas.microsoft.com/office/drawing/2012/chart" uri="{CE6537A1-D6FC-4f65-9D91-7224C49458BB}">
                  <c15:dlblFieldTable>
                    <c15:dlblFTEntry>
                      <c15:txfldGUID>{5CF60A3B-9F29-4AF2-BC6A-0BDA7ABB8C97}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067-405F-AEBB-F44E45CB9446}"/>
                </c:ext>
                <c:ext xmlns:c15="http://schemas.microsoft.com/office/drawing/2012/chart" uri="{CE6537A1-D6FC-4f65-9D91-7224C49458BB}">
                  <c15:dlblFieldTable>
                    <c15:dlblFTEntry>
                      <c15:txfldGUID>{EBC99A7C-D98E-4A1C-ACD7-4F490E2A08C9}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067-405F-AEBB-F44E45CB9446}"/>
                </c:ext>
                <c:ext xmlns:c15="http://schemas.microsoft.com/office/drawing/2012/chart" uri="{CE6537A1-D6FC-4f65-9D91-7224C49458BB}">
                  <c15:dlblFieldTable>
                    <c15:dlblFTEntry>
                      <c15:txfldGUID>{3FDDFA16-AFF9-4974-B658-87B31D9BD0BD}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067-405F-AEBB-F44E45CB9446}"/>
                </c:ext>
                <c:ext xmlns:c15="http://schemas.microsoft.com/office/drawing/2012/chart" uri="{CE6537A1-D6FC-4f65-9D91-7224C49458BB}">
                  <c15:dlblFieldTable>
                    <c15:dlblFTEntry>
                      <c15:txfldGUID>{06BE42F7-792A-48A0-96A3-4BAD00CB52E1}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067-405F-AEBB-F44E45CB9446}"/>
                </c:ext>
                <c:ext xmlns:c15="http://schemas.microsoft.com/office/drawing/2012/chart" uri="{CE6537A1-D6FC-4f65-9D91-7224C49458BB}">
                  <c15:dlblFieldTable>
                    <c15:dlblFTEntry>
                      <c15:txfldGUID>{7F988982-A476-4956-9A09-FDF4B679F69B}</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067-405F-AEBB-F44E45CB9446}"/>
                </c:ext>
                <c:ext xmlns:c15="http://schemas.microsoft.com/office/drawing/2012/chart" uri="{CE6537A1-D6FC-4f65-9D91-7224C49458BB}">
                  <c15:layout/>
                  <c15:dlblFieldTable>
                    <c15:dlblFTEntry>
                      <c15:txfldGUID>{66D9E019-1E8A-4B97-9BEE-89FCE1C029CB}</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067-405F-AEBB-F44E45CB9446}"/>
                </c:ext>
                <c:ext xmlns:c15="http://schemas.microsoft.com/office/drawing/2012/chart" uri="{CE6537A1-D6FC-4f65-9D91-7224C49458BB}">
                  <c15:layout/>
                  <c15:dlblFieldTable>
                    <c15:dlblFTEntry>
                      <c15:txfldGUID>{D8194903-9887-43F9-A09A-2BF7E966A7DE}</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067-405F-AEBB-F44E45CB9446}"/>
                </c:ext>
                <c:ext xmlns:c15="http://schemas.microsoft.com/office/drawing/2012/chart" uri="{CE6537A1-D6FC-4f65-9D91-7224C49458BB}">
                  <c15:layout/>
                  <c15:dlblFieldTable>
                    <c15:dlblFTEntry>
                      <c15:txfldGUID>{81F2D912-8E77-46D4-8A4E-C8FCDFA20719}</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067-405F-AEBB-F44E45CB9446}"/>
                </c:ext>
                <c:ext xmlns:c15="http://schemas.microsoft.com/office/drawing/2012/chart" uri="{CE6537A1-D6FC-4f65-9D91-7224C49458BB}">
                  <c15:layout/>
                  <c15:dlblFieldTable>
                    <c15:dlblFTEntry>
                      <c15:txfldGUID>{8CE40E52-086E-4E72-AF21-AF64EB139100}</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2067-405F-AEBB-F44E45CB9446}"/>
            </c:ext>
          </c:extLst>
        </c:ser>
        <c:dLbls>
          <c:showLegendKey val="0"/>
          <c:showVal val="1"/>
          <c:showCatName val="0"/>
          <c:showSerName val="0"/>
          <c:showPercent val="0"/>
          <c:showBubbleSize val="0"/>
        </c:dLbls>
        <c:axId val="221688960"/>
        <c:axId val="221690880"/>
      </c:scatterChart>
      <c:valAx>
        <c:axId val="221688960"/>
        <c:scaling>
          <c:orientation val="minMax"/>
          <c:max val="68"/>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1690880"/>
        <c:crosses val="autoZero"/>
        <c:crossBetween val="midCat"/>
      </c:valAx>
      <c:valAx>
        <c:axId val="221690880"/>
        <c:scaling>
          <c:orientation val="minMax"/>
          <c:max val="149"/>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1688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DD-4E8A-9D0F-1C34D5D0B630}"/>
                </c:ext>
                <c:ext xmlns:c15="http://schemas.microsoft.com/office/drawing/2012/chart" uri="{CE6537A1-D6FC-4f65-9D91-7224C49458BB}">
                  <c15:layout/>
                  <c15:dlblFieldTable>
                    <c15:dlblFTEntry>
                      <c15:txfldGUID>{05D4680D-35F9-4B68-AC78-1758C1DFF1EB}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2DD-4E8A-9D0F-1C34D5D0B630}"/>
                </c:ext>
                <c:ext xmlns:c15="http://schemas.microsoft.com/office/drawing/2012/chart" uri="{CE6537A1-D6FC-4f65-9D91-7224C49458BB}">
                  <c15:dlblFieldTable>
                    <c15:dlblFTEntry>
                      <c15:txfldGUID>{DA9D1C0A-A72A-4D75-A547-95988BB38703}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2DD-4E8A-9D0F-1C34D5D0B630}"/>
                </c:ext>
                <c:ext xmlns:c15="http://schemas.microsoft.com/office/drawing/2012/chart" uri="{CE6537A1-D6FC-4f65-9D91-7224C49458BB}">
                  <c15:dlblFieldTable>
                    <c15:dlblFTEntry>
                      <c15:txfldGUID>{6AEAE571-2779-4F81-8806-43B07A6633BB}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2DD-4E8A-9D0F-1C34D5D0B630}"/>
                </c:ext>
                <c:ext xmlns:c15="http://schemas.microsoft.com/office/drawing/2012/chart" uri="{CE6537A1-D6FC-4f65-9D91-7224C49458BB}">
                  <c15:dlblFieldTable>
                    <c15:dlblFTEntry>
                      <c15:txfldGUID>{D631F393-A57C-4DBB-B36F-19B0F1F732B0}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2DD-4E8A-9D0F-1C34D5D0B630}"/>
                </c:ext>
                <c:ext xmlns:c15="http://schemas.microsoft.com/office/drawing/2012/chart" uri="{CE6537A1-D6FC-4f65-9D91-7224C49458BB}">
                  <c15:dlblFieldTable>
                    <c15:dlblFTEntry>
                      <c15:txfldGUID>{48893B5E-9E62-4B9F-9590-2F0FE413E57F}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2DD-4E8A-9D0F-1C34D5D0B630}"/>
                </c:ext>
                <c:ext xmlns:c15="http://schemas.microsoft.com/office/drawing/2012/chart" uri="{CE6537A1-D6FC-4f65-9D91-7224C49458BB}">
                  <c15:layout/>
                  <c15:dlblFieldTable>
                    <c15:dlblFTEntry>
                      <c15:txfldGUID>{F7451541-0DCD-40CB-9186-A0CC69E4718F}</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2.8571455237596376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2DD-4E8A-9D0F-1C34D5D0B630}"/>
                </c:ext>
                <c:ext xmlns:c15="http://schemas.microsoft.com/office/drawing/2012/chart" uri="{CE6537A1-D6FC-4f65-9D91-7224C49458BB}">
                  <c15:layout/>
                  <c15:dlblFieldTable>
                    <c15:dlblFTEntry>
                      <c15:txfldGUID>{D0A679C9-E47E-4F3B-8DC7-2F59EDF1ADF1}</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4824528000624889E-2"/>
                  <c:y val="-6.265073734148821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2DD-4E8A-9D0F-1C34D5D0B630}"/>
                </c:ext>
                <c:ext xmlns:c15="http://schemas.microsoft.com/office/drawing/2012/chart" uri="{CE6537A1-D6FC-4f65-9D91-7224C49458BB}">
                  <c15:layout/>
                  <c15:dlblFieldTable>
                    <c15:dlblFTEntry>
                      <c15:txfldGUID>{0BA7953D-5517-4663-924A-C5A28E30D5A3}</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6.2182556834099706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2DD-4E8A-9D0F-1C34D5D0B630}"/>
                </c:ext>
                <c:ext xmlns:c15="http://schemas.microsoft.com/office/drawing/2012/chart" uri="{CE6537A1-D6FC-4f65-9D91-7224C49458BB}">
                  <c15:layout/>
                  <c15:dlblFieldTable>
                    <c15:dlblFTEntry>
                      <c15:txfldGUID>{47884DF9-0338-47C3-B69F-60CE47756AD6}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12.1</c:v>
                </c:pt>
                <c:pt idx="16">
                  <c:v>11.2</c:v>
                </c:pt>
                <c:pt idx="24">
                  <c:v>11.1</c:v>
                </c:pt>
                <c:pt idx="32">
                  <c:v>11.1</c:v>
                </c:pt>
              </c:numCache>
            </c:numRef>
          </c:xVal>
          <c:yVal>
            <c:numRef>
              <c:f>公会計指標分析・財政指標組合せ分析表!$BP$73:$DC$73</c:f>
              <c:numCache>
                <c:formatCode>#,##0.0;"▲ "#,##0.0</c:formatCode>
                <c:ptCount val="40"/>
                <c:pt idx="0">
                  <c:v>142.30000000000001</c:v>
                </c:pt>
                <c:pt idx="8">
                  <c:v>134.1</c:v>
                </c:pt>
                <c:pt idx="16">
                  <c:v>131</c:v>
                </c:pt>
                <c:pt idx="24">
                  <c:v>127.4</c:v>
                </c:pt>
                <c:pt idx="32">
                  <c:v>121.5</c:v>
                </c:pt>
              </c:numCache>
            </c:numRef>
          </c:yVal>
          <c:smooth val="0"/>
          <c:extLst xmlns:c16r2="http://schemas.microsoft.com/office/drawing/2015/06/chart">
            <c:ext xmlns:c16="http://schemas.microsoft.com/office/drawing/2014/chart" uri="{C3380CC4-5D6E-409C-BE32-E72D297353CC}">
              <c16:uniqueId val="{00000009-52DD-4E8A-9D0F-1C34D5D0B6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2DD-4E8A-9D0F-1C34D5D0B630}"/>
                </c:ext>
                <c:ext xmlns:c15="http://schemas.microsoft.com/office/drawing/2012/chart" uri="{CE6537A1-D6FC-4f65-9D91-7224C49458BB}">
                  <c15:layout/>
                  <c15:dlblFieldTable>
                    <c15:dlblFTEntry>
                      <c15:txfldGUID>{AFF6AD6E-8273-4030-B063-1B125BF35836}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2DD-4E8A-9D0F-1C34D5D0B630}"/>
                </c:ext>
                <c:ext xmlns:c15="http://schemas.microsoft.com/office/drawing/2012/chart" uri="{CE6537A1-D6FC-4f65-9D91-7224C49458BB}">
                  <c15:dlblFieldTable>
                    <c15:dlblFTEntry>
                      <c15:txfldGUID>{69A7BA63-25A0-42B1-AF70-4480E48D1C45}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2DD-4E8A-9D0F-1C34D5D0B630}"/>
                </c:ext>
                <c:ext xmlns:c15="http://schemas.microsoft.com/office/drawing/2012/chart" uri="{CE6537A1-D6FC-4f65-9D91-7224C49458BB}">
                  <c15:dlblFieldTable>
                    <c15:dlblFTEntry>
                      <c15:txfldGUID>{056CA548-D0EA-4C9F-B628-A14078405AEF}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2DD-4E8A-9D0F-1C34D5D0B630}"/>
                </c:ext>
                <c:ext xmlns:c15="http://schemas.microsoft.com/office/drawing/2012/chart" uri="{CE6537A1-D6FC-4f65-9D91-7224C49458BB}">
                  <c15:dlblFieldTable>
                    <c15:dlblFTEntry>
                      <c15:txfldGUID>{E95C8EC9-D8F9-4D63-A6A6-42C19DC73BD1}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2DD-4E8A-9D0F-1C34D5D0B630}"/>
                </c:ext>
                <c:ext xmlns:c15="http://schemas.microsoft.com/office/drawing/2012/chart" uri="{CE6537A1-D6FC-4f65-9D91-7224C49458BB}">
                  <c15:dlblFieldTable>
                    <c15:dlblFTEntry>
                      <c15:txfldGUID>{130452DB-23B1-4B65-89D3-E6D18F4B43FF}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2DD-4E8A-9D0F-1C34D5D0B630}"/>
                </c:ext>
                <c:ext xmlns:c15="http://schemas.microsoft.com/office/drawing/2012/chart" uri="{CE6537A1-D6FC-4f65-9D91-7224C49458BB}">
                  <c15:layout/>
                  <c15:dlblFieldTable>
                    <c15:dlblFTEntry>
                      <c15:txfldGUID>{9C8DBD23-EC25-4D3F-B80F-F755D4438FD2}</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2DD-4E8A-9D0F-1C34D5D0B630}"/>
                </c:ext>
                <c:ext xmlns:c15="http://schemas.microsoft.com/office/drawing/2012/chart" uri="{CE6537A1-D6FC-4f65-9D91-7224C49458BB}">
                  <c15:layout/>
                  <c15:dlblFieldTable>
                    <c15:dlblFTEntry>
                      <c15:txfldGUID>{3D1A9502-BE38-45F4-8CF1-64EDF82FA846}</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2DD-4E8A-9D0F-1C34D5D0B630}"/>
                </c:ext>
                <c:ext xmlns:c15="http://schemas.microsoft.com/office/drawing/2012/chart" uri="{CE6537A1-D6FC-4f65-9D91-7224C49458BB}">
                  <c15:layout/>
                  <c15:dlblFieldTable>
                    <c15:dlblFTEntry>
                      <c15:txfldGUID>{1E598D2F-8B2C-4CD1-A0A1-39C4140BB931}</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2DD-4E8A-9D0F-1C34D5D0B630}"/>
                </c:ext>
                <c:ext xmlns:c15="http://schemas.microsoft.com/office/drawing/2012/chart" uri="{CE6537A1-D6FC-4f65-9D91-7224C49458BB}">
                  <c15:layout/>
                  <c15:dlblFieldTable>
                    <c15:dlblFTEntry>
                      <c15:txfldGUID>{78733942-50B8-4AE9-A455-D56E5DF1F37C}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52DD-4E8A-9D0F-1C34D5D0B630}"/>
            </c:ext>
          </c:extLst>
        </c:ser>
        <c:dLbls>
          <c:showLegendKey val="0"/>
          <c:showVal val="1"/>
          <c:showCatName val="0"/>
          <c:showSerName val="0"/>
          <c:showPercent val="0"/>
          <c:showBubbleSize val="0"/>
        </c:dLbls>
        <c:axId val="222712576"/>
        <c:axId val="222714496"/>
      </c:scatterChart>
      <c:valAx>
        <c:axId val="222712576"/>
        <c:scaling>
          <c:orientation val="minMax"/>
          <c:max val="13.4"/>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2714496"/>
        <c:crosses val="autoZero"/>
        <c:crossBetween val="midCat"/>
      </c:valAx>
      <c:valAx>
        <c:axId val="222714496"/>
        <c:scaling>
          <c:orientation val="minMax"/>
          <c:max val="159"/>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27125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繰上償還を除く元利償還金は、対前年度比</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％減少している。また、幡多広域市町村圏事務組合の公債費償還の終了に伴う負担金の減少などにより組合負担等見込額</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60.6</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％減少して</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事業費補正により基準財政需要額</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に算入された公債費</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172,446</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千円減少し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たものの</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、実質公債費比率の分子</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は減少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 </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ただし、地方債残高は増加する見通しにあるため、地方債発行額の抑制、合併特例債や辺地・過疎対策事業債など交付税措置の有利な地方債の活用、繰上償還の実施などにより一層の公債費負担の適正化に努める。 </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一般会計等に係る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地方債の現在高は、庁舎建設事業など合併特例債の活用などにより増加傾向にあったが、本年度は</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％の減となった。 </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公営企業債等繰入見込額は、簡易水道事業会計に対するもの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増加しているものの、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水道事業会計、病院事業会計、下水道事業会計、</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農業集落排水事業会計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、国民保険会計診療施設勘定</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などに対するものが減少しており、全体では対前年度比</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3.8</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％減少している。 </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組合等負担等見込額は、幡多広域市町村圏事務組合や幡多中央消防組合の起債現在高の減少などにより対前年度比</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16.2</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％減少している。 </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退職手当負担見込額は、平成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年度までの「行政改革大綱・実施計画（行政改革プラン）」よる職員数削減や、団塊の世代の大量退職に伴う新陳代謝、退職手当支給率の改正などにより減少傾向</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にある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充当可能基金は、財源不足を補うために一定の取り崩しはあるものの、歳計剰余金</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やふるさと応援基金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の積立が大きく、対前年度比</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3.2</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％増となっている。 </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基準財政需要額算入見込額は、合併特例債や辺地・過疎対策事業債など交付税措置の有利な地方債を活用しているが、事業費補正算入分の減少が大きく、前年度比</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3.6</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％減少している。 </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高知県四万十市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あったかふれあいセンター事業に「社会福祉基金」を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19,581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千円、水道未普及地区の水道施設設備補助や健康・福祉地域推進などに「地域振興基金」を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19,667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、環境と景観を守る事業や人（高齢者や子どもなど）を守り育む事業などに「ふるさと応援基金」を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150,942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の取崩し等を行った一方</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でふるさと応援基金に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362,609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を積み立て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るなど</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、基金全体として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41,876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増額となった。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施設整備事業や高齢者・子育て施策などに計画的に充当していくため、中長期的には減少していく見通しである。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地域振興基金：市民の連帯の強化又は地域振興に要する経費に充当するため設置</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ふるさと応援基金：寄附金を活用して寄附者の意向を反映した施策を展開することで個性豊かで魅力あるふるさとづくりに資することを目的として設置</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新しいまちづくり基金：新しいまちづくりを推進するため設置</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鉄道経営助成基金：地域公共交通の確保を図るため、沿線地域の交通体系整備や土佐くろしお鉄道の経営を助成することを目的として設置</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園芸作物価格安定基金：指定する園芸作物の価格の甚だしい低落があった場合、出荷団体を通ずる生産者に価格差補給金を交付することによって指定作物の計画的生産を助長し、農家経済の安定に寄与することを目的に設置</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地域振興基金：水道未普及地区の水道施設設備補助に</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10,281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千円や健康・福祉地域推進</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8,069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千円などの事業に財源として充当するため取崩しを行ったことによる減</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ふるさと応援基金：人を守り育む事業や災害から守る事業などに財源として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150,942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千円充当した一方、ふるさと応援寄附金</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362,609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千円の寄附歳入を積み立てたことによる増</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新しいまちづくり基金：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旧土豫銀行跡地開発事業</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4,320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千円など財源として充当するため取崩しを行ったことによる減</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鉄道経営助成基金：基金造成計画に沿って、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300,000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千円の積立てや前年度補助金精算分の</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10,000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千円の積立てを行い、経営支援補助の財源として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236,000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千円の取崩しを行ったこと</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による増</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園芸作物価格安定基金：前年度繰越金</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2,440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千円を積立て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を行い、財源調整のため</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5,542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千円の取崩しを行っ</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たことによる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地域振興基金：基金の目的に沿った新規事業や既存事業の財源として取崩しを予定している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ふるさと応援基金：ふるさと応援寄附金を積立てし、基金の目的に沿った事業の財源として取崩しを予定している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新しいまちづくり基金：基金の目的に沿った事業の財源として取崩しを予定している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鉄道経営助成基金：基金造成計画に沿って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300,000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千円の積立てを行い、経営支援補助の財源として取崩しを予定している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園芸作物安定基金：生産者からの納付金と価格差額補給金との差額金額の取崩しを予定している。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普通交付税の合併算定替による特例措置の適用期限終了に伴い財源調整のため取崩すこととしている。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160,030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千円の取崩しを行ったことによる減少。</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普通交付税の合併算定替による特例措置の適用期限が終了するため償還に財源として充当していく見通しである。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34,001
33,884
632.29
20,915,390
20,765,485
5,715
11,613,582
25,520,224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有形固定資産減価償却率は類似団体平均より高い水準にあり、それぞれ公共施設等について個別施設計画を策定し、耐用年数や老朽化の状況、施設の適切な維持管理に努めていく。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115782</xdr:rowOff>
    </xdr:from>
    <xdr:to>
      <xdr:col>23</xdr:col>
      <xdr:colOff>136525</xdr:colOff>
      <xdr:row>30</xdr:row>
      <xdr:rowOff>45932</xdr:rowOff>
    </xdr:to>
    <xdr:sp macro="" textlink="">
      <xdr:nvSpPr>
        <xdr:cNvPr id="79" name="楕円 78"/>
        <xdr:cNvSpPr/>
      </xdr:nvSpPr>
      <xdr:spPr>
        <a:xfrm>
          <a:off x="4711700" y="58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138659</xdr:rowOff>
    </xdr:from>
    <xdr:ext cx="405111" cy="259045"/>
    <xdr:sp macro="" textlink="">
      <xdr:nvSpPr>
        <xdr:cNvPr id="80" name="有形固定資産減価償却率該当値テキスト"/>
        <xdr:cNvSpPr txBox="1"/>
      </xdr:nvSpPr>
      <xdr:spPr>
        <a:xfrm>
          <a:off x="4813300" y="5710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131974</xdr:rowOff>
    </xdr:from>
    <xdr:to>
      <xdr:col>19</xdr:col>
      <xdr:colOff>187325</xdr:colOff>
      <xdr:row>30</xdr:row>
      <xdr:rowOff>62124</xdr:rowOff>
    </xdr:to>
    <xdr:sp macro="" textlink="">
      <xdr:nvSpPr>
        <xdr:cNvPr id="81" name="楕円 80"/>
        <xdr:cNvSpPr/>
      </xdr:nvSpPr>
      <xdr:spPr>
        <a:xfrm>
          <a:off x="4000500" y="58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166582</xdr:rowOff>
    </xdr:from>
    <xdr:to>
      <xdr:col>23</xdr:col>
      <xdr:colOff>85725</xdr:colOff>
      <xdr:row>30</xdr:row>
      <xdr:rowOff>11324</xdr:rowOff>
    </xdr:to>
    <xdr:cxnSp macro="">
      <xdr:nvCxnSpPr>
        <xdr:cNvPr id="82" name="直線コネクタ 81"/>
        <xdr:cNvCxnSpPr/>
      </xdr:nvCxnSpPr>
      <xdr:spPr>
        <a:xfrm flipV="1">
          <a:off x="4051300" y="5910157"/>
          <a:ext cx="711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146367</xdr:rowOff>
    </xdr:from>
    <xdr:to>
      <xdr:col>15</xdr:col>
      <xdr:colOff>187325</xdr:colOff>
      <xdr:row>30</xdr:row>
      <xdr:rowOff>76517</xdr:rowOff>
    </xdr:to>
    <xdr:sp macro="" textlink="">
      <xdr:nvSpPr>
        <xdr:cNvPr id="83" name="楕円 82"/>
        <xdr:cNvSpPr/>
      </xdr:nvSpPr>
      <xdr:spPr>
        <a:xfrm>
          <a:off x="3238500" y="58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11324</xdr:rowOff>
    </xdr:from>
    <xdr:to>
      <xdr:col>19</xdr:col>
      <xdr:colOff>136525</xdr:colOff>
      <xdr:row>30</xdr:row>
      <xdr:rowOff>25717</xdr:rowOff>
    </xdr:to>
    <xdr:cxnSp macro="">
      <xdr:nvCxnSpPr>
        <xdr:cNvPr id="84" name="直線コネクタ 83"/>
        <xdr:cNvCxnSpPr/>
      </xdr:nvCxnSpPr>
      <xdr:spPr>
        <a:xfrm flipV="1">
          <a:off x="3289300" y="5926349"/>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86466</xdr:rowOff>
    </xdr:from>
    <xdr:to>
      <xdr:col>11</xdr:col>
      <xdr:colOff>187325</xdr:colOff>
      <xdr:row>31</xdr:row>
      <xdr:rowOff>16616</xdr:rowOff>
    </xdr:to>
    <xdr:sp macro="" textlink="">
      <xdr:nvSpPr>
        <xdr:cNvPr id="85" name="楕円 84"/>
        <xdr:cNvSpPr/>
      </xdr:nvSpPr>
      <xdr:spPr>
        <a:xfrm>
          <a:off x="2476500" y="60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25717</xdr:rowOff>
    </xdr:from>
    <xdr:to>
      <xdr:col>15</xdr:col>
      <xdr:colOff>136525</xdr:colOff>
      <xdr:row>30</xdr:row>
      <xdr:rowOff>137266</xdr:rowOff>
    </xdr:to>
    <xdr:cxnSp macro="">
      <xdr:nvCxnSpPr>
        <xdr:cNvPr id="86" name="直線コネクタ 85"/>
        <xdr:cNvCxnSpPr/>
      </xdr:nvCxnSpPr>
      <xdr:spPr>
        <a:xfrm flipV="1">
          <a:off x="2527300" y="5940742"/>
          <a:ext cx="762000" cy="1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7"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8"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78651</xdr:rowOff>
    </xdr:from>
    <xdr:ext cx="405111" cy="259045"/>
    <xdr:sp macro="" textlink="">
      <xdr:nvSpPr>
        <xdr:cNvPr id="90" name="n_1mainValue有形固定資産減価償却率"/>
        <xdr:cNvSpPr txBox="1"/>
      </xdr:nvSpPr>
      <xdr:spPr>
        <a:xfrm>
          <a:off x="3836044" y="5650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93044</xdr:rowOff>
    </xdr:from>
    <xdr:ext cx="405111" cy="259045"/>
    <xdr:sp macro="" textlink="">
      <xdr:nvSpPr>
        <xdr:cNvPr id="91" name="n_2mainValue有形固定資産減価償却率"/>
        <xdr:cNvSpPr txBox="1"/>
      </xdr:nvSpPr>
      <xdr:spPr>
        <a:xfrm>
          <a:off x="3086744" y="5665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33143</xdr:rowOff>
    </xdr:from>
    <xdr:ext cx="405111" cy="259045"/>
    <xdr:sp macro="" textlink="">
      <xdr:nvSpPr>
        <xdr:cNvPr id="92" name="n_3mainValue有形固定資産減価償却率"/>
        <xdr:cNvSpPr txBox="1"/>
      </xdr:nvSpPr>
      <xdr:spPr>
        <a:xfrm>
          <a:off x="2324744" y="5776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大型施設整備事業等に伴う地方債現在高の増により、類似団体平均より高い水準ではあるが、地方債発行の抑制に努めており、減少していく見込みである。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29525</xdr:rowOff>
    </xdr:from>
    <xdr:to>
      <xdr:col>76</xdr:col>
      <xdr:colOff>73025</xdr:colOff>
      <xdr:row>29</xdr:row>
      <xdr:rowOff>131125</xdr:rowOff>
    </xdr:to>
    <xdr:sp macro="" textlink="">
      <xdr:nvSpPr>
        <xdr:cNvPr id="136" name="楕円 135"/>
        <xdr:cNvSpPr/>
      </xdr:nvSpPr>
      <xdr:spPr>
        <a:xfrm>
          <a:off x="14744700" y="57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52402</xdr:rowOff>
    </xdr:from>
    <xdr:ext cx="469744" cy="259045"/>
    <xdr:sp macro="" textlink="">
      <xdr:nvSpPr>
        <xdr:cNvPr id="137" name="債務償還比率該当値テキスト"/>
        <xdr:cNvSpPr txBox="1"/>
      </xdr:nvSpPr>
      <xdr:spPr>
        <a:xfrm>
          <a:off x="14846300" y="56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67153</xdr:rowOff>
    </xdr:from>
    <xdr:to>
      <xdr:col>72</xdr:col>
      <xdr:colOff>123825</xdr:colOff>
      <xdr:row>29</xdr:row>
      <xdr:rowOff>168753</xdr:rowOff>
    </xdr:to>
    <xdr:sp macro="" textlink="">
      <xdr:nvSpPr>
        <xdr:cNvPr id="138" name="楕円 137"/>
        <xdr:cNvSpPr/>
      </xdr:nvSpPr>
      <xdr:spPr>
        <a:xfrm>
          <a:off x="14033500" y="581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80325</xdr:rowOff>
    </xdr:from>
    <xdr:to>
      <xdr:col>76</xdr:col>
      <xdr:colOff>22225</xdr:colOff>
      <xdr:row>29</xdr:row>
      <xdr:rowOff>117953</xdr:rowOff>
    </xdr:to>
    <xdr:cxnSp macro="">
      <xdr:nvCxnSpPr>
        <xdr:cNvPr id="139" name="直線コネクタ 138"/>
        <xdr:cNvCxnSpPr/>
      </xdr:nvCxnSpPr>
      <xdr:spPr>
        <a:xfrm flipV="1">
          <a:off x="14084300" y="5823900"/>
          <a:ext cx="711200" cy="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13830</xdr:rowOff>
    </xdr:from>
    <xdr:ext cx="469744" cy="259045"/>
    <xdr:sp macro="" textlink="">
      <xdr:nvSpPr>
        <xdr:cNvPr id="141" name="n_1mainValue債務償還比率"/>
        <xdr:cNvSpPr txBox="1"/>
      </xdr:nvSpPr>
      <xdr:spPr>
        <a:xfrm>
          <a:off x="13836727" y="558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34,001
33,884
632.29
20,915,390
20,765,485
5,715
11,613,582
25,520,224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97246</xdr:rowOff>
    </xdr:from>
    <xdr:to>
      <xdr:col>24</xdr:col>
      <xdr:colOff>114300</xdr:colOff>
      <xdr:row>35</xdr:row>
      <xdr:rowOff>27396</xdr:rowOff>
    </xdr:to>
    <xdr:sp macro="" textlink="">
      <xdr:nvSpPr>
        <xdr:cNvPr id="72" name="楕円 71"/>
        <xdr:cNvSpPr/>
      </xdr:nvSpPr>
      <xdr:spPr>
        <a:xfrm>
          <a:off x="4584700" y="592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120123</xdr:rowOff>
    </xdr:from>
    <xdr:ext cx="405111" cy="259045"/>
    <xdr:sp macro="" textlink="">
      <xdr:nvSpPr>
        <xdr:cNvPr id="73" name="【道路】&#10;有形固定資産減価償却率該当値テキスト"/>
        <xdr:cNvSpPr txBox="1"/>
      </xdr:nvSpPr>
      <xdr:spPr>
        <a:xfrm>
          <a:off x="4673600" y="577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93980</xdr:rowOff>
    </xdr:from>
    <xdr:to>
      <xdr:col>20</xdr:col>
      <xdr:colOff>38100</xdr:colOff>
      <xdr:row>35</xdr:row>
      <xdr:rowOff>24130</xdr:rowOff>
    </xdr:to>
    <xdr:sp macro="" textlink="">
      <xdr:nvSpPr>
        <xdr:cNvPr id="74" name="楕円 73"/>
        <xdr:cNvSpPr/>
      </xdr:nvSpPr>
      <xdr:spPr>
        <a:xfrm>
          <a:off x="3746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144780</xdr:rowOff>
    </xdr:from>
    <xdr:to>
      <xdr:col>24</xdr:col>
      <xdr:colOff>63500</xdr:colOff>
      <xdr:row>34</xdr:row>
      <xdr:rowOff>148046</xdr:rowOff>
    </xdr:to>
    <xdr:cxnSp macro="">
      <xdr:nvCxnSpPr>
        <xdr:cNvPr id="75" name="直線コネクタ 74"/>
        <xdr:cNvCxnSpPr/>
      </xdr:nvCxnSpPr>
      <xdr:spPr>
        <a:xfrm>
          <a:off x="3797300" y="597408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92347</xdr:rowOff>
    </xdr:from>
    <xdr:to>
      <xdr:col>15</xdr:col>
      <xdr:colOff>101600</xdr:colOff>
      <xdr:row>35</xdr:row>
      <xdr:rowOff>22497</xdr:rowOff>
    </xdr:to>
    <xdr:sp macro="" textlink="">
      <xdr:nvSpPr>
        <xdr:cNvPr id="76" name="楕円 75"/>
        <xdr:cNvSpPr/>
      </xdr:nvSpPr>
      <xdr:spPr>
        <a:xfrm>
          <a:off x="2857500" y="59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143147</xdr:rowOff>
    </xdr:from>
    <xdr:to>
      <xdr:col>19</xdr:col>
      <xdr:colOff>177800</xdr:colOff>
      <xdr:row>34</xdr:row>
      <xdr:rowOff>144780</xdr:rowOff>
    </xdr:to>
    <xdr:cxnSp macro="">
      <xdr:nvCxnSpPr>
        <xdr:cNvPr id="77" name="直線コネクタ 76"/>
        <xdr:cNvCxnSpPr/>
      </xdr:nvCxnSpPr>
      <xdr:spPr>
        <a:xfrm>
          <a:off x="2908300" y="597244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90714</xdr:rowOff>
    </xdr:from>
    <xdr:to>
      <xdr:col>10</xdr:col>
      <xdr:colOff>165100</xdr:colOff>
      <xdr:row>35</xdr:row>
      <xdr:rowOff>20864</xdr:rowOff>
    </xdr:to>
    <xdr:sp macro="" textlink="">
      <xdr:nvSpPr>
        <xdr:cNvPr id="78" name="楕円 77"/>
        <xdr:cNvSpPr/>
      </xdr:nvSpPr>
      <xdr:spPr>
        <a:xfrm>
          <a:off x="1968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141514</xdr:rowOff>
    </xdr:from>
    <xdr:to>
      <xdr:col>15</xdr:col>
      <xdr:colOff>50800</xdr:colOff>
      <xdr:row>34</xdr:row>
      <xdr:rowOff>143147</xdr:rowOff>
    </xdr:to>
    <xdr:cxnSp macro="">
      <xdr:nvCxnSpPr>
        <xdr:cNvPr id="79" name="直線コネクタ 78"/>
        <xdr:cNvCxnSpPr/>
      </xdr:nvCxnSpPr>
      <xdr:spPr>
        <a:xfrm>
          <a:off x="2019300" y="597081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0" name="n_1aveValue【道路】&#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1" name="n_2aveValue【道路】&#10;有形固定資産減価償却率"/>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40657</xdr:rowOff>
    </xdr:from>
    <xdr:ext cx="405111" cy="259045"/>
    <xdr:sp macro="" textlink="">
      <xdr:nvSpPr>
        <xdr:cNvPr id="83" name="n_1mainValue【道路】&#10;有形固定資産減価償却率"/>
        <xdr:cNvSpPr txBox="1"/>
      </xdr:nvSpPr>
      <xdr:spPr>
        <a:xfrm>
          <a:off x="35820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39024</xdr:rowOff>
    </xdr:from>
    <xdr:ext cx="405111" cy="259045"/>
    <xdr:sp macro="" textlink="">
      <xdr:nvSpPr>
        <xdr:cNvPr id="84" name="n_2mainValue【道路】&#10;有形固定資産減価償却率"/>
        <xdr:cNvSpPr txBox="1"/>
      </xdr:nvSpPr>
      <xdr:spPr>
        <a:xfrm>
          <a:off x="2705744" y="569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37391</xdr:rowOff>
    </xdr:from>
    <xdr:ext cx="405111" cy="259045"/>
    <xdr:sp macro="" textlink="">
      <xdr:nvSpPr>
        <xdr:cNvPr id="85" name="n_3mainValue【道路】&#10;有形固定資産減価償却率"/>
        <xdr:cNvSpPr txBox="1"/>
      </xdr:nvSpPr>
      <xdr:spPr>
        <a:xfrm>
          <a:off x="181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4"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63805</xdr:rowOff>
    </xdr:from>
    <xdr:to>
      <xdr:col>55</xdr:col>
      <xdr:colOff>50800</xdr:colOff>
      <xdr:row>38</xdr:row>
      <xdr:rowOff>165405</xdr:rowOff>
    </xdr:to>
    <xdr:sp macro="" textlink="">
      <xdr:nvSpPr>
        <xdr:cNvPr id="124" name="楕円 123"/>
        <xdr:cNvSpPr/>
      </xdr:nvSpPr>
      <xdr:spPr>
        <a:xfrm>
          <a:off x="10426700" y="65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86682</xdr:rowOff>
    </xdr:from>
    <xdr:ext cx="534377" cy="259045"/>
    <xdr:sp macro="" textlink="">
      <xdr:nvSpPr>
        <xdr:cNvPr id="125" name="【道路】&#10;一人当たり延長該当値テキスト"/>
        <xdr:cNvSpPr txBox="1"/>
      </xdr:nvSpPr>
      <xdr:spPr>
        <a:xfrm>
          <a:off x="10515600" y="64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70853</xdr:rowOff>
    </xdr:from>
    <xdr:to>
      <xdr:col>50</xdr:col>
      <xdr:colOff>165100</xdr:colOff>
      <xdr:row>39</xdr:row>
      <xdr:rowOff>1003</xdr:rowOff>
    </xdr:to>
    <xdr:sp macro="" textlink="">
      <xdr:nvSpPr>
        <xdr:cNvPr id="126" name="楕円 125"/>
        <xdr:cNvSpPr/>
      </xdr:nvSpPr>
      <xdr:spPr>
        <a:xfrm>
          <a:off x="9588500" y="658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114605</xdr:rowOff>
    </xdr:from>
    <xdr:to>
      <xdr:col>55</xdr:col>
      <xdr:colOff>0</xdr:colOff>
      <xdr:row>38</xdr:row>
      <xdr:rowOff>121653</xdr:rowOff>
    </xdr:to>
    <xdr:cxnSp macro="">
      <xdr:nvCxnSpPr>
        <xdr:cNvPr id="127" name="直線コネクタ 126"/>
        <xdr:cNvCxnSpPr/>
      </xdr:nvCxnSpPr>
      <xdr:spPr>
        <a:xfrm flipV="1">
          <a:off x="9639300" y="6629705"/>
          <a:ext cx="8382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61690</xdr:rowOff>
    </xdr:from>
    <xdr:to>
      <xdr:col>46</xdr:col>
      <xdr:colOff>38100</xdr:colOff>
      <xdr:row>38</xdr:row>
      <xdr:rowOff>163290</xdr:rowOff>
    </xdr:to>
    <xdr:sp macro="" textlink="">
      <xdr:nvSpPr>
        <xdr:cNvPr id="128" name="楕円 127"/>
        <xdr:cNvSpPr/>
      </xdr:nvSpPr>
      <xdr:spPr>
        <a:xfrm>
          <a:off x="8699500" y="65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112490</xdr:rowOff>
    </xdr:from>
    <xdr:to>
      <xdr:col>50</xdr:col>
      <xdr:colOff>114300</xdr:colOff>
      <xdr:row>38</xdr:row>
      <xdr:rowOff>121653</xdr:rowOff>
    </xdr:to>
    <xdr:cxnSp macro="">
      <xdr:nvCxnSpPr>
        <xdr:cNvPr id="129" name="直線コネクタ 128"/>
        <xdr:cNvCxnSpPr/>
      </xdr:nvCxnSpPr>
      <xdr:spPr>
        <a:xfrm>
          <a:off x="8750300" y="6627590"/>
          <a:ext cx="889000" cy="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68472</xdr:rowOff>
    </xdr:from>
    <xdr:to>
      <xdr:col>41</xdr:col>
      <xdr:colOff>101600</xdr:colOff>
      <xdr:row>38</xdr:row>
      <xdr:rowOff>170072</xdr:rowOff>
    </xdr:to>
    <xdr:sp macro="" textlink="">
      <xdr:nvSpPr>
        <xdr:cNvPr id="130" name="楕円 129"/>
        <xdr:cNvSpPr/>
      </xdr:nvSpPr>
      <xdr:spPr>
        <a:xfrm>
          <a:off x="7810500" y="65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112490</xdr:rowOff>
    </xdr:from>
    <xdr:to>
      <xdr:col>45</xdr:col>
      <xdr:colOff>177800</xdr:colOff>
      <xdr:row>38</xdr:row>
      <xdr:rowOff>119272</xdr:rowOff>
    </xdr:to>
    <xdr:cxnSp macro="">
      <xdr:nvCxnSpPr>
        <xdr:cNvPr id="131" name="直線コネクタ 130"/>
        <xdr:cNvCxnSpPr/>
      </xdr:nvCxnSpPr>
      <xdr:spPr>
        <a:xfrm flipV="1">
          <a:off x="7861300" y="6627590"/>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32" name="n_1aveValue【道路】&#10;一人当たり延長"/>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33" name="n_2aveValue【道路】&#10;一人当たり延長"/>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4" name="n_3aveValue【道路】&#10;一人当たり延長"/>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17530</xdr:rowOff>
    </xdr:from>
    <xdr:ext cx="534377" cy="259045"/>
    <xdr:sp macro="" textlink="">
      <xdr:nvSpPr>
        <xdr:cNvPr id="135" name="n_1mainValue【道路】&#10;一人当たり延長"/>
        <xdr:cNvSpPr txBox="1"/>
      </xdr:nvSpPr>
      <xdr:spPr>
        <a:xfrm>
          <a:off x="9359411" y="636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8367</xdr:rowOff>
    </xdr:from>
    <xdr:ext cx="534377" cy="259045"/>
    <xdr:sp macro="" textlink="">
      <xdr:nvSpPr>
        <xdr:cNvPr id="136" name="n_2mainValue【道路】&#10;一人当たり延長"/>
        <xdr:cNvSpPr txBox="1"/>
      </xdr:nvSpPr>
      <xdr:spPr>
        <a:xfrm>
          <a:off x="8483111" y="635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15149</xdr:rowOff>
    </xdr:from>
    <xdr:ext cx="534377" cy="259045"/>
    <xdr:sp macro="" textlink="">
      <xdr:nvSpPr>
        <xdr:cNvPr id="137" name="n_3mainValue【道路】&#10;一人当たり延長"/>
        <xdr:cNvSpPr txBox="1"/>
      </xdr:nvSpPr>
      <xdr:spPr>
        <a:xfrm>
          <a:off x="7594111" y="635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140244</xdr:rowOff>
    </xdr:from>
    <xdr:to>
      <xdr:col>24</xdr:col>
      <xdr:colOff>114300</xdr:colOff>
      <xdr:row>59</xdr:row>
      <xdr:rowOff>70394</xdr:rowOff>
    </xdr:to>
    <xdr:sp macro="" textlink="">
      <xdr:nvSpPr>
        <xdr:cNvPr id="178" name="楕円 177"/>
        <xdr:cNvSpPr/>
      </xdr:nvSpPr>
      <xdr:spPr>
        <a:xfrm>
          <a:off x="45847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118671</xdr:rowOff>
    </xdr:from>
    <xdr:ext cx="405111" cy="259045"/>
    <xdr:sp macro="" textlink="">
      <xdr:nvSpPr>
        <xdr:cNvPr id="179" name="【橋りょう・トンネル】&#10;有形固定資産減価償却率該当値テキスト"/>
        <xdr:cNvSpPr txBox="1"/>
      </xdr:nvSpPr>
      <xdr:spPr>
        <a:xfrm>
          <a:off x="4673600" y="1006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166370</xdr:rowOff>
    </xdr:from>
    <xdr:to>
      <xdr:col>20</xdr:col>
      <xdr:colOff>38100</xdr:colOff>
      <xdr:row>59</xdr:row>
      <xdr:rowOff>96520</xdr:rowOff>
    </xdr:to>
    <xdr:sp macro="" textlink="">
      <xdr:nvSpPr>
        <xdr:cNvPr id="180" name="楕円 179"/>
        <xdr:cNvSpPr/>
      </xdr:nvSpPr>
      <xdr:spPr>
        <a:xfrm>
          <a:off x="3746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19594</xdr:rowOff>
    </xdr:from>
    <xdr:to>
      <xdr:col>24</xdr:col>
      <xdr:colOff>63500</xdr:colOff>
      <xdr:row>59</xdr:row>
      <xdr:rowOff>45720</xdr:rowOff>
    </xdr:to>
    <xdr:cxnSp macro="">
      <xdr:nvCxnSpPr>
        <xdr:cNvPr id="181" name="直線コネクタ 180"/>
        <xdr:cNvCxnSpPr/>
      </xdr:nvCxnSpPr>
      <xdr:spPr>
        <a:xfrm flipV="1">
          <a:off x="3797300" y="1013514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21046</xdr:rowOff>
    </xdr:from>
    <xdr:to>
      <xdr:col>15</xdr:col>
      <xdr:colOff>101600</xdr:colOff>
      <xdr:row>59</xdr:row>
      <xdr:rowOff>122646</xdr:rowOff>
    </xdr:to>
    <xdr:sp macro="" textlink="">
      <xdr:nvSpPr>
        <xdr:cNvPr id="182" name="楕円 181"/>
        <xdr:cNvSpPr/>
      </xdr:nvSpPr>
      <xdr:spPr>
        <a:xfrm>
          <a:off x="2857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45720</xdr:rowOff>
    </xdr:from>
    <xdr:to>
      <xdr:col>19</xdr:col>
      <xdr:colOff>177800</xdr:colOff>
      <xdr:row>59</xdr:row>
      <xdr:rowOff>71846</xdr:rowOff>
    </xdr:to>
    <xdr:cxnSp macro="">
      <xdr:nvCxnSpPr>
        <xdr:cNvPr id="183" name="直線コネクタ 182"/>
        <xdr:cNvCxnSpPr/>
      </xdr:nvCxnSpPr>
      <xdr:spPr>
        <a:xfrm flipV="1">
          <a:off x="2908300" y="1016127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43906</xdr:rowOff>
    </xdr:from>
    <xdr:to>
      <xdr:col>10</xdr:col>
      <xdr:colOff>165100</xdr:colOff>
      <xdr:row>59</xdr:row>
      <xdr:rowOff>145506</xdr:rowOff>
    </xdr:to>
    <xdr:sp macro="" textlink="">
      <xdr:nvSpPr>
        <xdr:cNvPr id="184" name="楕円 183"/>
        <xdr:cNvSpPr/>
      </xdr:nvSpPr>
      <xdr:spPr>
        <a:xfrm>
          <a:off x="1968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71846</xdr:rowOff>
    </xdr:from>
    <xdr:to>
      <xdr:col>15</xdr:col>
      <xdr:colOff>50800</xdr:colOff>
      <xdr:row>59</xdr:row>
      <xdr:rowOff>94706</xdr:rowOff>
    </xdr:to>
    <xdr:cxnSp macro="">
      <xdr:nvCxnSpPr>
        <xdr:cNvPr id="185" name="直線コネクタ 184"/>
        <xdr:cNvCxnSpPr/>
      </xdr:nvCxnSpPr>
      <xdr:spPr>
        <a:xfrm flipV="1">
          <a:off x="2019300" y="101873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113047</xdr:rowOff>
    </xdr:from>
    <xdr:ext cx="405111" cy="259045"/>
    <xdr:sp macro="" textlink="">
      <xdr:nvSpPr>
        <xdr:cNvPr id="189" name="n_1mainValue【橋りょう・トンネ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90" name="n_2main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162033</xdr:rowOff>
    </xdr:from>
    <xdr:ext cx="405111" cy="259045"/>
    <xdr:sp macro="" textlink="">
      <xdr:nvSpPr>
        <xdr:cNvPr id="191" name="n_3mainValue【橋りょう・トンネル】&#10;有形固定資産減価償却率"/>
        <xdr:cNvSpPr txBox="1"/>
      </xdr:nvSpPr>
      <xdr:spPr>
        <a:xfrm>
          <a:off x="1816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18"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24264</xdr:rowOff>
    </xdr:from>
    <xdr:to>
      <xdr:col>55</xdr:col>
      <xdr:colOff>50800</xdr:colOff>
      <xdr:row>57</xdr:row>
      <xdr:rowOff>125864</xdr:rowOff>
    </xdr:to>
    <xdr:sp macro="" textlink="">
      <xdr:nvSpPr>
        <xdr:cNvPr id="228" name="楕円 227"/>
        <xdr:cNvSpPr/>
      </xdr:nvSpPr>
      <xdr:spPr>
        <a:xfrm>
          <a:off x="10426700" y="97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47141</xdr:rowOff>
    </xdr:from>
    <xdr:ext cx="690189" cy="259045"/>
    <xdr:sp macro="" textlink="">
      <xdr:nvSpPr>
        <xdr:cNvPr id="229" name="【橋りょう・トンネル】&#10;一人当たり有形固定資産（償却資産）額該当値テキスト"/>
        <xdr:cNvSpPr txBox="1"/>
      </xdr:nvSpPr>
      <xdr:spPr>
        <a:xfrm>
          <a:off x="10515600" y="96483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38283</xdr:rowOff>
    </xdr:from>
    <xdr:to>
      <xdr:col>50</xdr:col>
      <xdr:colOff>165100</xdr:colOff>
      <xdr:row>57</xdr:row>
      <xdr:rowOff>139883</xdr:rowOff>
    </xdr:to>
    <xdr:sp macro="" textlink="">
      <xdr:nvSpPr>
        <xdr:cNvPr id="230" name="楕円 229"/>
        <xdr:cNvSpPr/>
      </xdr:nvSpPr>
      <xdr:spPr>
        <a:xfrm>
          <a:off x="9588500" y="981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75064</xdr:rowOff>
    </xdr:from>
    <xdr:to>
      <xdr:col>55</xdr:col>
      <xdr:colOff>0</xdr:colOff>
      <xdr:row>57</xdr:row>
      <xdr:rowOff>89083</xdr:rowOff>
    </xdr:to>
    <xdr:cxnSp macro="">
      <xdr:nvCxnSpPr>
        <xdr:cNvPr id="231" name="直線コネクタ 230"/>
        <xdr:cNvCxnSpPr/>
      </xdr:nvCxnSpPr>
      <xdr:spPr>
        <a:xfrm flipV="1">
          <a:off x="9639300" y="9847714"/>
          <a:ext cx="838200" cy="1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50453</xdr:rowOff>
    </xdr:from>
    <xdr:to>
      <xdr:col>46</xdr:col>
      <xdr:colOff>38100</xdr:colOff>
      <xdr:row>57</xdr:row>
      <xdr:rowOff>152053</xdr:rowOff>
    </xdr:to>
    <xdr:sp macro="" textlink="">
      <xdr:nvSpPr>
        <xdr:cNvPr id="232" name="楕円 231"/>
        <xdr:cNvSpPr/>
      </xdr:nvSpPr>
      <xdr:spPr>
        <a:xfrm>
          <a:off x="8699500" y="982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89083</xdr:rowOff>
    </xdr:from>
    <xdr:to>
      <xdr:col>50</xdr:col>
      <xdr:colOff>114300</xdr:colOff>
      <xdr:row>57</xdr:row>
      <xdr:rowOff>101253</xdr:rowOff>
    </xdr:to>
    <xdr:cxnSp macro="">
      <xdr:nvCxnSpPr>
        <xdr:cNvPr id="233" name="直線コネクタ 232"/>
        <xdr:cNvCxnSpPr/>
      </xdr:nvCxnSpPr>
      <xdr:spPr>
        <a:xfrm flipV="1">
          <a:off x="8750300" y="9861733"/>
          <a:ext cx="889000" cy="1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63271</xdr:rowOff>
    </xdr:from>
    <xdr:to>
      <xdr:col>41</xdr:col>
      <xdr:colOff>101600</xdr:colOff>
      <xdr:row>57</xdr:row>
      <xdr:rowOff>164871</xdr:rowOff>
    </xdr:to>
    <xdr:sp macro="" textlink="">
      <xdr:nvSpPr>
        <xdr:cNvPr id="234" name="楕円 233"/>
        <xdr:cNvSpPr/>
      </xdr:nvSpPr>
      <xdr:spPr>
        <a:xfrm>
          <a:off x="7810500" y="983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101253</xdr:rowOff>
    </xdr:from>
    <xdr:to>
      <xdr:col>45</xdr:col>
      <xdr:colOff>177800</xdr:colOff>
      <xdr:row>57</xdr:row>
      <xdr:rowOff>114071</xdr:rowOff>
    </xdr:to>
    <xdr:cxnSp macro="">
      <xdr:nvCxnSpPr>
        <xdr:cNvPr id="235" name="直線コネクタ 234"/>
        <xdr:cNvCxnSpPr/>
      </xdr:nvCxnSpPr>
      <xdr:spPr>
        <a:xfrm flipV="1">
          <a:off x="7861300" y="9873903"/>
          <a:ext cx="889000" cy="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36" name="n_1aveValue【橋りょう・トンネル】&#10;一人当たり有形固定資産（償却資産）額"/>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37" name="n_2aveValue【橋りょう・トンネル】&#10;一人当たり有形固定資産（償却資産）額"/>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138136</xdr:rowOff>
    </xdr:from>
    <xdr:ext cx="599010" cy="259045"/>
    <xdr:sp macro="" textlink="">
      <xdr:nvSpPr>
        <xdr:cNvPr id="238" name="n_3aveValue【橋りょう・トンネル】&#10;一人当たり有形固定資産（償却資産）額"/>
        <xdr:cNvSpPr txBox="1"/>
      </xdr:nvSpPr>
      <xdr:spPr>
        <a:xfrm>
          <a:off x="7561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156410</xdr:rowOff>
    </xdr:from>
    <xdr:ext cx="690189" cy="259045"/>
    <xdr:sp macro="" textlink="">
      <xdr:nvSpPr>
        <xdr:cNvPr id="239" name="n_1mainValue【橋りょう・トンネル】&#10;一人当たり有形固定資産（償却資産）額"/>
        <xdr:cNvSpPr txBox="1"/>
      </xdr:nvSpPr>
      <xdr:spPr>
        <a:xfrm>
          <a:off x="9281505" y="9586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55</xdr:row>
      <xdr:rowOff>168580</xdr:rowOff>
    </xdr:from>
    <xdr:ext cx="690189" cy="259045"/>
    <xdr:sp macro="" textlink="">
      <xdr:nvSpPr>
        <xdr:cNvPr id="240" name="n_2mainValue【橋りょう・トンネル】&#10;一人当たり有形固定資産（償却資産）額"/>
        <xdr:cNvSpPr txBox="1"/>
      </xdr:nvSpPr>
      <xdr:spPr>
        <a:xfrm>
          <a:off x="8405205" y="95983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56</xdr:row>
      <xdr:rowOff>9948</xdr:rowOff>
    </xdr:from>
    <xdr:ext cx="690189" cy="259045"/>
    <xdr:sp macro="" textlink="">
      <xdr:nvSpPr>
        <xdr:cNvPr id="241" name="n_3mainValue【橋りょう・トンネル】&#10;一人当たり有形固定資産（償却資産）額"/>
        <xdr:cNvSpPr txBox="1"/>
      </xdr:nvSpPr>
      <xdr:spPr>
        <a:xfrm>
          <a:off x="7516205" y="9611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25400</xdr:rowOff>
    </xdr:from>
    <xdr:to>
      <xdr:col>24</xdr:col>
      <xdr:colOff>114300</xdr:colOff>
      <xdr:row>80</xdr:row>
      <xdr:rowOff>127000</xdr:rowOff>
    </xdr:to>
    <xdr:sp macro="" textlink="">
      <xdr:nvSpPr>
        <xdr:cNvPr id="281" name="楕円 280"/>
        <xdr:cNvSpPr/>
      </xdr:nvSpPr>
      <xdr:spPr>
        <a:xfrm>
          <a:off x="4584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48277</xdr:rowOff>
    </xdr:from>
    <xdr:ext cx="405111" cy="259045"/>
    <xdr:sp macro="" textlink="">
      <xdr:nvSpPr>
        <xdr:cNvPr id="282" name="【公営住宅】&#10;有形固定資産減価償却率該当値テキスト"/>
        <xdr:cNvSpPr txBox="1"/>
      </xdr:nvSpPr>
      <xdr:spPr>
        <a:xfrm>
          <a:off x="4673600"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57786</xdr:rowOff>
    </xdr:from>
    <xdr:to>
      <xdr:col>20</xdr:col>
      <xdr:colOff>38100</xdr:colOff>
      <xdr:row>80</xdr:row>
      <xdr:rowOff>159386</xdr:rowOff>
    </xdr:to>
    <xdr:sp macro="" textlink="">
      <xdr:nvSpPr>
        <xdr:cNvPr id="283" name="楕円 282"/>
        <xdr:cNvSpPr/>
      </xdr:nvSpPr>
      <xdr:spPr>
        <a:xfrm>
          <a:off x="3746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76200</xdr:rowOff>
    </xdr:from>
    <xdr:to>
      <xdr:col>24</xdr:col>
      <xdr:colOff>63500</xdr:colOff>
      <xdr:row>80</xdr:row>
      <xdr:rowOff>108586</xdr:rowOff>
    </xdr:to>
    <xdr:cxnSp macro="">
      <xdr:nvCxnSpPr>
        <xdr:cNvPr id="284" name="直線コネクタ 283"/>
        <xdr:cNvCxnSpPr/>
      </xdr:nvCxnSpPr>
      <xdr:spPr>
        <a:xfrm flipV="1">
          <a:off x="3797300" y="1379220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92075</xdr:rowOff>
    </xdr:from>
    <xdr:to>
      <xdr:col>15</xdr:col>
      <xdr:colOff>101600</xdr:colOff>
      <xdr:row>81</xdr:row>
      <xdr:rowOff>22225</xdr:rowOff>
    </xdr:to>
    <xdr:sp macro="" textlink="">
      <xdr:nvSpPr>
        <xdr:cNvPr id="285" name="楕円 284"/>
        <xdr:cNvSpPr/>
      </xdr:nvSpPr>
      <xdr:spPr>
        <a:xfrm>
          <a:off x="2857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108586</xdr:rowOff>
    </xdr:from>
    <xdr:to>
      <xdr:col>19</xdr:col>
      <xdr:colOff>177800</xdr:colOff>
      <xdr:row>80</xdr:row>
      <xdr:rowOff>142875</xdr:rowOff>
    </xdr:to>
    <xdr:cxnSp macro="">
      <xdr:nvCxnSpPr>
        <xdr:cNvPr id="286" name="直線コネクタ 285"/>
        <xdr:cNvCxnSpPr/>
      </xdr:nvCxnSpPr>
      <xdr:spPr>
        <a:xfrm flipV="1">
          <a:off x="2908300" y="138245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80645</xdr:rowOff>
    </xdr:from>
    <xdr:to>
      <xdr:col>10</xdr:col>
      <xdr:colOff>165100</xdr:colOff>
      <xdr:row>81</xdr:row>
      <xdr:rowOff>10795</xdr:rowOff>
    </xdr:to>
    <xdr:sp macro="" textlink="">
      <xdr:nvSpPr>
        <xdr:cNvPr id="287" name="楕円 286"/>
        <xdr:cNvSpPr/>
      </xdr:nvSpPr>
      <xdr:spPr>
        <a:xfrm>
          <a:off x="1968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131445</xdr:rowOff>
    </xdr:from>
    <xdr:to>
      <xdr:col>15</xdr:col>
      <xdr:colOff>50800</xdr:colOff>
      <xdr:row>80</xdr:row>
      <xdr:rowOff>142875</xdr:rowOff>
    </xdr:to>
    <xdr:cxnSp macro="">
      <xdr:nvCxnSpPr>
        <xdr:cNvPr id="288" name="直線コネクタ 287"/>
        <xdr:cNvCxnSpPr/>
      </xdr:nvCxnSpPr>
      <xdr:spPr>
        <a:xfrm>
          <a:off x="2019300" y="138474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4463</xdr:rowOff>
    </xdr:from>
    <xdr:ext cx="405111" cy="259045"/>
    <xdr:sp macro="" textlink="">
      <xdr:nvSpPr>
        <xdr:cNvPr id="292" name="n_1mainValue【公営住宅】&#10;有形固定資産減価償却率"/>
        <xdr:cNvSpPr txBox="1"/>
      </xdr:nvSpPr>
      <xdr:spPr>
        <a:xfrm>
          <a:off x="35820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38752</xdr:rowOff>
    </xdr:from>
    <xdr:ext cx="405111" cy="259045"/>
    <xdr:sp macro="" textlink="">
      <xdr:nvSpPr>
        <xdr:cNvPr id="293" name="n_2mainValue【公営住宅】&#10;有形固定資産減価償却率"/>
        <xdr:cNvSpPr txBox="1"/>
      </xdr:nvSpPr>
      <xdr:spPr>
        <a:xfrm>
          <a:off x="2705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27322</xdr:rowOff>
    </xdr:from>
    <xdr:ext cx="405111" cy="259045"/>
    <xdr:sp macro="" textlink="">
      <xdr:nvSpPr>
        <xdr:cNvPr id="294" name="n_3mainValue【公営住宅】&#10;有形固定資産減価償却率"/>
        <xdr:cNvSpPr txBox="1"/>
      </xdr:nvSpPr>
      <xdr:spPr>
        <a:xfrm>
          <a:off x="18167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44777</xdr:rowOff>
    </xdr:from>
    <xdr:to>
      <xdr:col>55</xdr:col>
      <xdr:colOff>50800</xdr:colOff>
      <xdr:row>86</xdr:row>
      <xdr:rowOff>146377</xdr:rowOff>
    </xdr:to>
    <xdr:sp macro="" textlink="">
      <xdr:nvSpPr>
        <xdr:cNvPr id="335" name="楕円 334"/>
        <xdr:cNvSpPr/>
      </xdr:nvSpPr>
      <xdr:spPr>
        <a:xfrm>
          <a:off x="10426700" y="1478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131154</xdr:rowOff>
    </xdr:from>
    <xdr:ext cx="469744" cy="259045"/>
    <xdr:sp macro="" textlink="">
      <xdr:nvSpPr>
        <xdr:cNvPr id="336" name="【公営住宅】&#10;一人当たり面積該当値テキスト"/>
        <xdr:cNvSpPr txBox="1"/>
      </xdr:nvSpPr>
      <xdr:spPr>
        <a:xfrm>
          <a:off x="10515600" y="1470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45757</xdr:rowOff>
    </xdr:from>
    <xdr:to>
      <xdr:col>50</xdr:col>
      <xdr:colOff>165100</xdr:colOff>
      <xdr:row>86</xdr:row>
      <xdr:rowOff>147357</xdr:rowOff>
    </xdr:to>
    <xdr:sp macro="" textlink="">
      <xdr:nvSpPr>
        <xdr:cNvPr id="337" name="楕円 336"/>
        <xdr:cNvSpPr/>
      </xdr:nvSpPr>
      <xdr:spPr>
        <a:xfrm>
          <a:off x="9588500" y="1479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95577</xdr:rowOff>
    </xdr:from>
    <xdr:to>
      <xdr:col>55</xdr:col>
      <xdr:colOff>0</xdr:colOff>
      <xdr:row>86</xdr:row>
      <xdr:rowOff>96557</xdr:rowOff>
    </xdr:to>
    <xdr:cxnSp macro="">
      <xdr:nvCxnSpPr>
        <xdr:cNvPr id="338" name="直線コネクタ 337"/>
        <xdr:cNvCxnSpPr/>
      </xdr:nvCxnSpPr>
      <xdr:spPr>
        <a:xfrm flipV="1">
          <a:off x="9639300" y="14840277"/>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46410</xdr:rowOff>
    </xdr:from>
    <xdr:to>
      <xdr:col>46</xdr:col>
      <xdr:colOff>38100</xdr:colOff>
      <xdr:row>86</xdr:row>
      <xdr:rowOff>148010</xdr:rowOff>
    </xdr:to>
    <xdr:sp macro="" textlink="">
      <xdr:nvSpPr>
        <xdr:cNvPr id="339" name="楕円 338"/>
        <xdr:cNvSpPr/>
      </xdr:nvSpPr>
      <xdr:spPr>
        <a:xfrm>
          <a:off x="8699500" y="147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96557</xdr:rowOff>
    </xdr:from>
    <xdr:to>
      <xdr:col>50</xdr:col>
      <xdr:colOff>114300</xdr:colOff>
      <xdr:row>86</xdr:row>
      <xdr:rowOff>97210</xdr:rowOff>
    </xdr:to>
    <xdr:cxnSp macro="">
      <xdr:nvCxnSpPr>
        <xdr:cNvPr id="340" name="直線コネクタ 339"/>
        <xdr:cNvCxnSpPr/>
      </xdr:nvCxnSpPr>
      <xdr:spPr>
        <a:xfrm flipV="1">
          <a:off x="8750300" y="1484125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42818</xdr:rowOff>
    </xdr:from>
    <xdr:to>
      <xdr:col>41</xdr:col>
      <xdr:colOff>101600</xdr:colOff>
      <xdr:row>86</xdr:row>
      <xdr:rowOff>144418</xdr:rowOff>
    </xdr:to>
    <xdr:sp macro="" textlink="">
      <xdr:nvSpPr>
        <xdr:cNvPr id="341" name="楕円 340"/>
        <xdr:cNvSpPr/>
      </xdr:nvSpPr>
      <xdr:spPr>
        <a:xfrm>
          <a:off x="7810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93618</xdr:rowOff>
    </xdr:from>
    <xdr:to>
      <xdr:col>45</xdr:col>
      <xdr:colOff>177800</xdr:colOff>
      <xdr:row>86</xdr:row>
      <xdr:rowOff>97210</xdr:rowOff>
    </xdr:to>
    <xdr:cxnSp macro="">
      <xdr:nvCxnSpPr>
        <xdr:cNvPr id="342" name="直線コネクタ 341"/>
        <xdr:cNvCxnSpPr/>
      </xdr:nvCxnSpPr>
      <xdr:spPr>
        <a:xfrm>
          <a:off x="7861300" y="14838318"/>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138484</xdr:rowOff>
    </xdr:from>
    <xdr:ext cx="469744" cy="259045"/>
    <xdr:sp macro="" textlink="">
      <xdr:nvSpPr>
        <xdr:cNvPr id="346" name="n_1mainValue【公営住宅】&#10;一人当たり面積"/>
        <xdr:cNvSpPr txBox="1"/>
      </xdr:nvSpPr>
      <xdr:spPr>
        <a:xfrm>
          <a:off x="9391727" y="1488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139137</xdr:rowOff>
    </xdr:from>
    <xdr:ext cx="469744" cy="259045"/>
    <xdr:sp macro="" textlink="">
      <xdr:nvSpPr>
        <xdr:cNvPr id="347" name="n_2mainValue【公営住宅】&#10;一人当たり面積"/>
        <xdr:cNvSpPr txBox="1"/>
      </xdr:nvSpPr>
      <xdr:spPr>
        <a:xfrm>
          <a:off x="8515427" y="1488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135545</xdr:rowOff>
    </xdr:from>
    <xdr:ext cx="469744" cy="259045"/>
    <xdr:sp macro="" textlink="">
      <xdr:nvSpPr>
        <xdr:cNvPr id="348" name="n_3mainValue【公営住宅】&#10;一人当たり面積"/>
        <xdr:cNvSpPr txBox="1"/>
      </xdr:nvSpPr>
      <xdr:spPr>
        <a:xfrm>
          <a:off x="7626427"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79" name="【港湾・漁港】&#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115207</xdr:rowOff>
    </xdr:from>
    <xdr:to>
      <xdr:col>24</xdr:col>
      <xdr:colOff>114300</xdr:colOff>
      <xdr:row>104</xdr:row>
      <xdr:rowOff>45357</xdr:rowOff>
    </xdr:to>
    <xdr:sp macro="" textlink="">
      <xdr:nvSpPr>
        <xdr:cNvPr id="389" name="楕円 388"/>
        <xdr:cNvSpPr/>
      </xdr:nvSpPr>
      <xdr:spPr>
        <a:xfrm>
          <a:off x="45847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138084</xdr:rowOff>
    </xdr:from>
    <xdr:ext cx="405111" cy="259045"/>
    <xdr:sp macro="" textlink="">
      <xdr:nvSpPr>
        <xdr:cNvPr id="390" name="【港湾・漁港】&#10;有形固定資産減価償却率該当値テキスト"/>
        <xdr:cNvSpPr txBox="1"/>
      </xdr:nvSpPr>
      <xdr:spPr>
        <a:xfrm>
          <a:off x="4673600" y="1762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147864</xdr:rowOff>
    </xdr:from>
    <xdr:to>
      <xdr:col>20</xdr:col>
      <xdr:colOff>38100</xdr:colOff>
      <xdr:row>104</xdr:row>
      <xdr:rowOff>78014</xdr:rowOff>
    </xdr:to>
    <xdr:sp macro="" textlink="">
      <xdr:nvSpPr>
        <xdr:cNvPr id="391" name="楕円 390"/>
        <xdr:cNvSpPr/>
      </xdr:nvSpPr>
      <xdr:spPr>
        <a:xfrm>
          <a:off x="3746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166007</xdr:rowOff>
    </xdr:from>
    <xdr:to>
      <xdr:col>24</xdr:col>
      <xdr:colOff>63500</xdr:colOff>
      <xdr:row>104</xdr:row>
      <xdr:rowOff>27214</xdr:rowOff>
    </xdr:to>
    <xdr:cxnSp macro="">
      <xdr:nvCxnSpPr>
        <xdr:cNvPr id="392" name="直線コネクタ 391"/>
        <xdr:cNvCxnSpPr/>
      </xdr:nvCxnSpPr>
      <xdr:spPr>
        <a:xfrm flipV="1">
          <a:off x="3797300" y="178253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9071</xdr:rowOff>
    </xdr:from>
    <xdr:to>
      <xdr:col>15</xdr:col>
      <xdr:colOff>101600</xdr:colOff>
      <xdr:row>104</xdr:row>
      <xdr:rowOff>110671</xdr:rowOff>
    </xdr:to>
    <xdr:sp macro="" textlink="">
      <xdr:nvSpPr>
        <xdr:cNvPr id="393" name="楕円 392"/>
        <xdr:cNvSpPr/>
      </xdr:nvSpPr>
      <xdr:spPr>
        <a:xfrm>
          <a:off x="2857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27214</xdr:rowOff>
    </xdr:from>
    <xdr:to>
      <xdr:col>19</xdr:col>
      <xdr:colOff>177800</xdr:colOff>
      <xdr:row>104</xdr:row>
      <xdr:rowOff>59871</xdr:rowOff>
    </xdr:to>
    <xdr:cxnSp macro="">
      <xdr:nvCxnSpPr>
        <xdr:cNvPr id="394" name="直線コネクタ 393"/>
        <xdr:cNvCxnSpPr/>
      </xdr:nvCxnSpPr>
      <xdr:spPr>
        <a:xfrm flipV="1">
          <a:off x="2908300" y="17858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95" name="楕円 394"/>
        <xdr:cNvSpPr/>
      </xdr:nvSpPr>
      <xdr:spPr>
        <a:xfrm>
          <a:off x="1968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59871</xdr:rowOff>
    </xdr:from>
    <xdr:to>
      <xdr:col>15</xdr:col>
      <xdr:colOff>50800</xdr:colOff>
      <xdr:row>104</xdr:row>
      <xdr:rowOff>92529</xdr:rowOff>
    </xdr:to>
    <xdr:cxnSp macro="">
      <xdr:nvCxnSpPr>
        <xdr:cNvPr id="396" name="直線コネクタ 395"/>
        <xdr:cNvCxnSpPr/>
      </xdr:nvCxnSpPr>
      <xdr:spPr>
        <a:xfrm flipV="1">
          <a:off x="2019300" y="178906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70048</xdr:rowOff>
    </xdr:from>
    <xdr:ext cx="405111" cy="259045"/>
    <xdr:sp macro="" textlink="">
      <xdr:nvSpPr>
        <xdr:cNvPr id="397" name="n_1aveValue【港湾・漁港】&#10;有形固定資産減価償却率"/>
        <xdr:cNvSpPr txBox="1"/>
      </xdr:nvSpPr>
      <xdr:spPr>
        <a:xfrm>
          <a:off x="3582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398" name="n_2aveValue【港湾・漁港】&#10;有形固定資産減価償却率"/>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399" name="n_3aveValue【港湾・漁港】&#10;有形固定資産減価償却率"/>
        <xdr:cNvSpPr txBox="1"/>
      </xdr:nvSpPr>
      <xdr:spPr>
        <a:xfrm>
          <a:off x="1816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69141</xdr:rowOff>
    </xdr:from>
    <xdr:ext cx="405111" cy="259045"/>
    <xdr:sp macro="" textlink="">
      <xdr:nvSpPr>
        <xdr:cNvPr id="400" name="n_1mainValue【港湾・漁港】&#10;有形固定資産減価償却率"/>
        <xdr:cNvSpPr txBox="1"/>
      </xdr:nvSpPr>
      <xdr:spPr>
        <a:xfrm>
          <a:off x="3582044" y="1789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101798</xdr:rowOff>
    </xdr:from>
    <xdr:ext cx="405111" cy="259045"/>
    <xdr:sp macro="" textlink="">
      <xdr:nvSpPr>
        <xdr:cNvPr id="401" name="n_2mainValue【港湾・漁港】&#10;有形固定資産減価償却率"/>
        <xdr:cNvSpPr txBox="1"/>
      </xdr:nvSpPr>
      <xdr:spPr>
        <a:xfrm>
          <a:off x="2705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402" name="n_3mainValue【港湾・漁港】&#10;有形固定資産減価償却率"/>
        <xdr:cNvSpPr txBox="1"/>
      </xdr:nvSpPr>
      <xdr:spPr>
        <a:xfrm>
          <a:off x="1816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429" name="【港湾・漁港】&#10;一人当たり有形固定資産（償却資産）額平均値テキスト"/>
        <xdr:cNvSpPr txBox="1"/>
      </xdr:nvSpPr>
      <xdr:spPr>
        <a:xfrm>
          <a:off x="10515600" y="18226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3" name="フローチャート: 判断 432"/>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41388</xdr:rowOff>
    </xdr:from>
    <xdr:to>
      <xdr:col>55</xdr:col>
      <xdr:colOff>50800</xdr:colOff>
      <xdr:row>107</xdr:row>
      <xdr:rowOff>142988</xdr:rowOff>
    </xdr:to>
    <xdr:sp macro="" textlink="">
      <xdr:nvSpPr>
        <xdr:cNvPr id="439" name="楕円 438"/>
        <xdr:cNvSpPr/>
      </xdr:nvSpPr>
      <xdr:spPr>
        <a:xfrm>
          <a:off x="10426700" y="183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19815</xdr:rowOff>
    </xdr:from>
    <xdr:ext cx="599010" cy="259045"/>
    <xdr:sp macro="" textlink="">
      <xdr:nvSpPr>
        <xdr:cNvPr id="440" name="【港湾・漁港】&#10;一人当たり有形固定資産（償却資産）額該当値テキスト"/>
        <xdr:cNvSpPr txBox="1"/>
      </xdr:nvSpPr>
      <xdr:spPr>
        <a:xfrm>
          <a:off x="10515600" y="1836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43324</xdr:rowOff>
    </xdr:from>
    <xdr:to>
      <xdr:col>50</xdr:col>
      <xdr:colOff>165100</xdr:colOff>
      <xdr:row>107</xdr:row>
      <xdr:rowOff>144924</xdr:rowOff>
    </xdr:to>
    <xdr:sp macro="" textlink="">
      <xdr:nvSpPr>
        <xdr:cNvPr id="441" name="楕円 440"/>
        <xdr:cNvSpPr/>
      </xdr:nvSpPr>
      <xdr:spPr>
        <a:xfrm>
          <a:off x="9588500" y="183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92188</xdr:rowOff>
    </xdr:from>
    <xdr:to>
      <xdr:col>55</xdr:col>
      <xdr:colOff>0</xdr:colOff>
      <xdr:row>107</xdr:row>
      <xdr:rowOff>94124</xdr:rowOff>
    </xdr:to>
    <xdr:cxnSp macro="">
      <xdr:nvCxnSpPr>
        <xdr:cNvPr id="442" name="直線コネクタ 441"/>
        <xdr:cNvCxnSpPr/>
      </xdr:nvCxnSpPr>
      <xdr:spPr>
        <a:xfrm flipV="1">
          <a:off x="9639300" y="18437338"/>
          <a:ext cx="838200" cy="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44769</xdr:rowOff>
    </xdr:from>
    <xdr:to>
      <xdr:col>46</xdr:col>
      <xdr:colOff>38100</xdr:colOff>
      <xdr:row>107</xdr:row>
      <xdr:rowOff>146369</xdr:rowOff>
    </xdr:to>
    <xdr:sp macro="" textlink="">
      <xdr:nvSpPr>
        <xdr:cNvPr id="443" name="楕円 442"/>
        <xdr:cNvSpPr/>
      </xdr:nvSpPr>
      <xdr:spPr>
        <a:xfrm>
          <a:off x="8699500" y="1838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94124</xdr:rowOff>
    </xdr:from>
    <xdr:to>
      <xdr:col>50</xdr:col>
      <xdr:colOff>114300</xdr:colOff>
      <xdr:row>107</xdr:row>
      <xdr:rowOff>95569</xdr:rowOff>
    </xdr:to>
    <xdr:cxnSp macro="">
      <xdr:nvCxnSpPr>
        <xdr:cNvPr id="444" name="直線コネクタ 443"/>
        <xdr:cNvCxnSpPr/>
      </xdr:nvCxnSpPr>
      <xdr:spPr>
        <a:xfrm flipV="1">
          <a:off x="8750300" y="18439274"/>
          <a:ext cx="8890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45851</xdr:rowOff>
    </xdr:from>
    <xdr:to>
      <xdr:col>41</xdr:col>
      <xdr:colOff>101600</xdr:colOff>
      <xdr:row>107</xdr:row>
      <xdr:rowOff>147451</xdr:rowOff>
    </xdr:to>
    <xdr:sp macro="" textlink="">
      <xdr:nvSpPr>
        <xdr:cNvPr id="445" name="楕円 444"/>
        <xdr:cNvSpPr/>
      </xdr:nvSpPr>
      <xdr:spPr>
        <a:xfrm>
          <a:off x="7810500" y="1839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95569</xdr:rowOff>
    </xdr:from>
    <xdr:to>
      <xdr:col>45</xdr:col>
      <xdr:colOff>177800</xdr:colOff>
      <xdr:row>107</xdr:row>
      <xdr:rowOff>96651</xdr:rowOff>
    </xdr:to>
    <xdr:cxnSp macro="">
      <xdr:nvCxnSpPr>
        <xdr:cNvPr id="446" name="直線コネクタ 445"/>
        <xdr:cNvCxnSpPr/>
      </xdr:nvCxnSpPr>
      <xdr:spPr>
        <a:xfrm flipV="1">
          <a:off x="7861300" y="18440719"/>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143950</xdr:rowOff>
    </xdr:from>
    <xdr:ext cx="599010" cy="259045"/>
    <xdr:sp macro="" textlink="">
      <xdr:nvSpPr>
        <xdr:cNvPr id="447" name="n_1aveValue【港湾・漁港】&#10;一人当たり有形固定資産（償却資産）額"/>
        <xdr:cNvSpPr txBox="1"/>
      </xdr:nvSpPr>
      <xdr:spPr>
        <a:xfrm>
          <a:off x="93270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144566</xdr:rowOff>
    </xdr:from>
    <xdr:ext cx="599010" cy="259045"/>
    <xdr:sp macro="" textlink="">
      <xdr:nvSpPr>
        <xdr:cNvPr id="448" name="n_2aveValue【港湾・漁港】&#10;一人当たり有形固定資産（償却資産）額"/>
        <xdr:cNvSpPr txBox="1"/>
      </xdr:nvSpPr>
      <xdr:spPr>
        <a:xfrm>
          <a:off x="8450795"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11555</xdr:rowOff>
    </xdr:from>
    <xdr:ext cx="599010" cy="259045"/>
    <xdr:sp macro="" textlink="">
      <xdr:nvSpPr>
        <xdr:cNvPr id="449" name="n_3aveValue【港湾・漁港】&#10;一人当たり有形固定資産（償却資産）額"/>
        <xdr:cNvSpPr txBox="1"/>
      </xdr:nvSpPr>
      <xdr:spPr>
        <a:xfrm>
          <a:off x="7561795" y="1852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161451</xdr:rowOff>
    </xdr:from>
    <xdr:ext cx="599010" cy="259045"/>
    <xdr:sp macro="" textlink="">
      <xdr:nvSpPr>
        <xdr:cNvPr id="450" name="n_1mainValue【港湾・漁港】&#10;一人当たり有形固定資産（償却資産）額"/>
        <xdr:cNvSpPr txBox="1"/>
      </xdr:nvSpPr>
      <xdr:spPr>
        <a:xfrm>
          <a:off x="9327095" y="1816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162896</xdr:rowOff>
    </xdr:from>
    <xdr:ext cx="599010" cy="259045"/>
    <xdr:sp macro="" textlink="">
      <xdr:nvSpPr>
        <xdr:cNvPr id="451" name="n_2mainValue【港湾・漁港】&#10;一人当たり有形固定資産（償却資産）額"/>
        <xdr:cNvSpPr txBox="1"/>
      </xdr:nvSpPr>
      <xdr:spPr>
        <a:xfrm>
          <a:off x="8450795" y="1816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163978</xdr:rowOff>
    </xdr:from>
    <xdr:ext cx="599010" cy="259045"/>
    <xdr:sp macro="" textlink="">
      <xdr:nvSpPr>
        <xdr:cNvPr id="452" name="n_3mainValue【港湾・漁港】&#10;一人当たり有形固定資産（償却資産）額"/>
        <xdr:cNvSpPr txBox="1"/>
      </xdr:nvSpPr>
      <xdr:spPr>
        <a:xfrm>
          <a:off x="7561795" y="1816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78" name="直線コネクタ 477"/>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79"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80" name="直線コネクタ 479"/>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170741</xdr:rowOff>
    </xdr:from>
    <xdr:ext cx="405111" cy="259045"/>
    <xdr:sp macro="" textlink="">
      <xdr:nvSpPr>
        <xdr:cNvPr id="483" name="【認定こども園・幼稚園・保育所】&#10;有形固定資産減価償却率平均値テキスト"/>
        <xdr:cNvSpPr txBox="1"/>
      </xdr:nvSpPr>
      <xdr:spPr>
        <a:xfrm>
          <a:off x="16357600" y="617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84" name="フローチャート: 判断 483"/>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85" name="フローチャート: 判断 484"/>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6" name="フローチャート: 判断 485"/>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87" name="フローチャート: 判断 486"/>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170724</xdr:rowOff>
    </xdr:from>
    <xdr:to>
      <xdr:col>85</xdr:col>
      <xdr:colOff>177800</xdr:colOff>
      <xdr:row>37</xdr:row>
      <xdr:rowOff>100874</xdr:rowOff>
    </xdr:to>
    <xdr:sp macro="" textlink="">
      <xdr:nvSpPr>
        <xdr:cNvPr id="493" name="楕円 492"/>
        <xdr:cNvSpPr/>
      </xdr:nvSpPr>
      <xdr:spPr>
        <a:xfrm>
          <a:off x="162687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149151</xdr:rowOff>
    </xdr:from>
    <xdr:ext cx="405111" cy="259045"/>
    <xdr:sp macro="" textlink="">
      <xdr:nvSpPr>
        <xdr:cNvPr id="494" name="【認定こども園・幼稚園・保育所】&#10;有形固定資産減価償却率該当値テキスト"/>
        <xdr:cNvSpPr txBox="1"/>
      </xdr:nvSpPr>
      <xdr:spPr>
        <a:xfrm>
          <a:off x="16357600" y="632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7439</xdr:rowOff>
    </xdr:from>
    <xdr:to>
      <xdr:col>81</xdr:col>
      <xdr:colOff>101600</xdr:colOff>
      <xdr:row>36</xdr:row>
      <xdr:rowOff>109039</xdr:rowOff>
    </xdr:to>
    <xdr:sp macro="" textlink="">
      <xdr:nvSpPr>
        <xdr:cNvPr id="495" name="楕円 494"/>
        <xdr:cNvSpPr/>
      </xdr:nvSpPr>
      <xdr:spPr>
        <a:xfrm>
          <a:off x="15430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58239</xdr:rowOff>
    </xdr:from>
    <xdr:to>
      <xdr:col>85</xdr:col>
      <xdr:colOff>127000</xdr:colOff>
      <xdr:row>37</xdr:row>
      <xdr:rowOff>50074</xdr:rowOff>
    </xdr:to>
    <xdr:cxnSp macro="">
      <xdr:nvCxnSpPr>
        <xdr:cNvPr id="496" name="直線コネクタ 495"/>
        <xdr:cNvCxnSpPr/>
      </xdr:nvCxnSpPr>
      <xdr:spPr>
        <a:xfrm>
          <a:off x="15481300" y="6230439"/>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102144</xdr:rowOff>
    </xdr:from>
    <xdr:to>
      <xdr:col>76</xdr:col>
      <xdr:colOff>165100</xdr:colOff>
      <xdr:row>36</xdr:row>
      <xdr:rowOff>32294</xdr:rowOff>
    </xdr:to>
    <xdr:sp macro="" textlink="">
      <xdr:nvSpPr>
        <xdr:cNvPr id="497" name="楕円 496"/>
        <xdr:cNvSpPr/>
      </xdr:nvSpPr>
      <xdr:spPr>
        <a:xfrm>
          <a:off x="14541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152944</xdr:rowOff>
    </xdr:from>
    <xdr:to>
      <xdr:col>81</xdr:col>
      <xdr:colOff>50800</xdr:colOff>
      <xdr:row>36</xdr:row>
      <xdr:rowOff>58239</xdr:rowOff>
    </xdr:to>
    <xdr:cxnSp macro="">
      <xdr:nvCxnSpPr>
        <xdr:cNvPr id="498" name="直線コネクタ 497"/>
        <xdr:cNvCxnSpPr/>
      </xdr:nvCxnSpPr>
      <xdr:spPr>
        <a:xfrm>
          <a:off x="14592300" y="6153694"/>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144599</xdr:rowOff>
    </xdr:from>
    <xdr:to>
      <xdr:col>72</xdr:col>
      <xdr:colOff>38100</xdr:colOff>
      <xdr:row>36</xdr:row>
      <xdr:rowOff>74749</xdr:rowOff>
    </xdr:to>
    <xdr:sp macro="" textlink="">
      <xdr:nvSpPr>
        <xdr:cNvPr id="499" name="楕円 498"/>
        <xdr:cNvSpPr/>
      </xdr:nvSpPr>
      <xdr:spPr>
        <a:xfrm>
          <a:off x="13652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152944</xdr:rowOff>
    </xdr:from>
    <xdr:to>
      <xdr:col>76</xdr:col>
      <xdr:colOff>114300</xdr:colOff>
      <xdr:row>36</xdr:row>
      <xdr:rowOff>23949</xdr:rowOff>
    </xdr:to>
    <xdr:cxnSp macro="">
      <xdr:nvCxnSpPr>
        <xdr:cNvPr id="500" name="直線コネクタ 499"/>
        <xdr:cNvCxnSpPr/>
      </xdr:nvCxnSpPr>
      <xdr:spPr>
        <a:xfrm flipV="1">
          <a:off x="13703300" y="615369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501"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502"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503" name="n_3aveValue【認定こども園・幼稚園・保育所】&#10;有形固定資産減価償却率"/>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125566</xdr:rowOff>
    </xdr:from>
    <xdr:ext cx="405111" cy="259045"/>
    <xdr:sp macro="" textlink="">
      <xdr:nvSpPr>
        <xdr:cNvPr id="504" name="n_1mainValue【認定こども園・幼稚園・保育所】&#10;有形固定資産減価償却率"/>
        <xdr:cNvSpPr txBox="1"/>
      </xdr:nvSpPr>
      <xdr:spPr>
        <a:xfrm>
          <a:off x="152660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48821</xdr:rowOff>
    </xdr:from>
    <xdr:ext cx="405111" cy="259045"/>
    <xdr:sp macro="" textlink="">
      <xdr:nvSpPr>
        <xdr:cNvPr id="505" name="n_2mainValue【認定こども園・幼稚園・保育所】&#10;有形固定資産減価償却率"/>
        <xdr:cNvSpPr txBox="1"/>
      </xdr:nvSpPr>
      <xdr:spPr>
        <a:xfrm>
          <a:off x="143897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91276</xdr:rowOff>
    </xdr:from>
    <xdr:ext cx="405111" cy="259045"/>
    <xdr:sp macro="" textlink="">
      <xdr:nvSpPr>
        <xdr:cNvPr id="506" name="n_3mainValue【認定こども園・幼稚園・保育所】&#10;有形固定資産減価償却率"/>
        <xdr:cNvSpPr txBox="1"/>
      </xdr:nvSpPr>
      <xdr:spPr>
        <a:xfrm>
          <a:off x="135007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8" name="テキスト ボックス 51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0" name="テキスト ボックス 51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2" name="テキスト ボックス 52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4" name="テキスト ボックス 52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28" name="直線コネクタ 527"/>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30" name="直線コネクタ 52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31"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32" name="直線コネクタ 531"/>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533"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34" name="フローチャート: 判断 533"/>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35" name="フローチャート: 判断 53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6" name="フローチャート: 判断 53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37" name="フローチャート: 判断 536"/>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xdr:rowOff>
    </xdr:from>
    <xdr:to>
      <xdr:col>116</xdr:col>
      <xdr:colOff>114300</xdr:colOff>
      <xdr:row>38</xdr:row>
      <xdr:rowOff>108712</xdr:rowOff>
    </xdr:to>
    <xdr:sp macro="" textlink="">
      <xdr:nvSpPr>
        <xdr:cNvPr id="543" name="楕円 542"/>
        <xdr:cNvSpPr/>
      </xdr:nvSpPr>
      <xdr:spPr>
        <a:xfrm>
          <a:off x="221107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29989</xdr:rowOff>
    </xdr:from>
    <xdr:ext cx="469744" cy="259045"/>
    <xdr:sp macro="" textlink="">
      <xdr:nvSpPr>
        <xdr:cNvPr id="544" name="【認定こども園・幼稚園・保育所】&#10;一人当たり面積該当値テキスト"/>
        <xdr:cNvSpPr txBox="1"/>
      </xdr:nvSpPr>
      <xdr:spPr>
        <a:xfrm>
          <a:off x="22199600" y="637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57404</xdr:rowOff>
    </xdr:from>
    <xdr:to>
      <xdr:col>112</xdr:col>
      <xdr:colOff>38100</xdr:colOff>
      <xdr:row>38</xdr:row>
      <xdr:rowOff>159004</xdr:rowOff>
    </xdr:to>
    <xdr:sp macro="" textlink="">
      <xdr:nvSpPr>
        <xdr:cNvPr id="545" name="楕円 544"/>
        <xdr:cNvSpPr/>
      </xdr:nvSpPr>
      <xdr:spPr>
        <a:xfrm>
          <a:off x="21272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57912</xdr:rowOff>
    </xdr:from>
    <xdr:to>
      <xdr:col>116</xdr:col>
      <xdr:colOff>63500</xdr:colOff>
      <xdr:row>38</xdr:row>
      <xdr:rowOff>108204</xdr:rowOff>
    </xdr:to>
    <xdr:cxnSp macro="">
      <xdr:nvCxnSpPr>
        <xdr:cNvPr id="546" name="直線コネクタ 545"/>
        <xdr:cNvCxnSpPr/>
      </xdr:nvCxnSpPr>
      <xdr:spPr>
        <a:xfrm flipV="1">
          <a:off x="21323300" y="65730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61976</xdr:rowOff>
    </xdr:from>
    <xdr:to>
      <xdr:col>107</xdr:col>
      <xdr:colOff>101600</xdr:colOff>
      <xdr:row>38</xdr:row>
      <xdr:rowOff>163576</xdr:rowOff>
    </xdr:to>
    <xdr:sp macro="" textlink="">
      <xdr:nvSpPr>
        <xdr:cNvPr id="547" name="楕円 546"/>
        <xdr:cNvSpPr/>
      </xdr:nvSpPr>
      <xdr:spPr>
        <a:xfrm>
          <a:off x="20383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108204</xdr:rowOff>
    </xdr:from>
    <xdr:to>
      <xdr:col>111</xdr:col>
      <xdr:colOff>177800</xdr:colOff>
      <xdr:row>38</xdr:row>
      <xdr:rowOff>112776</xdr:rowOff>
    </xdr:to>
    <xdr:cxnSp macro="">
      <xdr:nvCxnSpPr>
        <xdr:cNvPr id="548" name="直線コネクタ 547"/>
        <xdr:cNvCxnSpPr/>
      </xdr:nvCxnSpPr>
      <xdr:spPr>
        <a:xfrm flipV="1">
          <a:off x="20434300" y="6623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64262</xdr:rowOff>
    </xdr:from>
    <xdr:to>
      <xdr:col>102</xdr:col>
      <xdr:colOff>165100</xdr:colOff>
      <xdr:row>38</xdr:row>
      <xdr:rowOff>165862</xdr:rowOff>
    </xdr:to>
    <xdr:sp macro="" textlink="">
      <xdr:nvSpPr>
        <xdr:cNvPr id="549" name="楕円 548"/>
        <xdr:cNvSpPr/>
      </xdr:nvSpPr>
      <xdr:spPr>
        <a:xfrm>
          <a:off x="19494500" y="65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112776</xdr:rowOff>
    </xdr:from>
    <xdr:to>
      <xdr:col>107</xdr:col>
      <xdr:colOff>50800</xdr:colOff>
      <xdr:row>38</xdr:row>
      <xdr:rowOff>115062</xdr:rowOff>
    </xdr:to>
    <xdr:cxnSp macro="">
      <xdr:nvCxnSpPr>
        <xdr:cNvPr id="550" name="直線コネクタ 549"/>
        <xdr:cNvCxnSpPr/>
      </xdr:nvCxnSpPr>
      <xdr:spPr>
        <a:xfrm flipV="1">
          <a:off x="19545300" y="66278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551"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52"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553"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4081</xdr:rowOff>
    </xdr:from>
    <xdr:ext cx="469744" cy="259045"/>
    <xdr:sp macro="" textlink="">
      <xdr:nvSpPr>
        <xdr:cNvPr id="554" name="n_1mainValue【認定こども園・幼稚園・保育所】&#10;一人当たり面積"/>
        <xdr:cNvSpPr txBox="1"/>
      </xdr:nvSpPr>
      <xdr:spPr>
        <a:xfrm>
          <a:off x="21075727"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8653</xdr:rowOff>
    </xdr:from>
    <xdr:ext cx="469744" cy="259045"/>
    <xdr:sp macro="" textlink="">
      <xdr:nvSpPr>
        <xdr:cNvPr id="555" name="n_2mainValue【認定こども園・幼稚園・保育所】&#10;一人当たり面積"/>
        <xdr:cNvSpPr txBox="1"/>
      </xdr:nvSpPr>
      <xdr:spPr>
        <a:xfrm>
          <a:off x="20199427"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10939</xdr:rowOff>
    </xdr:from>
    <xdr:ext cx="469744" cy="259045"/>
    <xdr:sp macro="" textlink="">
      <xdr:nvSpPr>
        <xdr:cNvPr id="556" name="n_3mainValue【認定こども園・幼稚園・保育所】&#10;一人当たり面積"/>
        <xdr:cNvSpPr txBox="1"/>
      </xdr:nvSpPr>
      <xdr:spPr>
        <a:xfrm>
          <a:off x="19310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81" name="直線コネクタ 58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8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83" name="直線コネクタ 58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8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85" name="直線コネクタ 58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586" name="【学校施設】&#10;有形固定資産減価償却率平均値テキスト"/>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87" name="フローチャート: 判断 58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88" name="フローチャート: 判断 58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89" name="フローチャート: 判断 58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90" name="フローチャート: 判断 58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xdr:rowOff>
    </xdr:from>
    <xdr:to>
      <xdr:col>85</xdr:col>
      <xdr:colOff>177800</xdr:colOff>
      <xdr:row>60</xdr:row>
      <xdr:rowOff>109855</xdr:rowOff>
    </xdr:to>
    <xdr:sp macro="" textlink="">
      <xdr:nvSpPr>
        <xdr:cNvPr id="596" name="楕円 595"/>
        <xdr:cNvSpPr/>
      </xdr:nvSpPr>
      <xdr:spPr>
        <a:xfrm>
          <a:off x="162687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158132</xdr:rowOff>
    </xdr:from>
    <xdr:ext cx="405111" cy="259045"/>
    <xdr:sp macro="" textlink="">
      <xdr:nvSpPr>
        <xdr:cNvPr id="597" name="【学校施設】&#10;有形固定資産減価償却率該当値テキスト"/>
        <xdr:cNvSpPr txBox="1"/>
      </xdr:nvSpPr>
      <xdr:spPr>
        <a:xfrm>
          <a:off x="16357600"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52070</xdr:rowOff>
    </xdr:from>
    <xdr:to>
      <xdr:col>81</xdr:col>
      <xdr:colOff>101600</xdr:colOff>
      <xdr:row>60</xdr:row>
      <xdr:rowOff>153670</xdr:rowOff>
    </xdr:to>
    <xdr:sp macro="" textlink="">
      <xdr:nvSpPr>
        <xdr:cNvPr id="598" name="楕円 597"/>
        <xdr:cNvSpPr/>
      </xdr:nvSpPr>
      <xdr:spPr>
        <a:xfrm>
          <a:off x="15430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59055</xdr:rowOff>
    </xdr:from>
    <xdr:to>
      <xdr:col>85</xdr:col>
      <xdr:colOff>127000</xdr:colOff>
      <xdr:row>60</xdr:row>
      <xdr:rowOff>102870</xdr:rowOff>
    </xdr:to>
    <xdr:cxnSp macro="">
      <xdr:nvCxnSpPr>
        <xdr:cNvPr id="599" name="直線コネクタ 598"/>
        <xdr:cNvCxnSpPr/>
      </xdr:nvCxnSpPr>
      <xdr:spPr>
        <a:xfrm flipV="1">
          <a:off x="15481300" y="103460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82550</xdr:rowOff>
    </xdr:from>
    <xdr:to>
      <xdr:col>76</xdr:col>
      <xdr:colOff>165100</xdr:colOff>
      <xdr:row>61</xdr:row>
      <xdr:rowOff>12700</xdr:rowOff>
    </xdr:to>
    <xdr:sp macro="" textlink="">
      <xdr:nvSpPr>
        <xdr:cNvPr id="600" name="楕円 599"/>
        <xdr:cNvSpPr/>
      </xdr:nvSpPr>
      <xdr:spPr>
        <a:xfrm>
          <a:off x="14541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102870</xdr:rowOff>
    </xdr:from>
    <xdr:to>
      <xdr:col>81</xdr:col>
      <xdr:colOff>50800</xdr:colOff>
      <xdr:row>60</xdr:row>
      <xdr:rowOff>133350</xdr:rowOff>
    </xdr:to>
    <xdr:cxnSp macro="">
      <xdr:nvCxnSpPr>
        <xdr:cNvPr id="601" name="直線コネクタ 600"/>
        <xdr:cNvCxnSpPr/>
      </xdr:nvCxnSpPr>
      <xdr:spPr>
        <a:xfrm flipV="1">
          <a:off x="14592300" y="103898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29210</xdr:rowOff>
    </xdr:from>
    <xdr:to>
      <xdr:col>72</xdr:col>
      <xdr:colOff>38100</xdr:colOff>
      <xdr:row>60</xdr:row>
      <xdr:rowOff>130810</xdr:rowOff>
    </xdr:to>
    <xdr:sp macro="" textlink="">
      <xdr:nvSpPr>
        <xdr:cNvPr id="602" name="楕円 601"/>
        <xdr:cNvSpPr/>
      </xdr:nvSpPr>
      <xdr:spPr>
        <a:xfrm>
          <a:off x="13652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80010</xdr:rowOff>
    </xdr:from>
    <xdr:to>
      <xdr:col>76</xdr:col>
      <xdr:colOff>114300</xdr:colOff>
      <xdr:row>60</xdr:row>
      <xdr:rowOff>133350</xdr:rowOff>
    </xdr:to>
    <xdr:cxnSp macro="">
      <xdr:nvCxnSpPr>
        <xdr:cNvPr id="603" name="直線コネクタ 602"/>
        <xdr:cNvCxnSpPr/>
      </xdr:nvCxnSpPr>
      <xdr:spPr>
        <a:xfrm>
          <a:off x="13703300" y="103670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604"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05"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606"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144797</xdr:rowOff>
    </xdr:from>
    <xdr:ext cx="405111" cy="259045"/>
    <xdr:sp macro="" textlink="">
      <xdr:nvSpPr>
        <xdr:cNvPr id="607" name="n_1mainValue【学校施設】&#10;有形固定資産減価償却率"/>
        <xdr:cNvSpPr txBox="1"/>
      </xdr:nvSpPr>
      <xdr:spPr>
        <a:xfrm>
          <a:off x="15266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3827</xdr:rowOff>
    </xdr:from>
    <xdr:ext cx="405111" cy="259045"/>
    <xdr:sp macro="" textlink="">
      <xdr:nvSpPr>
        <xdr:cNvPr id="608" name="n_2mainValue【学校施設】&#10;有形固定資産減価償却率"/>
        <xdr:cNvSpPr txBox="1"/>
      </xdr:nvSpPr>
      <xdr:spPr>
        <a:xfrm>
          <a:off x="14389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121937</xdr:rowOff>
    </xdr:from>
    <xdr:ext cx="405111" cy="259045"/>
    <xdr:sp macro="" textlink="">
      <xdr:nvSpPr>
        <xdr:cNvPr id="609" name="n_3mainValue【学校施設】&#10;有形固定資産減価償却率"/>
        <xdr:cNvSpPr txBox="1"/>
      </xdr:nvSpPr>
      <xdr:spPr>
        <a:xfrm>
          <a:off x="13500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23" name="テキスト ボックス 622"/>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25" name="テキスト ボックス 624"/>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27" name="テキスト ボックス 626"/>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631" name="直線コネクタ 630"/>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632"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33" name="直線コネクタ 632"/>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34"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35" name="直線コネクタ 634"/>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636"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37" name="フローチャート: 判断 636"/>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38" name="フローチャート: 判断 637"/>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39" name="フローチャート: 判断 638"/>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40" name="フローチャート: 判断 639"/>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133772</xdr:rowOff>
    </xdr:from>
    <xdr:to>
      <xdr:col>116</xdr:col>
      <xdr:colOff>114300</xdr:colOff>
      <xdr:row>63</xdr:row>
      <xdr:rowOff>63922</xdr:rowOff>
    </xdr:to>
    <xdr:sp macro="" textlink="">
      <xdr:nvSpPr>
        <xdr:cNvPr id="646" name="楕円 645"/>
        <xdr:cNvSpPr/>
      </xdr:nvSpPr>
      <xdr:spPr>
        <a:xfrm>
          <a:off x="22110700" y="1076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93149</xdr:rowOff>
    </xdr:from>
    <xdr:ext cx="469744" cy="259045"/>
    <xdr:sp macro="" textlink="">
      <xdr:nvSpPr>
        <xdr:cNvPr id="647" name="【学校施設】&#10;一人当たり面積該当値テキスト"/>
        <xdr:cNvSpPr txBox="1"/>
      </xdr:nvSpPr>
      <xdr:spPr>
        <a:xfrm>
          <a:off x="22199600" y="1055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135737</xdr:rowOff>
    </xdr:from>
    <xdr:to>
      <xdr:col>112</xdr:col>
      <xdr:colOff>38100</xdr:colOff>
      <xdr:row>63</xdr:row>
      <xdr:rowOff>65887</xdr:rowOff>
    </xdr:to>
    <xdr:sp macro="" textlink="">
      <xdr:nvSpPr>
        <xdr:cNvPr id="648" name="楕円 647"/>
        <xdr:cNvSpPr/>
      </xdr:nvSpPr>
      <xdr:spPr>
        <a:xfrm>
          <a:off x="21272500" y="107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13122</xdr:rowOff>
    </xdr:from>
    <xdr:to>
      <xdr:col>116</xdr:col>
      <xdr:colOff>63500</xdr:colOff>
      <xdr:row>63</xdr:row>
      <xdr:rowOff>15087</xdr:rowOff>
    </xdr:to>
    <xdr:cxnSp macro="">
      <xdr:nvCxnSpPr>
        <xdr:cNvPr id="649" name="直線コネクタ 648"/>
        <xdr:cNvCxnSpPr/>
      </xdr:nvCxnSpPr>
      <xdr:spPr>
        <a:xfrm flipV="1">
          <a:off x="21323300" y="10814472"/>
          <a:ext cx="8382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143144</xdr:rowOff>
    </xdr:from>
    <xdr:to>
      <xdr:col>107</xdr:col>
      <xdr:colOff>101600</xdr:colOff>
      <xdr:row>63</xdr:row>
      <xdr:rowOff>73294</xdr:rowOff>
    </xdr:to>
    <xdr:sp macro="" textlink="">
      <xdr:nvSpPr>
        <xdr:cNvPr id="650" name="楕円 649"/>
        <xdr:cNvSpPr/>
      </xdr:nvSpPr>
      <xdr:spPr>
        <a:xfrm>
          <a:off x="20383500" y="107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15087</xdr:rowOff>
    </xdr:from>
    <xdr:to>
      <xdr:col>111</xdr:col>
      <xdr:colOff>177800</xdr:colOff>
      <xdr:row>63</xdr:row>
      <xdr:rowOff>22494</xdr:rowOff>
    </xdr:to>
    <xdr:cxnSp macro="">
      <xdr:nvCxnSpPr>
        <xdr:cNvPr id="651" name="直線コネクタ 650"/>
        <xdr:cNvCxnSpPr/>
      </xdr:nvCxnSpPr>
      <xdr:spPr>
        <a:xfrm flipV="1">
          <a:off x="20434300" y="10816437"/>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134549</xdr:rowOff>
    </xdr:from>
    <xdr:to>
      <xdr:col>102</xdr:col>
      <xdr:colOff>165100</xdr:colOff>
      <xdr:row>63</xdr:row>
      <xdr:rowOff>64699</xdr:rowOff>
    </xdr:to>
    <xdr:sp macro="" textlink="">
      <xdr:nvSpPr>
        <xdr:cNvPr id="652" name="楕円 651"/>
        <xdr:cNvSpPr/>
      </xdr:nvSpPr>
      <xdr:spPr>
        <a:xfrm>
          <a:off x="19494500" y="1076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13899</xdr:rowOff>
    </xdr:from>
    <xdr:to>
      <xdr:col>107</xdr:col>
      <xdr:colOff>50800</xdr:colOff>
      <xdr:row>63</xdr:row>
      <xdr:rowOff>22494</xdr:rowOff>
    </xdr:to>
    <xdr:cxnSp macro="">
      <xdr:nvCxnSpPr>
        <xdr:cNvPr id="653" name="直線コネクタ 652"/>
        <xdr:cNvCxnSpPr/>
      </xdr:nvCxnSpPr>
      <xdr:spPr>
        <a:xfrm>
          <a:off x="19545300" y="10815249"/>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654" name="n_1aveValue【学校施設】&#10;一人当たり面積"/>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655" name="n_2aveValue【学校施設】&#10;一人当たり面積"/>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106849</xdr:rowOff>
    </xdr:from>
    <xdr:ext cx="469744" cy="259045"/>
    <xdr:sp macro="" textlink="">
      <xdr:nvSpPr>
        <xdr:cNvPr id="656" name="n_3aveValue【学校施設】&#10;一人当たり面積"/>
        <xdr:cNvSpPr txBox="1"/>
      </xdr:nvSpPr>
      <xdr:spPr>
        <a:xfrm>
          <a:off x="19310427" y="1090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82414</xdr:rowOff>
    </xdr:from>
    <xdr:ext cx="469744" cy="259045"/>
    <xdr:sp macro="" textlink="">
      <xdr:nvSpPr>
        <xdr:cNvPr id="657" name="n_1mainValue【学校施設】&#10;一人当たり面積"/>
        <xdr:cNvSpPr txBox="1"/>
      </xdr:nvSpPr>
      <xdr:spPr>
        <a:xfrm>
          <a:off x="21075727" y="1054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89821</xdr:rowOff>
    </xdr:from>
    <xdr:ext cx="469744" cy="259045"/>
    <xdr:sp macro="" textlink="">
      <xdr:nvSpPr>
        <xdr:cNvPr id="658" name="n_2mainValue【学校施設】&#10;一人当たり面積"/>
        <xdr:cNvSpPr txBox="1"/>
      </xdr:nvSpPr>
      <xdr:spPr>
        <a:xfrm>
          <a:off x="20199427" y="1054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81226</xdr:rowOff>
    </xdr:from>
    <xdr:ext cx="469744" cy="259045"/>
    <xdr:sp macro="" textlink="">
      <xdr:nvSpPr>
        <xdr:cNvPr id="659" name="n_3mainValue【学校施設】&#10;一人当たり面積"/>
        <xdr:cNvSpPr txBox="1"/>
      </xdr:nvSpPr>
      <xdr:spPr>
        <a:xfrm>
          <a:off x="19310427" y="1053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685" name="直線コネクタ 684"/>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686"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87" name="直線コネクタ 686"/>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9" name="直線コネクタ 68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90"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91" name="フローチャート: 判断 690"/>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92" name="フローチャート: 判断 691"/>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93" name="フローチャート: 判断 692"/>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94" name="フローチャート: 判断 693"/>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95069</xdr:rowOff>
    </xdr:from>
    <xdr:to>
      <xdr:col>85</xdr:col>
      <xdr:colOff>177800</xdr:colOff>
      <xdr:row>78</xdr:row>
      <xdr:rowOff>25219</xdr:rowOff>
    </xdr:to>
    <xdr:sp macro="" textlink="">
      <xdr:nvSpPr>
        <xdr:cNvPr id="700" name="楕円 699"/>
        <xdr:cNvSpPr/>
      </xdr:nvSpPr>
      <xdr:spPr>
        <a:xfrm>
          <a:off x="16268700" y="1329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9996</xdr:rowOff>
    </xdr:from>
    <xdr:ext cx="405111" cy="259045"/>
    <xdr:sp macro="" textlink="">
      <xdr:nvSpPr>
        <xdr:cNvPr id="701" name="【児童館】&#10;有形固定資産減価償却率該当値テキスト"/>
        <xdr:cNvSpPr txBox="1"/>
      </xdr:nvSpPr>
      <xdr:spPr>
        <a:xfrm>
          <a:off x="16357600" y="13211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117929</xdr:rowOff>
    </xdr:from>
    <xdr:to>
      <xdr:col>81</xdr:col>
      <xdr:colOff>101600</xdr:colOff>
      <xdr:row>78</xdr:row>
      <xdr:rowOff>48079</xdr:rowOff>
    </xdr:to>
    <xdr:sp macro="" textlink="">
      <xdr:nvSpPr>
        <xdr:cNvPr id="702" name="楕円 701"/>
        <xdr:cNvSpPr/>
      </xdr:nvSpPr>
      <xdr:spPr>
        <a:xfrm>
          <a:off x="15430500" y="1331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145869</xdr:rowOff>
    </xdr:from>
    <xdr:to>
      <xdr:col>85</xdr:col>
      <xdr:colOff>127000</xdr:colOff>
      <xdr:row>77</xdr:row>
      <xdr:rowOff>168729</xdr:rowOff>
    </xdr:to>
    <xdr:cxnSp macro="">
      <xdr:nvCxnSpPr>
        <xdr:cNvPr id="703" name="直線コネクタ 702"/>
        <xdr:cNvCxnSpPr/>
      </xdr:nvCxnSpPr>
      <xdr:spPr>
        <a:xfrm flipV="1">
          <a:off x="15481300" y="1334751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157118</xdr:rowOff>
    </xdr:from>
    <xdr:to>
      <xdr:col>76</xdr:col>
      <xdr:colOff>165100</xdr:colOff>
      <xdr:row>78</xdr:row>
      <xdr:rowOff>87268</xdr:rowOff>
    </xdr:to>
    <xdr:sp macro="" textlink="">
      <xdr:nvSpPr>
        <xdr:cNvPr id="704" name="楕円 703"/>
        <xdr:cNvSpPr/>
      </xdr:nvSpPr>
      <xdr:spPr>
        <a:xfrm>
          <a:off x="14541500" y="1335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168729</xdr:rowOff>
    </xdr:from>
    <xdr:to>
      <xdr:col>81</xdr:col>
      <xdr:colOff>50800</xdr:colOff>
      <xdr:row>78</xdr:row>
      <xdr:rowOff>36468</xdr:rowOff>
    </xdr:to>
    <xdr:cxnSp macro="">
      <xdr:nvCxnSpPr>
        <xdr:cNvPr id="705" name="直線コネクタ 704"/>
        <xdr:cNvCxnSpPr/>
      </xdr:nvCxnSpPr>
      <xdr:spPr>
        <a:xfrm flipV="1">
          <a:off x="14592300" y="1337037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23223</xdr:rowOff>
    </xdr:from>
    <xdr:to>
      <xdr:col>72</xdr:col>
      <xdr:colOff>38100</xdr:colOff>
      <xdr:row>78</xdr:row>
      <xdr:rowOff>124823</xdr:rowOff>
    </xdr:to>
    <xdr:sp macro="" textlink="">
      <xdr:nvSpPr>
        <xdr:cNvPr id="706" name="楕円 705"/>
        <xdr:cNvSpPr/>
      </xdr:nvSpPr>
      <xdr:spPr>
        <a:xfrm>
          <a:off x="13652500" y="133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36468</xdr:rowOff>
    </xdr:from>
    <xdr:to>
      <xdr:col>76</xdr:col>
      <xdr:colOff>114300</xdr:colOff>
      <xdr:row>78</xdr:row>
      <xdr:rowOff>74023</xdr:rowOff>
    </xdr:to>
    <xdr:cxnSp macro="">
      <xdr:nvCxnSpPr>
        <xdr:cNvPr id="707" name="直線コネクタ 706"/>
        <xdr:cNvCxnSpPr/>
      </xdr:nvCxnSpPr>
      <xdr:spPr>
        <a:xfrm flipV="1">
          <a:off x="13703300" y="1340956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708" name="n_1aveValue【児童館】&#10;有形固定資産減価償却率"/>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709" name="n_2aveValue【児童館】&#10;有形固定資産減価償却率"/>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710" name="n_3aveValue【児童館】&#10;有形固定資産減価償却率"/>
        <xdr:cNvSpPr txBox="1"/>
      </xdr:nvSpPr>
      <xdr:spPr>
        <a:xfrm>
          <a:off x="13500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64606</xdr:rowOff>
    </xdr:from>
    <xdr:ext cx="405111" cy="259045"/>
    <xdr:sp macro="" textlink="">
      <xdr:nvSpPr>
        <xdr:cNvPr id="711" name="n_1mainValue【児童館】&#10;有形固定資産減価償却率"/>
        <xdr:cNvSpPr txBox="1"/>
      </xdr:nvSpPr>
      <xdr:spPr>
        <a:xfrm>
          <a:off x="15266044" y="1309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103795</xdr:rowOff>
    </xdr:from>
    <xdr:ext cx="405111" cy="259045"/>
    <xdr:sp macro="" textlink="">
      <xdr:nvSpPr>
        <xdr:cNvPr id="712" name="n_2mainValue【児童館】&#10;有形固定資産減価償却率"/>
        <xdr:cNvSpPr txBox="1"/>
      </xdr:nvSpPr>
      <xdr:spPr>
        <a:xfrm>
          <a:off x="14389744" y="1313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141350</xdr:rowOff>
    </xdr:from>
    <xdr:ext cx="405111" cy="259045"/>
    <xdr:sp macro="" textlink="">
      <xdr:nvSpPr>
        <xdr:cNvPr id="713" name="n_3mainValue【児童館】&#10;有形固定資産減価償却率"/>
        <xdr:cNvSpPr txBox="1"/>
      </xdr:nvSpPr>
      <xdr:spPr>
        <a:xfrm>
          <a:off x="13500744" y="1317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4" name="直線コネクタ 72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5" name="テキスト ボックス 72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6" name="直線コネクタ 72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7" name="テキスト ボックス 72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8" name="直線コネクタ 72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9" name="テキスト ボックス 72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0" name="直線コネクタ 72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1" name="テキスト ボックス 73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2" name="直線コネクタ 73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3" name="テキスト ボックス 73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4" name="直線コネクタ 73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5" name="テキスト ボックス 73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739" name="直線コネクタ 738"/>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740"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741" name="直線コネクタ 740"/>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42"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43" name="直線コネクタ 742"/>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44"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45" name="フローチャート: 判断 744"/>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746" name="フローチャート: 判断 745"/>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47" name="フローチャート: 判断 746"/>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48" name="フローチャート: 判断 747"/>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9" name="テキスト ボックス 7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3629</xdr:rowOff>
    </xdr:from>
    <xdr:to>
      <xdr:col>116</xdr:col>
      <xdr:colOff>114300</xdr:colOff>
      <xdr:row>86</xdr:row>
      <xdr:rowOff>105229</xdr:rowOff>
    </xdr:to>
    <xdr:sp macro="" textlink="">
      <xdr:nvSpPr>
        <xdr:cNvPr id="754" name="楕円 753"/>
        <xdr:cNvSpPr/>
      </xdr:nvSpPr>
      <xdr:spPr>
        <a:xfrm>
          <a:off x="221107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90006</xdr:rowOff>
    </xdr:from>
    <xdr:ext cx="469744" cy="259045"/>
    <xdr:sp macro="" textlink="">
      <xdr:nvSpPr>
        <xdr:cNvPr id="755" name="【児童館】&#10;一人当たり面積該当値テキスト"/>
        <xdr:cNvSpPr txBox="1"/>
      </xdr:nvSpPr>
      <xdr:spPr>
        <a:xfrm>
          <a:off x="22199600" y="1466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3629</xdr:rowOff>
    </xdr:from>
    <xdr:to>
      <xdr:col>112</xdr:col>
      <xdr:colOff>38100</xdr:colOff>
      <xdr:row>86</xdr:row>
      <xdr:rowOff>105229</xdr:rowOff>
    </xdr:to>
    <xdr:sp macro="" textlink="">
      <xdr:nvSpPr>
        <xdr:cNvPr id="756" name="楕円 755"/>
        <xdr:cNvSpPr/>
      </xdr:nvSpPr>
      <xdr:spPr>
        <a:xfrm>
          <a:off x="21272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54429</xdr:rowOff>
    </xdr:from>
    <xdr:to>
      <xdr:col>116</xdr:col>
      <xdr:colOff>63500</xdr:colOff>
      <xdr:row>86</xdr:row>
      <xdr:rowOff>54429</xdr:rowOff>
    </xdr:to>
    <xdr:cxnSp macro="">
      <xdr:nvCxnSpPr>
        <xdr:cNvPr id="757" name="直線コネクタ 756"/>
        <xdr:cNvCxnSpPr/>
      </xdr:nvCxnSpPr>
      <xdr:spPr>
        <a:xfrm>
          <a:off x="21323300" y="14799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3629</xdr:rowOff>
    </xdr:from>
    <xdr:to>
      <xdr:col>107</xdr:col>
      <xdr:colOff>101600</xdr:colOff>
      <xdr:row>86</xdr:row>
      <xdr:rowOff>105229</xdr:rowOff>
    </xdr:to>
    <xdr:sp macro="" textlink="">
      <xdr:nvSpPr>
        <xdr:cNvPr id="758" name="楕円 757"/>
        <xdr:cNvSpPr/>
      </xdr:nvSpPr>
      <xdr:spPr>
        <a:xfrm>
          <a:off x="20383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54429</xdr:rowOff>
    </xdr:from>
    <xdr:to>
      <xdr:col>111</xdr:col>
      <xdr:colOff>177800</xdr:colOff>
      <xdr:row>86</xdr:row>
      <xdr:rowOff>54429</xdr:rowOff>
    </xdr:to>
    <xdr:cxnSp macro="">
      <xdr:nvCxnSpPr>
        <xdr:cNvPr id="759" name="直線コネクタ 758"/>
        <xdr:cNvCxnSpPr/>
      </xdr:nvCxnSpPr>
      <xdr:spPr>
        <a:xfrm>
          <a:off x="20434300" y="1479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3629</xdr:rowOff>
    </xdr:from>
    <xdr:to>
      <xdr:col>102</xdr:col>
      <xdr:colOff>165100</xdr:colOff>
      <xdr:row>86</xdr:row>
      <xdr:rowOff>105229</xdr:rowOff>
    </xdr:to>
    <xdr:sp macro="" textlink="">
      <xdr:nvSpPr>
        <xdr:cNvPr id="760" name="楕円 759"/>
        <xdr:cNvSpPr/>
      </xdr:nvSpPr>
      <xdr:spPr>
        <a:xfrm>
          <a:off x="19494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54429</xdr:rowOff>
    </xdr:from>
    <xdr:to>
      <xdr:col>107</xdr:col>
      <xdr:colOff>50800</xdr:colOff>
      <xdr:row>86</xdr:row>
      <xdr:rowOff>54429</xdr:rowOff>
    </xdr:to>
    <xdr:cxnSp macro="">
      <xdr:nvCxnSpPr>
        <xdr:cNvPr id="761" name="直線コネクタ 760"/>
        <xdr:cNvCxnSpPr/>
      </xdr:nvCxnSpPr>
      <xdr:spPr>
        <a:xfrm>
          <a:off x="19545300" y="1479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762"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763" name="n_2ave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64"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96356</xdr:rowOff>
    </xdr:from>
    <xdr:ext cx="469744" cy="259045"/>
    <xdr:sp macro="" textlink="">
      <xdr:nvSpPr>
        <xdr:cNvPr id="765" name="n_1mainValue【児童館】&#10;一人当たり面積"/>
        <xdr:cNvSpPr txBox="1"/>
      </xdr:nvSpPr>
      <xdr:spPr>
        <a:xfrm>
          <a:off x="210757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96356</xdr:rowOff>
    </xdr:from>
    <xdr:ext cx="469744" cy="259045"/>
    <xdr:sp macro="" textlink="">
      <xdr:nvSpPr>
        <xdr:cNvPr id="766" name="n_2mainValue【児童館】&#10;一人当たり面積"/>
        <xdr:cNvSpPr txBox="1"/>
      </xdr:nvSpPr>
      <xdr:spPr>
        <a:xfrm>
          <a:off x="20199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96356</xdr:rowOff>
    </xdr:from>
    <xdr:ext cx="469744" cy="259045"/>
    <xdr:sp macro="" textlink="">
      <xdr:nvSpPr>
        <xdr:cNvPr id="767" name="n_3mainValue【児童館】&#10;一人当たり面積"/>
        <xdr:cNvSpPr txBox="1"/>
      </xdr:nvSpPr>
      <xdr:spPr>
        <a:xfrm>
          <a:off x="19310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8" name="正方形/長方形 7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9" name="正方形/長方形 7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0" name="正方形/長方形 7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1" name="正方形/長方形 7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2" name="正方形/長方形 7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3" name="正方形/長方形 7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4" name="正方形/長方形 7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5" name="正方形/長方形 7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6" name="テキスト ボックス 7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7" name="直線コネクタ 7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8" name="直線コネクタ 7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9" name="テキスト ボックス 77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0" name="直線コネクタ 7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1" name="テキスト ボックス 7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2" name="直線コネクタ 7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3" name="テキスト ボックス 7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4" name="直線コネクタ 7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5" name="テキスト ボックス 7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6" name="直線コネクタ 7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7" name="テキスト ボックス 7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8" name="直線コネクタ 7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9" name="テキスト ボックス 78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93" name="直線コネクタ 792"/>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4"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5" name="直線コネクタ 794"/>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7" name="直線コネクタ 79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98"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99" name="フローチャート: 判断 798"/>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800" name="フローチャート: 判断 799"/>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801" name="フローチャート: 判断 800"/>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802" name="フローチャート: 判断 801"/>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111942</xdr:rowOff>
    </xdr:from>
    <xdr:to>
      <xdr:col>85</xdr:col>
      <xdr:colOff>177800</xdr:colOff>
      <xdr:row>102</xdr:row>
      <xdr:rowOff>42092</xdr:rowOff>
    </xdr:to>
    <xdr:sp macro="" textlink="">
      <xdr:nvSpPr>
        <xdr:cNvPr id="808" name="楕円 807"/>
        <xdr:cNvSpPr/>
      </xdr:nvSpPr>
      <xdr:spPr>
        <a:xfrm>
          <a:off x="16268700" y="174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134819</xdr:rowOff>
    </xdr:from>
    <xdr:ext cx="405111" cy="259045"/>
    <xdr:sp macro="" textlink="">
      <xdr:nvSpPr>
        <xdr:cNvPr id="809" name="【公民館】&#10;有形固定資産減価償却率該当値テキスト"/>
        <xdr:cNvSpPr txBox="1"/>
      </xdr:nvSpPr>
      <xdr:spPr>
        <a:xfrm>
          <a:off x="16357600" y="1727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144599</xdr:rowOff>
    </xdr:from>
    <xdr:to>
      <xdr:col>81</xdr:col>
      <xdr:colOff>101600</xdr:colOff>
      <xdr:row>102</xdr:row>
      <xdr:rowOff>74749</xdr:rowOff>
    </xdr:to>
    <xdr:sp macro="" textlink="">
      <xdr:nvSpPr>
        <xdr:cNvPr id="810" name="楕円 809"/>
        <xdr:cNvSpPr/>
      </xdr:nvSpPr>
      <xdr:spPr>
        <a:xfrm>
          <a:off x="154305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162742</xdr:rowOff>
    </xdr:from>
    <xdr:to>
      <xdr:col>85</xdr:col>
      <xdr:colOff>127000</xdr:colOff>
      <xdr:row>102</xdr:row>
      <xdr:rowOff>23949</xdr:rowOff>
    </xdr:to>
    <xdr:cxnSp macro="">
      <xdr:nvCxnSpPr>
        <xdr:cNvPr id="811" name="直線コネクタ 810"/>
        <xdr:cNvCxnSpPr/>
      </xdr:nvCxnSpPr>
      <xdr:spPr>
        <a:xfrm flipV="1">
          <a:off x="15481300" y="174791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7438</xdr:rowOff>
    </xdr:from>
    <xdr:to>
      <xdr:col>76</xdr:col>
      <xdr:colOff>165100</xdr:colOff>
      <xdr:row>102</xdr:row>
      <xdr:rowOff>109038</xdr:rowOff>
    </xdr:to>
    <xdr:sp macro="" textlink="">
      <xdr:nvSpPr>
        <xdr:cNvPr id="812" name="楕円 811"/>
        <xdr:cNvSpPr/>
      </xdr:nvSpPr>
      <xdr:spPr>
        <a:xfrm>
          <a:off x="14541500" y="17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23949</xdr:rowOff>
    </xdr:from>
    <xdr:to>
      <xdr:col>81</xdr:col>
      <xdr:colOff>50800</xdr:colOff>
      <xdr:row>102</xdr:row>
      <xdr:rowOff>58238</xdr:rowOff>
    </xdr:to>
    <xdr:cxnSp macro="">
      <xdr:nvCxnSpPr>
        <xdr:cNvPr id="813" name="直線コネクタ 812"/>
        <xdr:cNvCxnSpPr/>
      </xdr:nvCxnSpPr>
      <xdr:spPr>
        <a:xfrm flipV="1">
          <a:off x="14592300" y="175118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40095</xdr:rowOff>
    </xdr:from>
    <xdr:to>
      <xdr:col>72</xdr:col>
      <xdr:colOff>38100</xdr:colOff>
      <xdr:row>102</xdr:row>
      <xdr:rowOff>141695</xdr:rowOff>
    </xdr:to>
    <xdr:sp macro="" textlink="">
      <xdr:nvSpPr>
        <xdr:cNvPr id="814" name="楕円 813"/>
        <xdr:cNvSpPr/>
      </xdr:nvSpPr>
      <xdr:spPr>
        <a:xfrm>
          <a:off x="136525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58238</xdr:rowOff>
    </xdr:from>
    <xdr:to>
      <xdr:col>76</xdr:col>
      <xdr:colOff>114300</xdr:colOff>
      <xdr:row>102</xdr:row>
      <xdr:rowOff>90895</xdr:rowOff>
    </xdr:to>
    <xdr:cxnSp macro="">
      <xdr:nvCxnSpPr>
        <xdr:cNvPr id="815" name="直線コネクタ 814"/>
        <xdr:cNvCxnSpPr/>
      </xdr:nvCxnSpPr>
      <xdr:spPr>
        <a:xfrm flipV="1">
          <a:off x="13703300" y="175461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816"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817"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818" name="n_3aveValue【公民館】&#10;有形固定資産減価償却率"/>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91276</xdr:rowOff>
    </xdr:from>
    <xdr:ext cx="405111" cy="259045"/>
    <xdr:sp macro="" textlink="">
      <xdr:nvSpPr>
        <xdr:cNvPr id="819" name="n_1mainValue【公民館】&#10;有形固定資産減価償却率"/>
        <xdr:cNvSpPr txBox="1"/>
      </xdr:nvSpPr>
      <xdr:spPr>
        <a:xfrm>
          <a:off x="15266044" y="1723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125565</xdr:rowOff>
    </xdr:from>
    <xdr:ext cx="405111" cy="259045"/>
    <xdr:sp macro="" textlink="">
      <xdr:nvSpPr>
        <xdr:cNvPr id="820" name="n_2mainValue【公民館】&#10;有形固定資産減価償却率"/>
        <xdr:cNvSpPr txBox="1"/>
      </xdr:nvSpPr>
      <xdr:spPr>
        <a:xfrm>
          <a:off x="14389744" y="1727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158222</xdr:rowOff>
    </xdr:from>
    <xdr:ext cx="405111" cy="259045"/>
    <xdr:sp macro="" textlink="">
      <xdr:nvSpPr>
        <xdr:cNvPr id="821" name="n_3mainValue【公民館】&#10;有形固定資産減価償却率"/>
        <xdr:cNvSpPr txBox="1"/>
      </xdr:nvSpPr>
      <xdr:spPr>
        <a:xfrm>
          <a:off x="13500744" y="173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2" name="直線コネクタ 8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3" name="テキスト ボックス 8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4" name="直線コネクタ 8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5" name="テキスト ボックス 8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6" name="直線コネクタ 8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7" name="テキスト ボックス 8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8" name="直線コネクタ 8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9" name="テキスト ボックス 8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0" name="直線コネクタ 8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1" name="テキスト ボックス 8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2" name="直線コネクタ 8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3" name="テキスト ボックス 8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4" name="直線コネクタ 8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5" name="テキスト ボックス 8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47" name="直線コネクタ 846"/>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48"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49" name="直線コネクタ 848"/>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50"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51" name="直線コネクタ 850"/>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52"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53" name="フローチャート: 判断 852"/>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854" name="フローチャート: 判断 853"/>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55" name="フローチャート: 判断 854"/>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856" name="フローチャート: 判断 855"/>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7" name="テキスト ボックス 8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8" name="テキスト ボックス 8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9" name="テキスト ボックス 8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0" name="テキスト ボックス 8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1" name="テキスト ボックス 8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138068</xdr:rowOff>
    </xdr:from>
    <xdr:to>
      <xdr:col>116</xdr:col>
      <xdr:colOff>114300</xdr:colOff>
      <xdr:row>108</xdr:row>
      <xdr:rowOff>68218</xdr:rowOff>
    </xdr:to>
    <xdr:sp macro="" textlink="">
      <xdr:nvSpPr>
        <xdr:cNvPr id="862" name="楕円 861"/>
        <xdr:cNvSpPr/>
      </xdr:nvSpPr>
      <xdr:spPr>
        <a:xfrm>
          <a:off x="221107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116495</xdr:rowOff>
    </xdr:from>
    <xdr:ext cx="469744" cy="259045"/>
    <xdr:sp macro="" textlink="">
      <xdr:nvSpPr>
        <xdr:cNvPr id="863" name="【公民館】&#10;一人当たり面積該当値テキスト"/>
        <xdr:cNvSpPr txBox="1"/>
      </xdr:nvSpPr>
      <xdr:spPr>
        <a:xfrm>
          <a:off x="22199600"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141332</xdr:rowOff>
    </xdr:from>
    <xdr:to>
      <xdr:col>112</xdr:col>
      <xdr:colOff>38100</xdr:colOff>
      <xdr:row>108</xdr:row>
      <xdr:rowOff>71482</xdr:rowOff>
    </xdr:to>
    <xdr:sp macro="" textlink="">
      <xdr:nvSpPr>
        <xdr:cNvPr id="864" name="楕円 863"/>
        <xdr:cNvSpPr/>
      </xdr:nvSpPr>
      <xdr:spPr>
        <a:xfrm>
          <a:off x="21272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17418</xdr:rowOff>
    </xdr:from>
    <xdr:to>
      <xdr:col>116</xdr:col>
      <xdr:colOff>63500</xdr:colOff>
      <xdr:row>108</xdr:row>
      <xdr:rowOff>20682</xdr:rowOff>
    </xdr:to>
    <xdr:cxnSp macro="">
      <xdr:nvCxnSpPr>
        <xdr:cNvPr id="865" name="直線コネクタ 864"/>
        <xdr:cNvCxnSpPr/>
      </xdr:nvCxnSpPr>
      <xdr:spPr>
        <a:xfrm flipV="1">
          <a:off x="21323300" y="185340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142966</xdr:rowOff>
    </xdr:from>
    <xdr:to>
      <xdr:col>107</xdr:col>
      <xdr:colOff>101600</xdr:colOff>
      <xdr:row>108</xdr:row>
      <xdr:rowOff>73116</xdr:rowOff>
    </xdr:to>
    <xdr:sp macro="" textlink="">
      <xdr:nvSpPr>
        <xdr:cNvPr id="866" name="楕円 865"/>
        <xdr:cNvSpPr/>
      </xdr:nvSpPr>
      <xdr:spPr>
        <a:xfrm>
          <a:off x="20383500" y="184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20682</xdr:rowOff>
    </xdr:from>
    <xdr:to>
      <xdr:col>111</xdr:col>
      <xdr:colOff>177800</xdr:colOff>
      <xdr:row>108</xdr:row>
      <xdr:rowOff>22316</xdr:rowOff>
    </xdr:to>
    <xdr:cxnSp macro="">
      <xdr:nvCxnSpPr>
        <xdr:cNvPr id="867" name="直線コネクタ 866"/>
        <xdr:cNvCxnSpPr/>
      </xdr:nvCxnSpPr>
      <xdr:spPr>
        <a:xfrm flipV="1">
          <a:off x="20434300" y="1853728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142966</xdr:rowOff>
    </xdr:from>
    <xdr:to>
      <xdr:col>102</xdr:col>
      <xdr:colOff>165100</xdr:colOff>
      <xdr:row>108</xdr:row>
      <xdr:rowOff>73116</xdr:rowOff>
    </xdr:to>
    <xdr:sp macro="" textlink="">
      <xdr:nvSpPr>
        <xdr:cNvPr id="868" name="楕円 867"/>
        <xdr:cNvSpPr/>
      </xdr:nvSpPr>
      <xdr:spPr>
        <a:xfrm>
          <a:off x="19494500" y="184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22316</xdr:rowOff>
    </xdr:from>
    <xdr:to>
      <xdr:col>107</xdr:col>
      <xdr:colOff>50800</xdr:colOff>
      <xdr:row>108</xdr:row>
      <xdr:rowOff>22316</xdr:rowOff>
    </xdr:to>
    <xdr:cxnSp macro="">
      <xdr:nvCxnSpPr>
        <xdr:cNvPr id="869" name="直線コネクタ 868"/>
        <xdr:cNvCxnSpPr/>
      </xdr:nvCxnSpPr>
      <xdr:spPr>
        <a:xfrm>
          <a:off x="19545300" y="18538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870" name="n_1aveValue【公民館】&#10;一人当たり面積"/>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871"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872" name="n_3aveValue【公民館】&#10;一人当たり面積"/>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62609</xdr:rowOff>
    </xdr:from>
    <xdr:ext cx="469744" cy="259045"/>
    <xdr:sp macro="" textlink="">
      <xdr:nvSpPr>
        <xdr:cNvPr id="873" name="n_1mainValue【公民館】&#10;一人当たり面積"/>
        <xdr:cNvSpPr txBox="1"/>
      </xdr:nvSpPr>
      <xdr:spPr>
        <a:xfrm>
          <a:off x="210757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64243</xdr:rowOff>
    </xdr:from>
    <xdr:ext cx="469744" cy="259045"/>
    <xdr:sp macro="" textlink="">
      <xdr:nvSpPr>
        <xdr:cNvPr id="874" name="n_2mainValue【公民館】&#10;一人当たり面積"/>
        <xdr:cNvSpPr txBox="1"/>
      </xdr:nvSpPr>
      <xdr:spPr>
        <a:xfrm>
          <a:off x="20199427" y="1858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64243</xdr:rowOff>
    </xdr:from>
    <xdr:ext cx="469744" cy="259045"/>
    <xdr:sp macro="" textlink="">
      <xdr:nvSpPr>
        <xdr:cNvPr id="875" name="n_3mainValue【公民館】&#10;一人当たり面積"/>
        <xdr:cNvSpPr txBox="1"/>
      </xdr:nvSpPr>
      <xdr:spPr>
        <a:xfrm>
          <a:off x="19310427" y="1858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6" name="正方形/長方形 8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7" name="正方形/長方形 8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8" name="テキスト ボックス 8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有形固定資産減価償却率が高くなっている施設は道路、児童館、公営住宅、公民館で他の施設については平均に近いものとなっている。道路については一人当たり延長も平均を上回っており老朽化の進んだ路線等がある状況であるが、個別施設計画を策定し適正管理に努めていく。児童館は昭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年に建設されており老朽化している状況にあり、将来の児童数や財政状況等を考慮し他の施設も含め最適化に努めていく。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34,001
33,884
632.29
20,915,390
20,765,485
5,715
11,613,582
25,520,224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xdr:cNvSpPr txBox="1"/>
      </xdr:nvSpPr>
      <xdr:spPr>
        <a:xfrm>
          <a:off x="4673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146050</xdr:rowOff>
    </xdr:from>
    <xdr:to>
      <xdr:col>24</xdr:col>
      <xdr:colOff>114300</xdr:colOff>
      <xdr:row>40</xdr:row>
      <xdr:rowOff>76200</xdr:rowOff>
    </xdr:to>
    <xdr:sp macro="" textlink="">
      <xdr:nvSpPr>
        <xdr:cNvPr id="70" name="楕円 69"/>
        <xdr:cNvSpPr/>
      </xdr:nvSpPr>
      <xdr:spPr>
        <a:xfrm>
          <a:off x="45847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124477</xdr:rowOff>
    </xdr:from>
    <xdr:ext cx="405111" cy="259045"/>
    <xdr:sp macro="" textlink="">
      <xdr:nvSpPr>
        <xdr:cNvPr id="71" name="【図書館】&#10;有形固定資産減価償却率該当値テキスト"/>
        <xdr:cNvSpPr txBox="1"/>
      </xdr:nvSpPr>
      <xdr:spPr>
        <a:xfrm>
          <a:off x="4673600" y="681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21590</xdr:rowOff>
    </xdr:from>
    <xdr:to>
      <xdr:col>20</xdr:col>
      <xdr:colOff>38100</xdr:colOff>
      <xdr:row>40</xdr:row>
      <xdr:rowOff>123190</xdr:rowOff>
    </xdr:to>
    <xdr:sp macro="" textlink="">
      <xdr:nvSpPr>
        <xdr:cNvPr id="72" name="楕円 71"/>
        <xdr:cNvSpPr/>
      </xdr:nvSpPr>
      <xdr:spPr>
        <a:xfrm>
          <a:off x="3746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25400</xdr:rowOff>
    </xdr:from>
    <xdr:to>
      <xdr:col>24</xdr:col>
      <xdr:colOff>63500</xdr:colOff>
      <xdr:row>40</xdr:row>
      <xdr:rowOff>72390</xdr:rowOff>
    </xdr:to>
    <xdr:cxnSp macro="">
      <xdr:nvCxnSpPr>
        <xdr:cNvPr id="73" name="直線コネクタ 72"/>
        <xdr:cNvCxnSpPr/>
      </xdr:nvCxnSpPr>
      <xdr:spPr>
        <a:xfrm flipV="1">
          <a:off x="3797300" y="6883400"/>
          <a:ext cx="8382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68580</xdr:rowOff>
    </xdr:from>
    <xdr:to>
      <xdr:col>15</xdr:col>
      <xdr:colOff>101600</xdr:colOff>
      <xdr:row>40</xdr:row>
      <xdr:rowOff>170180</xdr:rowOff>
    </xdr:to>
    <xdr:sp macro="" textlink="">
      <xdr:nvSpPr>
        <xdr:cNvPr id="74" name="楕円 73"/>
        <xdr:cNvSpPr/>
      </xdr:nvSpPr>
      <xdr:spPr>
        <a:xfrm>
          <a:off x="28575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72390</xdr:rowOff>
    </xdr:from>
    <xdr:to>
      <xdr:col>19</xdr:col>
      <xdr:colOff>177800</xdr:colOff>
      <xdr:row>40</xdr:row>
      <xdr:rowOff>119380</xdr:rowOff>
    </xdr:to>
    <xdr:cxnSp macro="">
      <xdr:nvCxnSpPr>
        <xdr:cNvPr id="75" name="直線コネクタ 74"/>
        <xdr:cNvCxnSpPr/>
      </xdr:nvCxnSpPr>
      <xdr:spPr>
        <a:xfrm flipV="1">
          <a:off x="2908300" y="693039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121920</xdr:rowOff>
    </xdr:from>
    <xdr:to>
      <xdr:col>10</xdr:col>
      <xdr:colOff>165100</xdr:colOff>
      <xdr:row>41</xdr:row>
      <xdr:rowOff>52070</xdr:rowOff>
    </xdr:to>
    <xdr:sp macro="" textlink="">
      <xdr:nvSpPr>
        <xdr:cNvPr id="76" name="楕円 75"/>
        <xdr:cNvSpPr/>
      </xdr:nvSpPr>
      <xdr:spPr>
        <a:xfrm>
          <a:off x="19685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119380</xdr:rowOff>
    </xdr:from>
    <xdr:to>
      <xdr:col>15</xdr:col>
      <xdr:colOff>50800</xdr:colOff>
      <xdr:row>41</xdr:row>
      <xdr:rowOff>1270</xdr:rowOff>
    </xdr:to>
    <xdr:cxnSp macro="">
      <xdr:nvCxnSpPr>
        <xdr:cNvPr id="77" name="直線コネクタ 76"/>
        <xdr:cNvCxnSpPr/>
      </xdr:nvCxnSpPr>
      <xdr:spPr>
        <a:xfrm flipV="1">
          <a:off x="2019300" y="6977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92727</xdr:rowOff>
    </xdr:from>
    <xdr:ext cx="405111" cy="259045"/>
    <xdr:sp macro="" textlink="">
      <xdr:nvSpPr>
        <xdr:cNvPr id="78" name="n_1aveValue【図書館】&#10;有形固定資産減価償却率"/>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9" name="n_2ave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80" name="n_3aveValue【図書館】&#10;有形固定資産減価償却率"/>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114317</xdr:rowOff>
    </xdr:from>
    <xdr:ext cx="405111" cy="259045"/>
    <xdr:sp macro="" textlink="">
      <xdr:nvSpPr>
        <xdr:cNvPr id="81" name="n_1mainValue【図書館】&#10;有形固定資産減価償却率"/>
        <xdr:cNvSpPr txBox="1"/>
      </xdr:nvSpPr>
      <xdr:spPr>
        <a:xfrm>
          <a:off x="35820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161307</xdr:rowOff>
    </xdr:from>
    <xdr:ext cx="405111" cy="259045"/>
    <xdr:sp macro="" textlink="">
      <xdr:nvSpPr>
        <xdr:cNvPr id="82" name="n_2mainValue【図書館】&#10;有形固定資産減価償却率"/>
        <xdr:cNvSpPr txBox="1"/>
      </xdr:nvSpPr>
      <xdr:spPr>
        <a:xfrm>
          <a:off x="2705744" y="701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43197</xdr:rowOff>
    </xdr:from>
    <xdr:ext cx="405111" cy="259045"/>
    <xdr:sp macro="" textlink="">
      <xdr:nvSpPr>
        <xdr:cNvPr id="83" name="n_3mainValue【図書館】&#10;有形固定資産減価償却率"/>
        <xdr:cNvSpPr txBox="1"/>
      </xdr:nvSpPr>
      <xdr:spPr>
        <a:xfrm>
          <a:off x="1816744" y="707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19685</xdr:rowOff>
    </xdr:from>
    <xdr:to>
      <xdr:col>55</xdr:col>
      <xdr:colOff>50800</xdr:colOff>
      <xdr:row>39</xdr:row>
      <xdr:rowOff>121285</xdr:rowOff>
    </xdr:to>
    <xdr:sp macro="" textlink="">
      <xdr:nvSpPr>
        <xdr:cNvPr id="118" name="楕円 117"/>
        <xdr:cNvSpPr/>
      </xdr:nvSpPr>
      <xdr:spPr>
        <a:xfrm>
          <a:off x="104267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169562</xdr:rowOff>
    </xdr:from>
    <xdr:ext cx="469744" cy="259045"/>
    <xdr:sp macro="" textlink="">
      <xdr:nvSpPr>
        <xdr:cNvPr id="119" name="【図書館】&#10;一人当たり面積該当値テキスト"/>
        <xdr:cNvSpPr txBox="1"/>
      </xdr:nvSpPr>
      <xdr:spPr>
        <a:xfrm>
          <a:off x="10515600" y="668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19685</xdr:rowOff>
    </xdr:from>
    <xdr:to>
      <xdr:col>50</xdr:col>
      <xdr:colOff>165100</xdr:colOff>
      <xdr:row>39</xdr:row>
      <xdr:rowOff>121285</xdr:rowOff>
    </xdr:to>
    <xdr:sp macro="" textlink="">
      <xdr:nvSpPr>
        <xdr:cNvPr id="120" name="楕円 119"/>
        <xdr:cNvSpPr/>
      </xdr:nvSpPr>
      <xdr:spPr>
        <a:xfrm>
          <a:off x="9588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70485</xdr:rowOff>
    </xdr:from>
    <xdr:to>
      <xdr:col>55</xdr:col>
      <xdr:colOff>0</xdr:colOff>
      <xdr:row>39</xdr:row>
      <xdr:rowOff>70485</xdr:rowOff>
    </xdr:to>
    <xdr:cxnSp macro="">
      <xdr:nvCxnSpPr>
        <xdr:cNvPr id="121" name="直線コネクタ 120"/>
        <xdr:cNvCxnSpPr/>
      </xdr:nvCxnSpPr>
      <xdr:spPr>
        <a:xfrm>
          <a:off x="9639300" y="67570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22" name="楕円 121"/>
        <xdr:cNvSpPr/>
      </xdr:nvSpPr>
      <xdr:spPr>
        <a:xfrm>
          <a:off x="8699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70485</xdr:rowOff>
    </xdr:from>
    <xdr:to>
      <xdr:col>50</xdr:col>
      <xdr:colOff>114300</xdr:colOff>
      <xdr:row>39</xdr:row>
      <xdr:rowOff>76200</xdr:rowOff>
    </xdr:to>
    <xdr:cxnSp macro="">
      <xdr:nvCxnSpPr>
        <xdr:cNvPr id="123" name="直線コネクタ 122"/>
        <xdr:cNvCxnSpPr/>
      </xdr:nvCxnSpPr>
      <xdr:spPr>
        <a:xfrm flipV="1">
          <a:off x="8750300" y="67570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25400</xdr:rowOff>
    </xdr:from>
    <xdr:to>
      <xdr:col>41</xdr:col>
      <xdr:colOff>101600</xdr:colOff>
      <xdr:row>39</xdr:row>
      <xdr:rowOff>127000</xdr:rowOff>
    </xdr:to>
    <xdr:sp macro="" textlink="">
      <xdr:nvSpPr>
        <xdr:cNvPr id="124" name="楕円 123"/>
        <xdr:cNvSpPr/>
      </xdr:nvSpPr>
      <xdr:spPr>
        <a:xfrm>
          <a:off x="7810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76200</xdr:rowOff>
    </xdr:from>
    <xdr:to>
      <xdr:col>45</xdr:col>
      <xdr:colOff>177800</xdr:colOff>
      <xdr:row>39</xdr:row>
      <xdr:rowOff>76200</xdr:rowOff>
    </xdr:to>
    <xdr:cxnSp macro="">
      <xdr:nvCxnSpPr>
        <xdr:cNvPr id="125" name="直線コネクタ 124"/>
        <xdr:cNvCxnSpPr/>
      </xdr:nvCxnSpPr>
      <xdr:spPr>
        <a:xfrm>
          <a:off x="7861300" y="676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8" name="n_3aveValue【図書館】&#10;一人当たり面積"/>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112412</xdr:rowOff>
    </xdr:from>
    <xdr:ext cx="469744" cy="259045"/>
    <xdr:sp macro="" textlink="">
      <xdr:nvSpPr>
        <xdr:cNvPr id="129" name="n_1mainValue【図書館】&#10;一人当たり面積"/>
        <xdr:cNvSpPr txBox="1"/>
      </xdr:nvSpPr>
      <xdr:spPr>
        <a:xfrm>
          <a:off x="9391727" y="679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118127</xdr:rowOff>
    </xdr:from>
    <xdr:ext cx="469744" cy="259045"/>
    <xdr:sp macro="" textlink="">
      <xdr:nvSpPr>
        <xdr:cNvPr id="130" name="n_2mainValue【図書館】&#10;一人当たり面積"/>
        <xdr:cNvSpPr txBox="1"/>
      </xdr:nvSpPr>
      <xdr:spPr>
        <a:xfrm>
          <a:off x="8515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118127</xdr:rowOff>
    </xdr:from>
    <xdr:ext cx="469744" cy="259045"/>
    <xdr:sp macro="" textlink="">
      <xdr:nvSpPr>
        <xdr:cNvPr id="131" name="n_3mainValue【図書館】&#10;一人当たり面積"/>
        <xdr:cNvSpPr txBox="1"/>
      </xdr:nvSpPr>
      <xdr:spPr>
        <a:xfrm>
          <a:off x="7626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130175</xdr:rowOff>
    </xdr:from>
    <xdr:to>
      <xdr:col>24</xdr:col>
      <xdr:colOff>114300</xdr:colOff>
      <xdr:row>58</xdr:row>
      <xdr:rowOff>60325</xdr:rowOff>
    </xdr:to>
    <xdr:sp macro="" textlink="">
      <xdr:nvSpPr>
        <xdr:cNvPr id="171" name="楕円 170"/>
        <xdr:cNvSpPr/>
      </xdr:nvSpPr>
      <xdr:spPr>
        <a:xfrm>
          <a:off x="45847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153052</xdr:rowOff>
    </xdr:from>
    <xdr:ext cx="405111" cy="259045"/>
    <xdr:sp macro="" textlink="">
      <xdr:nvSpPr>
        <xdr:cNvPr id="172" name="【体育館・プール】&#10;有形固定資産減価償却率該当値テキスト"/>
        <xdr:cNvSpPr txBox="1"/>
      </xdr:nvSpPr>
      <xdr:spPr>
        <a:xfrm>
          <a:off x="4673600"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162560</xdr:rowOff>
    </xdr:from>
    <xdr:to>
      <xdr:col>20</xdr:col>
      <xdr:colOff>38100</xdr:colOff>
      <xdr:row>58</xdr:row>
      <xdr:rowOff>92710</xdr:rowOff>
    </xdr:to>
    <xdr:sp macro="" textlink="">
      <xdr:nvSpPr>
        <xdr:cNvPr id="173" name="楕円 172"/>
        <xdr:cNvSpPr/>
      </xdr:nvSpPr>
      <xdr:spPr>
        <a:xfrm>
          <a:off x="3746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9525</xdr:rowOff>
    </xdr:from>
    <xdr:to>
      <xdr:col>24</xdr:col>
      <xdr:colOff>63500</xdr:colOff>
      <xdr:row>58</xdr:row>
      <xdr:rowOff>41910</xdr:rowOff>
    </xdr:to>
    <xdr:cxnSp macro="">
      <xdr:nvCxnSpPr>
        <xdr:cNvPr id="174" name="直線コネクタ 173"/>
        <xdr:cNvCxnSpPr/>
      </xdr:nvCxnSpPr>
      <xdr:spPr>
        <a:xfrm flipV="1">
          <a:off x="3797300" y="99536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23495</xdr:rowOff>
    </xdr:from>
    <xdr:to>
      <xdr:col>15</xdr:col>
      <xdr:colOff>101600</xdr:colOff>
      <xdr:row>58</xdr:row>
      <xdr:rowOff>125095</xdr:rowOff>
    </xdr:to>
    <xdr:sp macro="" textlink="">
      <xdr:nvSpPr>
        <xdr:cNvPr id="175" name="楕円 174"/>
        <xdr:cNvSpPr/>
      </xdr:nvSpPr>
      <xdr:spPr>
        <a:xfrm>
          <a:off x="2857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41910</xdr:rowOff>
    </xdr:from>
    <xdr:to>
      <xdr:col>19</xdr:col>
      <xdr:colOff>177800</xdr:colOff>
      <xdr:row>58</xdr:row>
      <xdr:rowOff>74295</xdr:rowOff>
    </xdr:to>
    <xdr:cxnSp macro="">
      <xdr:nvCxnSpPr>
        <xdr:cNvPr id="176" name="直線コネクタ 175"/>
        <xdr:cNvCxnSpPr/>
      </xdr:nvCxnSpPr>
      <xdr:spPr>
        <a:xfrm flipV="1">
          <a:off x="2908300" y="99860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53975</xdr:rowOff>
    </xdr:from>
    <xdr:to>
      <xdr:col>10</xdr:col>
      <xdr:colOff>165100</xdr:colOff>
      <xdr:row>58</xdr:row>
      <xdr:rowOff>155575</xdr:rowOff>
    </xdr:to>
    <xdr:sp macro="" textlink="">
      <xdr:nvSpPr>
        <xdr:cNvPr id="177" name="楕円 176"/>
        <xdr:cNvSpPr/>
      </xdr:nvSpPr>
      <xdr:spPr>
        <a:xfrm>
          <a:off x="1968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74295</xdr:rowOff>
    </xdr:from>
    <xdr:to>
      <xdr:col>15</xdr:col>
      <xdr:colOff>50800</xdr:colOff>
      <xdr:row>58</xdr:row>
      <xdr:rowOff>104775</xdr:rowOff>
    </xdr:to>
    <xdr:cxnSp macro="">
      <xdr:nvCxnSpPr>
        <xdr:cNvPr id="178" name="直線コネクタ 177"/>
        <xdr:cNvCxnSpPr/>
      </xdr:nvCxnSpPr>
      <xdr:spPr>
        <a:xfrm flipV="1">
          <a:off x="2019300" y="100183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81" name="n_3aveValue【体育館・プール】&#10;有形固定資産減価償却率"/>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109237</xdr:rowOff>
    </xdr:from>
    <xdr:ext cx="405111" cy="259045"/>
    <xdr:sp macro="" textlink="">
      <xdr:nvSpPr>
        <xdr:cNvPr id="182" name="n_1mainValue【体育館・プール】&#10;有形固定資産減価償却率"/>
        <xdr:cNvSpPr txBox="1"/>
      </xdr:nvSpPr>
      <xdr:spPr>
        <a:xfrm>
          <a:off x="35820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141622</xdr:rowOff>
    </xdr:from>
    <xdr:ext cx="405111" cy="259045"/>
    <xdr:sp macro="" textlink="">
      <xdr:nvSpPr>
        <xdr:cNvPr id="183" name="n_2mainValue【体育館・プール】&#10;有形固定資産減価償却率"/>
        <xdr:cNvSpPr txBox="1"/>
      </xdr:nvSpPr>
      <xdr:spPr>
        <a:xfrm>
          <a:off x="2705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652</xdr:rowOff>
    </xdr:from>
    <xdr:ext cx="405111" cy="259045"/>
    <xdr:sp macro="" textlink="">
      <xdr:nvSpPr>
        <xdr:cNvPr id="184" name="n_3mainValue【体育館・プール】&#10;有形固定資産減価償却率"/>
        <xdr:cNvSpPr txBox="1"/>
      </xdr:nvSpPr>
      <xdr:spPr>
        <a:xfrm>
          <a:off x="1816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11" name="【体育館・プール】&#10;一人当たり面積平均値テキスト"/>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54813</xdr:rowOff>
    </xdr:from>
    <xdr:to>
      <xdr:col>55</xdr:col>
      <xdr:colOff>50800</xdr:colOff>
      <xdr:row>63</xdr:row>
      <xdr:rowOff>156413</xdr:rowOff>
    </xdr:to>
    <xdr:sp macro="" textlink="">
      <xdr:nvSpPr>
        <xdr:cNvPr id="221" name="楕円 220"/>
        <xdr:cNvSpPr/>
      </xdr:nvSpPr>
      <xdr:spPr>
        <a:xfrm>
          <a:off x="10426700" y="108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141190</xdr:rowOff>
    </xdr:from>
    <xdr:ext cx="469744" cy="259045"/>
    <xdr:sp macro="" textlink="">
      <xdr:nvSpPr>
        <xdr:cNvPr id="222" name="【体育館・プール】&#10;一人当たり面積該当値テキスト"/>
        <xdr:cNvSpPr txBox="1"/>
      </xdr:nvSpPr>
      <xdr:spPr>
        <a:xfrm>
          <a:off x="10515600" y="1077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55270</xdr:rowOff>
    </xdr:from>
    <xdr:to>
      <xdr:col>50</xdr:col>
      <xdr:colOff>165100</xdr:colOff>
      <xdr:row>63</xdr:row>
      <xdr:rowOff>156870</xdr:rowOff>
    </xdr:to>
    <xdr:sp macro="" textlink="">
      <xdr:nvSpPr>
        <xdr:cNvPr id="223" name="楕円 222"/>
        <xdr:cNvSpPr/>
      </xdr:nvSpPr>
      <xdr:spPr>
        <a:xfrm>
          <a:off x="9588500" y="108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105613</xdr:rowOff>
    </xdr:from>
    <xdr:to>
      <xdr:col>55</xdr:col>
      <xdr:colOff>0</xdr:colOff>
      <xdr:row>63</xdr:row>
      <xdr:rowOff>106070</xdr:rowOff>
    </xdr:to>
    <xdr:cxnSp macro="">
      <xdr:nvCxnSpPr>
        <xdr:cNvPr id="224" name="直線コネクタ 223"/>
        <xdr:cNvCxnSpPr/>
      </xdr:nvCxnSpPr>
      <xdr:spPr>
        <a:xfrm flipV="1">
          <a:off x="9639300" y="1090696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56185</xdr:rowOff>
    </xdr:from>
    <xdr:to>
      <xdr:col>46</xdr:col>
      <xdr:colOff>38100</xdr:colOff>
      <xdr:row>63</xdr:row>
      <xdr:rowOff>157785</xdr:rowOff>
    </xdr:to>
    <xdr:sp macro="" textlink="">
      <xdr:nvSpPr>
        <xdr:cNvPr id="225" name="楕円 224"/>
        <xdr:cNvSpPr/>
      </xdr:nvSpPr>
      <xdr:spPr>
        <a:xfrm>
          <a:off x="8699500" y="1085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106070</xdr:rowOff>
    </xdr:from>
    <xdr:to>
      <xdr:col>50</xdr:col>
      <xdr:colOff>114300</xdr:colOff>
      <xdr:row>63</xdr:row>
      <xdr:rowOff>106985</xdr:rowOff>
    </xdr:to>
    <xdr:cxnSp macro="">
      <xdr:nvCxnSpPr>
        <xdr:cNvPr id="226" name="直線コネクタ 225"/>
        <xdr:cNvCxnSpPr/>
      </xdr:nvCxnSpPr>
      <xdr:spPr>
        <a:xfrm flipV="1">
          <a:off x="8750300" y="1090742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57099</xdr:rowOff>
    </xdr:from>
    <xdr:to>
      <xdr:col>41</xdr:col>
      <xdr:colOff>101600</xdr:colOff>
      <xdr:row>63</xdr:row>
      <xdr:rowOff>158699</xdr:rowOff>
    </xdr:to>
    <xdr:sp macro="" textlink="">
      <xdr:nvSpPr>
        <xdr:cNvPr id="227" name="楕円 226"/>
        <xdr:cNvSpPr/>
      </xdr:nvSpPr>
      <xdr:spPr>
        <a:xfrm>
          <a:off x="7810500" y="1085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106985</xdr:rowOff>
    </xdr:from>
    <xdr:to>
      <xdr:col>45</xdr:col>
      <xdr:colOff>177800</xdr:colOff>
      <xdr:row>63</xdr:row>
      <xdr:rowOff>107899</xdr:rowOff>
    </xdr:to>
    <xdr:cxnSp macro="">
      <xdr:nvCxnSpPr>
        <xdr:cNvPr id="228" name="直線コネクタ 227"/>
        <xdr:cNvCxnSpPr/>
      </xdr:nvCxnSpPr>
      <xdr:spPr>
        <a:xfrm flipV="1">
          <a:off x="7861300" y="1090833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29"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31" name="n_3aveValue【体育館・プール】&#10;一人当たり面積"/>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147997</xdr:rowOff>
    </xdr:from>
    <xdr:ext cx="469744" cy="259045"/>
    <xdr:sp macro="" textlink="">
      <xdr:nvSpPr>
        <xdr:cNvPr id="232" name="n_1mainValue【体育館・プール】&#10;一人当たり面積"/>
        <xdr:cNvSpPr txBox="1"/>
      </xdr:nvSpPr>
      <xdr:spPr>
        <a:xfrm>
          <a:off x="9391727" y="1094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148912</xdr:rowOff>
    </xdr:from>
    <xdr:ext cx="469744" cy="259045"/>
    <xdr:sp macro="" textlink="">
      <xdr:nvSpPr>
        <xdr:cNvPr id="233" name="n_2mainValue【体育館・プール】&#10;一人当たり面積"/>
        <xdr:cNvSpPr txBox="1"/>
      </xdr:nvSpPr>
      <xdr:spPr>
        <a:xfrm>
          <a:off x="8515427" y="1095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149826</xdr:rowOff>
    </xdr:from>
    <xdr:ext cx="469744" cy="259045"/>
    <xdr:sp macro="" textlink="">
      <xdr:nvSpPr>
        <xdr:cNvPr id="234" name="n_3mainValue【体育館・プール】&#10;一人当たり面積"/>
        <xdr:cNvSpPr txBox="1"/>
      </xdr:nvSpPr>
      <xdr:spPr>
        <a:xfrm>
          <a:off x="7626427" y="1095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74" name="楕円 273"/>
        <xdr:cNvSpPr/>
      </xdr:nvSpPr>
      <xdr:spPr>
        <a:xfrm>
          <a:off x="45847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52088</xdr:rowOff>
    </xdr:from>
    <xdr:ext cx="405111" cy="259045"/>
    <xdr:sp macro="" textlink="">
      <xdr:nvSpPr>
        <xdr:cNvPr id="275" name="【福祉施設】&#10;有形固定資産減価償却率該当値テキスト"/>
        <xdr:cNvSpPr txBox="1"/>
      </xdr:nvSpPr>
      <xdr:spPr>
        <a:xfrm>
          <a:off x="4673600"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74930</xdr:rowOff>
    </xdr:from>
    <xdr:to>
      <xdr:col>20</xdr:col>
      <xdr:colOff>38100</xdr:colOff>
      <xdr:row>82</xdr:row>
      <xdr:rowOff>5080</xdr:rowOff>
    </xdr:to>
    <xdr:sp macro="" textlink="">
      <xdr:nvSpPr>
        <xdr:cNvPr id="276" name="楕円 275"/>
        <xdr:cNvSpPr/>
      </xdr:nvSpPr>
      <xdr:spPr>
        <a:xfrm>
          <a:off x="3746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80011</xdr:rowOff>
    </xdr:from>
    <xdr:to>
      <xdr:col>24</xdr:col>
      <xdr:colOff>63500</xdr:colOff>
      <xdr:row>81</xdr:row>
      <xdr:rowOff>125730</xdr:rowOff>
    </xdr:to>
    <xdr:cxnSp macro="">
      <xdr:nvCxnSpPr>
        <xdr:cNvPr id="277" name="直線コネクタ 276"/>
        <xdr:cNvCxnSpPr/>
      </xdr:nvCxnSpPr>
      <xdr:spPr>
        <a:xfrm flipV="1">
          <a:off x="3797300" y="139674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124461</xdr:rowOff>
    </xdr:from>
    <xdr:to>
      <xdr:col>15</xdr:col>
      <xdr:colOff>101600</xdr:colOff>
      <xdr:row>82</xdr:row>
      <xdr:rowOff>54611</xdr:rowOff>
    </xdr:to>
    <xdr:sp macro="" textlink="">
      <xdr:nvSpPr>
        <xdr:cNvPr id="278" name="楕円 277"/>
        <xdr:cNvSpPr/>
      </xdr:nvSpPr>
      <xdr:spPr>
        <a:xfrm>
          <a:off x="2857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125730</xdr:rowOff>
    </xdr:from>
    <xdr:to>
      <xdr:col>19</xdr:col>
      <xdr:colOff>177800</xdr:colOff>
      <xdr:row>82</xdr:row>
      <xdr:rowOff>3811</xdr:rowOff>
    </xdr:to>
    <xdr:cxnSp macro="">
      <xdr:nvCxnSpPr>
        <xdr:cNvPr id="279" name="直線コネクタ 278"/>
        <xdr:cNvCxnSpPr/>
      </xdr:nvCxnSpPr>
      <xdr:spPr>
        <a:xfrm flipV="1">
          <a:off x="2908300" y="140131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109220</xdr:rowOff>
    </xdr:from>
    <xdr:to>
      <xdr:col>10</xdr:col>
      <xdr:colOff>165100</xdr:colOff>
      <xdr:row>82</xdr:row>
      <xdr:rowOff>39370</xdr:rowOff>
    </xdr:to>
    <xdr:sp macro="" textlink="">
      <xdr:nvSpPr>
        <xdr:cNvPr id="280" name="楕円 279"/>
        <xdr:cNvSpPr/>
      </xdr:nvSpPr>
      <xdr:spPr>
        <a:xfrm>
          <a:off x="1968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160020</xdr:rowOff>
    </xdr:from>
    <xdr:to>
      <xdr:col>15</xdr:col>
      <xdr:colOff>50800</xdr:colOff>
      <xdr:row>82</xdr:row>
      <xdr:rowOff>3811</xdr:rowOff>
    </xdr:to>
    <xdr:cxnSp macro="">
      <xdr:nvCxnSpPr>
        <xdr:cNvPr id="281" name="直線コネクタ 280"/>
        <xdr:cNvCxnSpPr/>
      </xdr:nvCxnSpPr>
      <xdr:spPr>
        <a:xfrm>
          <a:off x="2019300" y="140474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82"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84" name="n_3aveValue【福祉施設】&#10;有形固定資産減価償却率"/>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21607</xdr:rowOff>
    </xdr:from>
    <xdr:ext cx="405111" cy="259045"/>
    <xdr:sp macro="" textlink="">
      <xdr:nvSpPr>
        <xdr:cNvPr id="285" name="n_1main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71138</xdr:rowOff>
    </xdr:from>
    <xdr:ext cx="405111" cy="259045"/>
    <xdr:sp macro="" textlink="">
      <xdr:nvSpPr>
        <xdr:cNvPr id="286" name="n_2mainValue【福祉施設】&#10;有形固定資産減価償却率"/>
        <xdr:cNvSpPr txBox="1"/>
      </xdr:nvSpPr>
      <xdr:spPr>
        <a:xfrm>
          <a:off x="2705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55897</xdr:rowOff>
    </xdr:from>
    <xdr:ext cx="405111" cy="259045"/>
    <xdr:sp macro="" textlink="">
      <xdr:nvSpPr>
        <xdr:cNvPr id="287" name="n_3mainValue【福祉施設】&#10;有形固定資産減価償却率"/>
        <xdr:cNvSpPr txBox="1"/>
      </xdr:nvSpPr>
      <xdr:spPr>
        <a:xfrm>
          <a:off x="1816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125730</xdr:rowOff>
    </xdr:from>
    <xdr:to>
      <xdr:col>55</xdr:col>
      <xdr:colOff>50800</xdr:colOff>
      <xdr:row>86</xdr:row>
      <xdr:rowOff>55880</xdr:rowOff>
    </xdr:to>
    <xdr:sp macro="" textlink="">
      <xdr:nvSpPr>
        <xdr:cNvPr id="326" name="楕円 325"/>
        <xdr:cNvSpPr/>
      </xdr:nvSpPr>
      <xdr:spPr>
        <a:xfrm>
          <a:off x="104267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40657</xdr:rowOff>
    </xdr:from>
    <xdr:ext cx="469744" cy="259045"/>
    <xdr:sp macro="" textlink="">
      <xdr:nvSpPr>
        <xdr:cNvPr id="327" name="【福祉施設】&#10;一人当たり面積該当値テキスト"/>
        <xdr:cNvSpPr txBox="1"/>
      </xdr:nvSpPr>
      <xdr:spPr>
        <a:xfrm>
          <a:off x="10515600" y="1461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127000</xdr:rowOff>
    </xdr:from>
    <xdr:to>
      <xdr:col>50</xdr:col>
      <xdr:colOff>165100</xdr:colOff>
      <xdr:row>86</xdr:row>
      <xdr:rowOff>57150</xdr:rowOff>
    </xdr:to>
    <xdr:sp macro="" textlink="">
      <xdr:nvSpPr>
        <xdr:cNvPr id="328" name="楕円 327"/>
        <xdr:cNvSpPr/>
      </xdr:nvSpPr>
      <xdr:spPr>
        <a:xfrm>
          <a:off x="9588500" y="14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5080</xdr:rowOff>
    </xdr:from>
    <xdr:to>
      <xdr:col>55</xdr:col>
      <xdr:colOff>0</xdr:colOff>
      <xdr:row>86</xdr:row>
      <xdr:rowOff>6350</xdr:rowOff>
    </xdr:to>
    <xdr:cxnSp macro="">
      <xdr:nvCxnSpPr>
        <xdr:cNvPr id="329" name="直線コネクタ 328"/>
        <xdr:cNvCxnSpPr/>
      </xdr:nvCxnSpPr>
      <xdr:spPr>
        <a:xfrm flipV="1">
          <a:off x="9639300" y="1474978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128270</xdr:rowOff>
    </xdr:from>
    <xdr:to>
      <xdr:col>46</xdr:col>
      <xdr:colOff>38100</xdr:colOff>
      <xdr:row>86</xdr:row>
      <xdr:rowOff>58420</xdr:rowOff>
    </xdr:to>
    <xdr:sp macro="" textlink="">
      <xdr:nvSpPr>
        <xdr:cNvPr id="330" name="楕円 329"/>
        <xdr:cNvSpPr/>
      </xdr:nvSpPr>
      <xdr:spPr>
        <a:xfrm>
          <a:off x="8699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6350</xdr:rowOff>
    </xdr:from>
    <xdr:to>
      <xdr:col>50</xdr:col>
      <xdr:colOff>114300</xdr:colOff>
      <xdr:row>86</xdr:row>
      <xdr:rowOff>7620</xdr:rowOff>
    </xdr:to>
    <xdr:cxnSp macro="">
      <xdr:nvCxnSpPr>
        <xdr:cNvPr id="331" name="直線コネクタ 330"/>
        <xdr:cNvCxnSpPr/>
      </xdr:nvCxnSpPr>
      <xdr:spPr>
        <a:xfrm flipV="1">
          <a:off x="8750300" y="147510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139700</xdr:rowOff>
    </xdr:from>
    <xdr:to>
      <xdr:col>41</xdr:col>
      <xdr:colOff>101600</xdr:colOff>
      <xdr:row>86</xdr:row>
      <xdr:rowOff>69850</xdr:rowOff>
    </xdr:to>
    <xdr:sp macro="" textlink="">
      <xdr:nvSpPr>
        <xdr:cNvPr id="332" name="楕円 331"/>
        <xdr:cNvSpPr/>
      </xdr:nvSpPr>
      <xdr:spPr>
        <a:xfrm>
          <a:off x="7810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7620</xdr:rowOff>
    </xdr:from>
    <xdr:to>
      <xdr:col>45</xdr:col>
      <xdr:colOff>177800</xdr:colOff>
      <xdr:row>86</xdr:row>
      <xdr:rowOff>19050</xdr:rowOff>
    </xdr:to>
    <xdr:cxnSp macro="">
      <xdr:nvCxnSpPr>
        <xdr:cNvPr id="333" name="直線コネクタ 332"/>
        <xdr:cNvCxnSpPr/>
      </xdr:nvCxnSpPr>
      <xdr:spPr>
        <a:xfrm flipV="1">
          <a:off x="7861300" y="14752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34"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35"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36"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48277</xdr:rowOff>
    </xdr:from>
    <xdr:ext cx="469744" cy="259045"/>
    <xdr:sp macro="" textlink="">
      <xdr:nvSpPr>
        <xdr:cNvPr id="337" name="n_1mainValue【福祉施設】&#10;一人当たり面積"/>
        <xdr:cNvSpPr txBox="1"/>
      </xdr:nvSpPr>
      <xdr:spPr>
        <a:xfrm>
          <a:off x="9391727" y="1479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49547</xdr:rowOff>
    </xdr:from>
    <xdr:ext cx="469744" cy="259045"/>
    <xdr:sp macro="" textlink="">
      <xdr:nvSpPr>
        <xdr:cNvPr id="338" name="n_2mainValue【福祉施設】&#10;一人当たり面積"/>
        <xdr:cNvSpPr txBox="1"/>
      </xdr:nvSpPr>
      <xdr:spPr>
        <a:xfrm>
          <a:off x="8515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60977</xdr:rowOff>
    </xdr:from>
    <xdr:ext cx="469744" cy="259045"/>
    <xdr:sp macro="" textlink="">
      <xdr:nvSpPr>
        <xdr:cNvPr id="339" name="n_3mainValue【福祉施設】&#10;一人当たり面積"/>
        <xdr:cNvSpPr txBox="1"/>
      </xdr:nvSpPr>
      <xdr:spPr>
        <a:xfrm>
          <a:off x="7626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68"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149861</xdr:rowOff>
    </xdr:from>
    <xdr:to>
      <xdr:col>24</xdr:col>
      <xdr:colOff>114300</xdr:colOff>
      <xdr:row>103</xdr:row>
      <xdr:rowOff>80011</xdr:rowOff>
    </xdr:to>
    <xdr:sp macro="" textlink="">
      <xdr:nvSpPr>
        <xdr:cNvPr id="378" name="楕円 377"/>
        <xdr:cNvSpPr/>
      </xdr:nvSpPr>
      <xdr:spPr>
        <a:xfrm>
          <a:off x="4584700" y="176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1288</xdr:rowOff>
    </xdr:from>
    <xdr:ext cx="405111" cy="259045"/>
    <xdr:sp macro="" textlink="">
      <xdr:nvSpPr>
        <xdr:cNvPr id="379" name="【市民会館】&#10;有形固定資産減価償却率該当値テキスト"/>
        <xdr:cNvSpPr txBox="1"/>
      </xdr:nvSpPr>
      <xdr:spPr>
        <a:xfrm>
          <a:off x="4673600"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168911</xdr:rowOff>
    </xdr:from>
    <xdr:to>
      <xdr:col>20</xdr:col>
      <xdr:colOff>38100</xdr:colOff>
      <xdr:row>103</xdr:row>
      <xdr:rowOff>99061</xdr:rowOff>
    </xdr:to>
    <xdr:sp macro="" textlink="">
      <xdr:nvSpPr>
        <xdr:cNvPr id="380" name="楕円 379"/>
        <xdr:cNvSpPr/>
      </xdr:nvSpPr>
      <xdr:spPr>
        <a:xfrm>
          <a:off x="3746500" y="176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29211</xdr:rowOff>
    </xdr:from>
    <xdr:to>
      <xdr:col>24</xdr:col>
      <xdr:colOff>63500</xdr:colOff>
      <xdr:row>103</xdr:row>
      <xdr:rowOff>48261</xdr:rowOff>
    </xdr:to>
    <xdr:cxnSp macro="">
      <xdr:nvCxnSpPr>
        <xdr:cNvPr id="381" name="直線コネクタ 380"/>
        <xdr:cNvCxnSpPr/>
      </xdr:nvCxnSpPr>
      <xdr:spPr>
        <a:xfrm flipV="1">
          <a:off x="3797300" y="176885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15239</xdr:rowOff>
    </xdr:from>
    <xdr:to>
      <xdr:col>15</xdr:col>
      <xdr:colOff>101600</xdr:colOff>
      <xdr:row>103</xdr:row>
      <xdr:rowOff>116839</xdr:rowOff>
    </xdr:to>
    <xdr:sp macro="" textlink="">
      <xdr:nvSpPr>
        <xdr:cNvPr id="382" name="楕円 381"/>
        <xdr:cNvSpPr/>
      </xdr:nvSpPr>
      <xdr:spPr>
        <a:xfrm>
          <a:off x="2857500" y="1767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48261</xdr:rowOff>
    </xdr:from>
    <xdr:to>
      <xdr:col>19</xdr:col>
      <xdr:colOff>177800</xdr:colOff>
      <xdr:row>103</xdr:row>
      <xdr:rowOff>66039</xdr:rowOff>
    </xdr:to>
    <xdr:cxnSp macro="">
      <xdr:nvCxnSpPr>
        <xdr:cNvPr id="383" name="直線コネクタ 382"/>
        <xdr:cNvCxnSpPr/>
      </xdr:nvCxnSpPr>
      <xdr:spPr>
        <a:xfrm flipV="1">
          <a:off x="2908300" y="17707611"/>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38100</xdr:rowOff>
    </xdr:from>
    <xdr:to>
      <xdr:col>10</xdr:col>
      <xdr:colOff>165100</xdr:colOff>
      <xdr:row>103</xdr:row>
      <xdr:rowOff>139700</xdr:rowOff>
    </xdr:to>
    <xdr:sp macro="" textlink="">
      <xdr:nvSpPr>
        <xdr:cNvPr id="384" name="楕円 383"/>
        <xdr:cNvSpPr/>
      </xdr:nvSpPr>
      <xdr:spPr>
        <a:xfrm>
          <a:off x="1968500" y="1769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66039</xdr:rowOff>
    </xdr:from>
    <xdr:to>
      <xdr:col>15</xdr:col>
      <xdr:colOff>50800</xdr:colOff>
      <xdr:row>103</xdr:row>
      <xdr:rowOff>88900</xdr:rowOff>
    </xdr:to>
    <xdr:cxnSp macro="">
      <xdr:nvCxnSpPr>
        <xdr:cNvPr id="385" name="直線コネクタ 384"/>
        <xdr:cNvCxnSpPr/>
      </xdr:nvCxnSpPr>
      <xdr:spPr>
        <a:xfrm flipV="1">
          <a:off x="2019300" y="177253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86"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87"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388" name="n_3aveValue【市民会館】&#10;有形固定資産減価償却率"/>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115588</xdr:rowOff>
    </xdr:from>
    <xdr:ext cx="405111" cy="259045"/>
    <xdr:sp macro="" textlink="">
      <xdr:nvSpPr>
        <xdr:cNvPr id="389" name="n_1mainValue【市民会館】&#10;有形固定資産減価償却率"/>
        <xdr:cNvSpPr txBox="1"/>
      </xdr:nvSpPr>
      <xdr:spPr>
        <a:xfrm>
          <a:off x="3582044" y="1743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133366</xdr:rowOff>
    </xdr:from>
    <xdr:ext cx="405111" cy="259045"/>
    <xdr:sp macro="" textlink="">
      <xdr:nvSpPr>
        <xdr:cNvPr id="390" name="n_2mainValue【市民会館】&#10;有形固定資産減価償却率"/>
        <xdr:cNvSpPr txBox="1"/>
      </xdr:nvSpPr>
      <xdr:spPr>
        <a:xfrm>
          <a:off x="2705744" y="17449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156227</xdr:rowOff>
    </xdr:from>
    <xdr:ext cx="405111" cy="259045"/>
    <xdr:sp macro="" textlink="">
      <xdr:nvSpPr>
        <xdr:cNvPr id="391" name="n_3mainValue【市民会館】&#10;有形固定資産減価償却率"/>
        <xdr:cNvSpPr txBox="1"/>
      </xdr:nvSpPr>
      <xdr:spPr>
        <a:xfrm>
          <a:off x="1816744" y="1747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420" name="【市民会館】&#10;一人当たり面積平均値テキスト"/>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24" name="フローチャート: 判断 423"/>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40639</xdr:rowOff>
    </xdr:from>
    <xdr:to>
      <xdr:col>55</xdr:col>
      <xdr:colOff>50800</xdr:colOff>
      <xdr:row>107</xdr:row>
      <xdr:rowOff>142239</xdr:rowOff>
    </xdr:to>
    <xdr:sp macro="" textlink="">
      <xdr:nvSpPr>
        <xdr:cNvPr id="430" name="楕円 429"/>
        <xdr:cNvSpPr/>
      </xdr:nvSpPr>
      <xdr:spPr>
        <a:xfrm>
          <a:off x="104267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19066</xdr:rowOff>
    </xdr:from>
    <xdr:ext cx="469744" cy="259045"/>
    <xdr:sp macro="" textlink="">
      <xdr:nvSpPr>
        <xdr:cNvPr id="431" name="【市民会館】&#10;一人当たり面積該当値テキスト"/>
        <xdr:cNvSpPr txBox="1"/>
      </xdr:nvSpPr>
      <xdr:spPr>
        <a:xfrm>
          <a:off x="10515600"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44450</xdr:rowOff>
    </xdr:from>
    <xdr:to>
      <xdr:col>50</xdr:col>
      <xdr:colOff>165100</xdr:colOff>
      <xdr:row>107</xdr:row>
      <xdr:rowOff>146050</xdr:rowOff>
    </xdr:to>
    <xdr:sp macro="" textlink="">
      <xdr:nvSpPr>
        <xdr:cNvPr id="432" name="楕円 431"/>
        <xdr:cNvSpPr/>
      </xdr:nvSpPr>
      <xdr:spPr>
        <a:xfrm>
          <a:off x="9588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91439</xdr:rowOff>
    </xdr:from>
    <xdr:to>
      <xdr:col>55</xdr:col>
      <xdr:colOff>0</xdr:colOff>
      <xdr:row>107</xdr:row>
      <xdr:rowOff>95250</xdr:rowOff>
    </xdr:to>
    <xdr:cxnSp macro="">
      <xdr:nvCxnSpPr>
        <xdr:cNvPr id="433" name="直線コネクタ 432"/>
        <xdr:cNvCxnSpPr/>
      </xdr:nvCxnSpPr>
      <xdr:spPr>
        <a:xfrm flipV="1">
          <a:off x="9639300" y="184365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46355</xdr:rowOff>
    </xdr:from>
    <xdr:to>
      <xdr:col>46</xdr:col>
      <xdr:colOff>38100</xdr:colOff>
      <xdr:row>107</xdr:row>
      <xdr:rowOff>147955</xdr:rowOff>
    </xdr:to>
    <xdr:sp macro="" textlink="">
      <xdr:nvSpPr>
        <xdr:cNvPr id="434" name="楕円 433"/>
        <xdr:cNvSpPr/>
      </xdr:nvSpPr>
      <xdr:spPr>
        <a:xfrm>
          <a:off x="86995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95250</xdr:rowOff>
    </xdr:from>
    <xdr:to>
      <xdr:col>50</xdr:col>
      <xdr:colOff>114300</xdr:colOff>
      <xdr:row>107</xdr:row>
      <xdr:rowOff>97155</xdr:rowOff>
    </xdr:to>
    <xdr:cxnSp macro="">
      <xdr:nvCxnSpPr>
        <xdr:cNvPr id="435" name="直線コネクタ 434"/>
        <xdr:cNvCxnSpPr/>
      </xdr:nvCxnSpPr>
      <xdr:spPr>
        <a:xfrm flipV="1">
          <a:off x="8750300" y="184404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48261</xdr:rowOff>
    </xdr:from>
    <xdr:to>
      <xdr:col>41</xdr:col>
      <xdr:colOff>101600</xdr:colOff>
      <xdr:row>107</xdr:row>
      <xdr:rowOff>149861</xdr:rowOff>
    </xdr:to>
    <xdr:sp macro="" textlink="">
      <xdr:nvSpPr>
        <xdr:cNvPr id="436" name="楕円 435"/>
        <xdr:cNvSpPr/>
      </xdr:nvSpPr>
      <xdr:spPr>
        <a:xfrm>
          <a:off x="7810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97155</xdr:rowOff>
    </xdr:from>
    <xdr:to>
      <xdr:col>45</xdr:col>
      <xdr:colOff>177800</xdr:colOff>
      <xdr:row>107</xdr:row>
      <xdr:rowOff>99061</xdr:rowOff>
    </xdr:to>
    <xdr:cxnSp macro="">
      <xdr:nvCxnSpPr>
        <xdr:cNvPr id="437" name="直線コネクタ 436"/>
        <xdr:cNvCxnSpPr/>
      </xdr:nvCxnSpPr>
      <xdr:spPr>
        <a:xfrm flipV="1">
          <a:off x="7861300" y="184423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438"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39"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440" name="n_3aveValue【市民会館】&#10;一人当たり面積"/>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137177</xdr:rowOff>
    </xdr:from>
    <xdr:ext cx="469744" cy="259045"/>
    <xdr:sp macro="" textlink="">
      <xdr:nvSpPr>
        <xdr:cNvPr id="441" name="n_1mainValue【市民会館】&#10;一人当たり面積"/>
        <xdr:cNvSpPr txBox="1"/>
      </xdr:nvSpPr>
      <xdr:spPr>
        <a:xfrm>
          <a:off x="93917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139082</xdr:rowOff>
    </xdr:from>
    <xdr:ext cx="469744" cy="259045"/>
    <xdr:sp macro="" textlink="">
      <xdr:nvSpPr>
        <xdr:cNvPr id="442" name="n_2mainValue【市民会館】&#10;一人当たり面積"/>
        <xdr:cNvSpPr txBox="1"/>
      </xdr:nvSpPr>
      <xdr:spPr>
        <a:xfrm>
          <a:off x="8515427"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140988</xdr:rowOff>
    </xdr:from>
    <xdr:ext cx="469744" cy="259045"/>
    <xdr:sp macro="" textlink="">
      <xdr:nvSpPr>
        <xdr:cNvPr id="443" name="n_3mainValue【市民会館】&#10;一人当たり面積"/>
        <xdr:cNvSpPr txBox="1"/>
      </xdr:nvSpPr>
      <xdr:spPr>
        <a:xfrm>
          <a:off x="7626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69" name="直線コネクタ 468"/>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70"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71" name="直線コネクタ 470"/>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72"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73" name="直線コネクタ 472"/>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74"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75" name="フローチャート: 判断 474"/>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76" name="フローチャート: 判断 475"/>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77" name="フローチャート: 判断 476"/>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78" name="フローチャート: 判断 477"/>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90714</xdr:rowOff>
    </xdr:from>
    <xdr:to>
      <xdr:col>85</xdr:col>
      <xdr:colOff>177800</xdr:colOff>
      <xdr:row>36</xdr:row>
      <xdr:rowOff>20864</xdr:rowOff>
    </xdr:to>
    <xdr:sp macro="" textlink="">
      <xdr:nvSpPr>
        <xdr:cNvPr id="484" name="楕円 483"/>
        <xdr:cNvSpPr/>
      </xdr:nvSpPr>
      <xdr:spPr>
        <a:xfrm>
          <a:off x="16268700" y="609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113591</xdr:rowOff>
    </xdr:from>
    <xdr:ext cx="405111" cy="259045"/>
    <xdr:sp macro="" textlink="">
      <xdr:nvSpPr>
        <xdr:cNvPr id="485" name="【一般廃棄物処理施設】&#10;有形固定資産減価償却率該当値テキスト"/>
        <xdr:cNvSpPr txBox="1"/>
      </xdr:nvSpPr>
      <xdr:spPr>
        <a:xfrm>
          <a:off x="16357600" y="594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133169</xdr:rowOff>
    </xdr:from>
    <xdr:to>
      <xdr:col>81</xdr:col>
      <xdr:colOff>101600</xdr:colOff>
      <xdr:row>36</xdr:row>
      <xdr:rowOff>63319</xdr:rowOff>
    </xdr:to>
    <xdr:sp macro="" textlink="">
      <xdr:nvSpPr>
        <xdr:cNvPr id="486" name="楕円 485"/>
        <xdr:cNvSpPr/>
      </xdr:nvSpPr>
      <xdr:spPr>
        <a:xfrm>
          <a:off x="15430500" y="61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141514</xdr:rowOff>
    </xdr:from>
    <xdr:to>
      <xdr:col>85</xdr:col>
      <xdr:colOff>127000</xdr:colOff>
      <xdr:row>36</xdr:row>
      <xdr:rowOff>12519</xdr:rowOff>
    </xdr:to>
    <xdr:cxnSp macro="">
      <xdr:nvCxnSpPr>
        <xdr:cNvPr id="487" name="直線コネクタ 486"/>
        <xdr:cNvCxnSpPr/>
      </xdr:nvCxnSpPr>
      <xdr:spPr>
        <a:xfrm flipV="1">
          <a:off x="15481300" y="614226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159294</xdr:rowOff>
    </xdr:from>
    <xdr:to>
      <xdr:col>76</xdr:col>
      <xdr:colOff>165100</xdr:colOff>
      <xdr:row>36</xdr:row>
      <xdr:rowOff>89444</xdr:rowOff>
    </xdr:to>
    <xdr:sp macro="" textlink="">
      <xdr:nvSpPr>
        <xdr:cNvPr id="488" name="楕円 487"/>
        <xdr:cNvSpPr/>
      </xdr:nvSpPr>
      <xdr:spPr>
        <a:xfrm>
          <a:off x="1454150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12519</xdr:rowOff>
    </xdr:from>
    <xdr:to>
      <xdr:col>81</xdr:col>
      <xdr:colOff>50800</xdr:colOff>
      <xdr:row>36</xdr:row>
      <xdr:rowOff>38644</xdr:rowOff>
    </xdr:to>
    <xdr:cxnSp macro="">
      <xdr:nvCxnSpPr>
        <xdr:cNvPr id="489" name="直線コネクタ 488"/>
        <xdr:cNvCxnSpPr/>
      </xdr:nvCxnSpPr>
      <xdr:spPr>
        <a:xfrm flipV="1">
          <a:off x="14592300" y="61847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51526</xdr:rowOff>
    </xdr:from>
    <xdr:to>
      <xdr:col>72</xdr:col>
      <xdr:colOff>38100</xdr:colOff>
      <xdr:row>36</xdr:row>
      <xdr:rowOff>153126</xdr:rowOff>
    </xdr:to>
    <xdr:sp macro="" textlink="">
      <xdr:nvSpPr>
        <xdr:cNvPr id="490" name="楕円 489"/>
        <xdr:cNvSpPr/>
      </xdr:nvSpPr>
      <xdr:spPr>
        <a:xfrm>
          <a:off x="13652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38644</xdr:rowOff>
    </xdr:from>
    <xdr:to>
      <xdr:col>76</xdr:col>
      <xdr:colOff>114300</xdr:colOff>
      <xdr:row>36</xdr:row>
      <xdr:rowOff>102326</xdr:rowOff>
    </xdr:to>
    <xdr:cxnSp macro="">
      <xdr:nvCxnSpPr>
        <xdr:cNvPr id="491" name="直線コネクタ 490"/>
        <xdr:cNvCxnSpPr/>
      </xdr:nvCxnSpPr>
      <xdr:spPr>
        <a:xfrm flipV="1">
          <a:off x="13703300" y="621084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92"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493" name="n_2aveValue【一般廃棄物処理施設】&#10;有形固定資産減価償却率"/>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47914</xdr:rowOff>
    </xdr:from>
    <xdr:ext cx="405111" cy="259045"/>
    <xdr:sp macro="" textlink="">
      <xdr:nvSpPr>
        <xdr:cNvPr id="494" name="n_3aveValue【一般廃棄物処理施設】&#10;有形固定資産減価償却率"/>
        <xdr:cNvSpPr txBox="1"/>
      </xdr:nvSpPr>
      <xdr:spPr>
        <a:xfrm>
          <a:off x="13500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79846</xdr:rowOff>
    </xdr:from>
    <xdr:ext cx="405111" cy="259045"/>
    <xdr:sp macro="" textlink="">
      <xdr:nvSpPr>
        <xdr:cNvPr id="495" name="n_1mainValue【一般廃棄物処理施設】&#10;有形固定資産減価償却率"/>
        <xdr:cNvSpPr txBox="1"/>
      </xdr:nvSpPr>
      <xdr:spPr>
        <a:xfrm>
          <a:off x="15266044" y="590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105971</xdr:rowOff>
    </xdr:from>
    <xdr:ext cx="405111" cy="259045"/>
    <xdr:sp macro="" textlink="">
      <xdr:nvSpPr>
        <xdr:cNvPr id="496" name="n_2mainValue【一般廃棄物処理施設】&#10;有形固定資産減価償却率"/>
        <xdr:cNvSpPr txBox="1"/>
      </xdr:nvSpPr>
      <xdr:spPr>
        <a:xfrm>
          <a:off x="14389744" y="593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169653</xdr:rowOff>
    </xdr:from>
    <xdr:ext cx="405111" cy="259045"/>
    <xdr:sp macro="" textlink="">
      <xdr:nvSpPr>
        <xdr:cNvPr id="497" name="n_3mainValue【一般廃棄物処理施設】&#10;有形固定資産減価償却率"/>
        <xdr:cNvSpPr txBox="1"/>
      </xdr:nvSpPr>
      <xdr:spPr>
        <a:xfrm>
          <a:off x="135007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511" name="テキスト ボックス 510"/>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513" name="テキスト ボックス 512"/>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15" name="テキスト ボックス 514"/>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17" name="テキスト ボックス 51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19" name="テキスト ボックス 518"/>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21" name="テキスト ボックス 520"/>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23" name="直線コネクタ 522"/>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24"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25" name="直線コネクタ 524"/>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26"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27" name="直線コネクタ 526"/>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28"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29" name="フローチャート: 判断 528"/>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30" name="フローチャート: 判断 529"/>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31" name="フローチャート: 判断 530"/>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32" name="フローチャート: 判断 531"/>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18540</xdr:rowOff>
    </xdr:from>
    <xdr:to>
      <xdr:col>116</xdr:col>
      <xdr:colOff>114300</xdr:colOff>
      <xdr:row>42</xdr:row>
      <xdr:rowOff>120140</xdr:rowOff>
    </xdr:to>
    <xdr:sp macro="" textlink="">
      <xdr:nvSpPr>
        <xdr:cNvPr id="538" name="楕円 537"/>
        <xdr:cNvSpPr/>
      </xdr:nvSpPr>
      <xdr:spPr>
        <a:xfrm>
          <a:off x="22110700" y="721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99010" cy="259045"/>
    <xdr:sp macro="" textlink="">
      <xdr:nvSpPr>
        <xdr:cNvPr id="539" name="【一般廃棄物処理施設】&#10;一人当たり有形固定資産（償却資産）額該当値テキスト"/>
        <xdr:cNvSpPr txBox="1"/>
      </xdr:nvSpPr>
      <xdr:spPr>
        <a:xfrm>
          <a:off x="22199600" y="718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17671</xdr:rowOff>
    </xdr:from>
    <xdr:to>
      <xdr:col>112</xdr:col>
      <xdr:colOff>38100</xdr:colOff>
      <xdr:row>42</xdr:row>
      <xdr:rowOff>119271</xdr:rowOff>
    </xdr:to>
    <xdr:sp macro="" textlink="">
      <xdr:nvSpPr>
        <xdr:cNvPr id="540" name="楕円 539"/>
        <xdr:cNvSpPr/>
      </xdr:nvSpPr>
      <xdr:spPr>
        <a:xfrm>
          <a:off x="21272500" y="721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68471</xdr:rowOff>
    </xdr:from>
    <xdr:to>
      <xdr:col>116</xdr:col>
      <xdr:colOff>63500</xdr:colOff>
      <xdr:row>42</xdr:row>
      <xdr:rowOff>69340</xdr:rowOff>
    </xdr:to>
    <xdr:cxnSp macro="">
      <xdr:nvCxnSpPr>
        <xdr:cNvPr id="541" name="直線コネクタ 540"/>
        <xdr:cNvCxnSpPr/>
      </xdr:nvCxnSpPr>
      <xdr:spPr>
        <a:xfrm>
          <a:off x="21323300" y="7269371"/>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17042</xdr:rowOff>
    </xdr:from>
    <xdr:to>
      <xdr:col>107</xdr:col>
      <xdr:colOff>101600</xdr:colOff>
      <xdr:row>42</xdr:row>
      <xdr:rowOff>118642</xdr:rowOff>
    </xdr:to>
    <xdr:sp macro="" textlink="">
      <xdr:nvSpPr>
        <xdr:cNvPr id="542" name="楕円 541"/>
        <xdr:cNvSpPr/>
      </xdr:nvSpPr>
      <xdr:spPr>
        <a:xfrm>
          <a:off x="20383500" y="721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67842</xdr:rowOff>
    </xdr:from>
    <xdr:to>
      <xdr:col>111</xdr:col>
      <xdr:colOff>177800</xdr:colOff>
      <xdr:row>42</xdr:row>
      <xdr:rowOff>68471</xdr:rowOff>
    </xdr:to>
    <xdr:cxnSp macro="">
      <xdr:nvCxnSpPr>
        <xdr:cNvPr id="543" name="直線コネクタ 542"/>
        <xdr:cNvCxnSpPr/>
      </xdr:nvCxnSpPr>
      <xdr:spPr>
        <a:xfrm>
          <a:off x="20434300" y="7268742"/>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14629</xdr:rowOff>
    </xdr:from>
    <xdr:to>
      <xdr:col>102</xdr:col>
      <xdr:colOff>165100</xdr:colOff>
      <xdr:row>42</xdr:row>
      <xdr:rowOff>116229</xdr:rowOff>
    </xdr:to>
    <xdr:sp macro="" textlink="">
      <xdr:nvSpPr>
        <xdr:cNvPr id="544" name="楕円 543"/>
        <xdr:cNvSpPr/>
      </xdr:nvSpPr>
      <xdr:spPr>
        <a:xfrm>
          <a:off x="19494500" y="721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65429</xdr:rowOff>
    </xdr:from>
    <xdr:to>
      <xdr:col>107</xdr:col>
      <xdr:colOff>50800</xdr:colOff>
      <xdr:row>42</xdr:row>
      <xdr:rowOff>67842</xdr:rowOff>
    </xdr:to>
    <xdr:cxnSp macro="">
      <xdr:nvCxnSpPr>
        <xdr:cNvPr id="545" name="直線コネクタ 544"/>
        <xdr:cNvCxnSpPr/>
      </xdr:nvCxnSpPr>
      <xdr:spPr>
        <a:xfrm>
          <a:off x="19545300" y="726632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46"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547" name="n_2aveValue【一般廃棄物処理施設】&#10;一人当たり有形固定資産（償却資産）額"/>
        <xdr:cNvSpPr txBox="1"/>
      </xdr:nvSpPr>
      <xdr:spPr>
        <a:xfrm>
          <a:off x="20167111"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122465</xdr:rowOff>
    </xdr:from>
    <xdr:ext cx="534377" cy="259045"/>
    <xdr:sp macro="" textlink="">
      <xdr:nvSpPr>
        <xdr:cNvPr id="548" name="n_3aveValue【一般廃棄物処理施設】&#10;一人当たり有形固定資産（償却資産）額"/>
        <xdr:cNvSpPr txBox="1"/>
      </xdr:nvSpPr>
      <xdr:spPr>
        <a:xfrm>
          <a:off x="19278111" y="73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110398</xdr:rowOff>
    </xdr:from>
    <xdr:ext cx="599010" cy="259045"/>
    <xdr:sp macro="" textlink="">
      <xdr:nvSpPr>
        <xdr:cNvPr id="549" name="n_1mainValue【一般廃棄物処理施設】&#10;一人当たり有形固定資産（償却資産）額"/>
        <xdr:cNvSpPr txBox="1"/>
      </xdr:nvSpPr>
      <xdr:spPr>
        <a:xfrm>
          <a:off x="21011095" y="731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135169</xdr:rowOff>
    </xdr:from>
    <xdr:ext cx="599010" cy="259045"/>
    <xdr:sp macro="" textlink="">
      <xdr:nvSpPr>
        <xdr:cNvPr id="550" name="n_2mainValue【一般廃棄物処理施設】&#10;一人当たり有形固定資産（償却資産）額"/>
        <xdr:cNvSpPr txBox="1"/>
      </xdr:nvSpPr>
      <xdr:spPr>
        <a:xfrm>
          <a:off x="20134795" y="699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132756</xdr:rowOff>
    </xdr:from>
    <xdr:ext cx="599010" cy="259045"/>
    <xdr:sp macro="" textlink="">
      <xdr:nvSpPr>
        <xdr:cNvPr id="551" name="n_3mainValue【一般廃棄物処理施設】&#10;一人当たり有形固定資産（償却資産）額"/>
        <xdr:cNvSpPr txBox="1"/>
      </xdr:nvSpPr>
      <xdr:spPr>
        <a:xfrm>
          <a:off x="19245795" y="699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77" name="直線コネクタ 576"/>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78"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79" name="直線コネクタ 578"/>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1" name="直線コネクタ 58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82"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83" name="フローチャート: 判断 58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84" name="フローチャート: 判断 583"/>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5" name="フローチャート: 判断 58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86" name="フローチャート: 判断 585"/>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169635</xdr:rowOff>
    </xdr:from>
    <xdr:to>
      <xdr:col>85</xdr:col>
      <xdr:colOff>177800</xdr:colOff>
      <xdr:row>58</xdr:row>
      <xdr:rowOff>99785</xdr:rowOff>
    </xdr:to>
    <xdr:sp macro="" textlink="">
      <xdr:nvSpPr>
        <xdr:cNvPr id="592" name="楕円 591"/>
        <xdr:cNvSpPr/>
      </xdr:nvSpPr>
      <xdr:spPr>
        <a:xfrm>
          <a:off x="16268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21062</xdr:rowOff>
    </xdr:from>
    <xdr:ext cx="405111" cy="259045"/>
    <xdr:sp macro="" textlink="">
      <xdr:nvSpPr>
        <xdr:cNvPr id="593" name="【保健センター・保健所】&#10;有形固定資産減価償却率該当値テキスト"/>
        <xdr:cNvSpPr txBox="1"/>
      </xdr:nvSpPr>
      <xdr:spPr>
        <a:xfrm>
          <a:off x="16357600" y="979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30843</xdr:rowOff>
    </xdr:from>
    <xdr:to>
      <xdr:col>81</xdr:col>
      <xdr:colOff>101600</xdr:colOff>
      <xdr:row>58</xdr:row>
      <xdr:rowOff>132443</xdr:rowOff>
    </xdr:to>
    <xdr:sp macro="" textlink="">
      <xdr:nvSpPr>
        <xdr:cNvPr id="594" name="楕円 593"/>
        <xdr:cNvSpPr/>
      </xdr:nvSpPr>
      <xdr:spPr>
        <a:xfrm>
          <a:off x="15430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48985</xdr:rowOff>
    </xdr:from>
    <xdr:to>
      <xdr:col>85</xdr:col>
      <xdr:colOff>127000</xdr:colOff>
      <xdr:row>58</xdr:row>
      <xdr:rowOff>81643</xdr:rowOff>
    </xdr:to>
    <xdr:cxnSp macro="">
      <xdr:nvCxnSpPr>
        <xdr:cNvPr id="595" name="直線コネクタ 594"/>
        <xdr:cNvCxnSpPr/>
      </xdr:nvCxnSpPr>
      <xdr:spPr>
        <a:xfrm flipV="1">
          <a:off x="15481300" y="99930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596" name="楕円 595"/>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81643</xdr:rowOff>
    </xdr:from>
    <xdr:to>
      <xdr:col>81</xdr:col>
      <xdr:colOff>50800</xdr:colOff>
      <xdr:row>58</xdr:row>
      <xdr:rowOff>114300</xdr:rowOff>
    </xdr:to>
    <xdr:cxnSp macro="">
      <xdr:nvCxnSpPr>
        <xdr:cNvPr id="597" name="直線コネクタ 596"/>
        <xdr:cNvCxnSpPr/>
      </xdr:nvCxnSpPr>
      <xdr:spPr>
        <a:xfrm flipV="1">
          <a:off x="14592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96157</xdr:rowOff>
    </xdr:from>
    <xdr:to>
      <xdr:col>72</xdr:col>
      <xdr:colOff>38100</xdr:colOff>
      <xdr:row>59</xdr:row>
      <xdr:rowOff>26307</xdr:rowOff>
    </xdr:to>
    <xdr:sp macro="" textlink="">
      <xdr:nvSpPr>
        <xdr:cNvPr id="598" name="楕円 597"/>
        <xdr:cNvSpPr/>
      </xdr:nvSpPr>
      <xdr:spPr>
        <a:xfrm>
          <a:off x="13652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146957</xdr:rowOff>
    </xdr:to>
    <xdr:cxnSp macro="">
      <xdr:nvCxnSpPr>
        <xdr:cNvPr id="599" name="直線コネクタ 598"/>
        <xdr:cNvCxnSpPr/>
      </xdr:nvCxnSpPr>
      <xdr:spPr>
        <a:xfrm flipV="1">
          <a:off x="13703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600" name="n_1aveValue【保健センター・保健所】&#10;有形固定資産減価償却率"/>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601"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157860</xdr:rowOff>
    </xdr:from>
    <xdr:ext cx="405111" cy="259045"/>
    <xdr:sp macro="" textlink="">
      <xdr:nvSpPr>
        <xdr:cNvPr id="602" name="n_3aveValue【保健センター・保健所】&#10;有形固定資産減価償却率"/>
        <xdr:cNvSpPr txBox="1"/>
      </xdr:nvSpPr>
      <xdr:spPr>
        <a:xfrm>
          <a:off x="13500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148970</xdr:rowOff>
    </xdr:from>
    <xdr:ext cx="405111" cy="259045"/>
    <xdr:sp macro="" textlink="">
      <xdr:nvSpPr>
        <xdr:cNvPr id="603" name="n_1mainValue【保健センター・保健所】&#10;有形固定資産減価償却率"/>
        <xdr:cNvSpPr txBox="1"/>
      </xdr:nvSpPr>
      <xdr:spPr>
        <a:xfrm>
          <a:off x="15266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604" name="n_2mainValue【保健センター・保健所】&#10;有形固定資産減価償却率"/>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42834</xdr:rowOff>
    </xdr:from>
    <xdr:ext cx="405111" cy="259045"/>
    <xdr:sp macro="" textlink="">
      <xdr:nvSpPr>
        <xdr:cNvPr id="605" name="n_3mainValue【保健センター・保健所】&#10;有形固定資産減価償却率"/>
        <xdr:cNvSpPr txBox="1"/>
      </xdr:nvSpPr>
      <xdr:spPr>
        <a:xfrm>
          <a:off x="13500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7" name="テキスト ボックス 6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9" name="テキスト ボックス 6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1" name="テキスト ボックス 6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3" name="テキスト ボックス 6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5" name="テキスト ボックス 6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629" name="直線コネクタ 628"/>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30"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31" name="直線コネクタ 630"/>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32"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33" name="直線コネクタ 632"/>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634"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35" name="フローチャート: 判断 634"/>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36" name="フローチャート: 判断 635"/>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37" name="フローチャート: 判断 636"/>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38" name="フローチャート: 判断 637"/>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139700</xdr:rowOff>
    </xdr:from>
    <xdr:to>
      <xdr:col>116</xdr:col>
      <xdr:colOff>114300</xdr:colOff>
      <xdr:row>64</xdr:row>
      <xdr:rowOff>69850</xdr:rowOff>
    </xdr:to>
    <xdr:sp macro="" textlink="">
      <xdr:nvSpPr>
        <xdr:cNvPr id="644" name="楕円 643"/>
        <xdr:cNvSpPr/>
      </xdr:nvSpPr>
      <xdr:spPr>
        <a:xfrm>
          <a:off x="221107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54627</xdr:rowOff>
    </xdr:from>
    <xdr:ext cx="469744" cy="259045"/>
    <xdr:sp macro="" textlink="">
      <xdr:nvSpPr>
        <xdr:cNvPr id="645" name="【保健センター・保健所】&#10;一人当たり面積該当値テキスト"/>
        <xdr:cNvSpPr txBox="1"/>
      </xdr:nvSpPr>
      <xdr:spPr>
        <a:xfrm>
          <a:off x="22199600" y="1085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139700</xdr:rowOff>
    </xdr:from>
    <xdr:to>
      <xdr:col>112</xdr:col>
      <xdr:colOff>38100</xdr:colOff>
      <xdr:row>64</xdr:row>
      <xdr:rowOff>69850</xdr:rowOff>
    </xdr:to>
    <xdr:sp macro="" textlink="">
      <xdr:nvSpPr>
        <xdr:cNvPr id="646" name="楕円 645"/>
        <xdr:cNvSpPr/>
      </xdr:nvSpPr>
      <xdr:spPr>
        <a:xfrm>
          <a:off x="21272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19050</xdr:rowOff>
    </xdr:from>
    <xdr:to>
      <xdr:col>116</xdr:col>
      <xdr:colOff>63500</xdr:colOff>
      <xdr:row>64</xdr:row>
      <xdr:rowOff>19050</xdr:rowOff>
    </xdr:to>
    <xdr:cxnSp macro="">
      <xdr:nvCxnSpPr>
        <xdr:cNvPr id="647" name="直線コネクタ 646"/>
        <xdr:cNvCxnSpPr/>
      </xdr:nvCxnSpPr>
      <xdr:spPr>
        <a:xfrm>
          <a:off x="21323300" y="1099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139700</xdr:rowOff>
    </xdr:from>
    <xdr:to>
      <xdr:col>107</xdr:col>
      <xdr:colOff>101600</xdr:colOff>
      <xdr:row>64</xdr:row>
      <xdr:rowOff>69850</xdr:rowOff>
    </xdr:to>
    <xdr:sp macro="" textlink="">
      <xdr:nvSpPr>
        <xdr:cNvPr id="648" name="楕円 647"/>
        <xdr:cNvSpPr/>
      </xdr:nvSpPr>
      <xdr:spPr>
        <a:xfrm>
          <a:off x="20383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19050</xdr:rowOff>
    </xdr:from>
    <xdr:to>
      <xdr:col>111</xdr:col>
      <xdr:colOff>177800</xdr:colOff>
      <xdr:row>64</xdr:row>
      <xdr:rowOff>19050</xdr:rowOff>
    </xdr:to>
    <xdr:cxnSp macro="">
      <xdr:nvCxnSpPr>
        <xdr:cNvPr id="649" name="直線コネクタ 648"/>
        <xdr:cNvCxnSpPr/>
      </xdr:nvCxnSpPr>
      <xdr:spPr>
        <a:xfrm>
          <a:off x="20434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139700</xdr:rowOff>
    </xdr:from>
    <xdr:to>
      <xdr:col>102</xdr:col>
      <xdr:colOff>165100</xdr:colOff>
      <xdr:row>64</xdr:row>
      <xdr:rowOff>69850</xdr:rowOff>
    </xdr:to>
    <xdr:sp macro="" textlink="">
      <xdr:nvSpPr>
        <xdr:cNvPr id="650" name="楕円 649"/>
        <xdr:cNvSpPr/>
      </xdr:nvSpPr>
      <xdr:spPr>
        <a:xfrm>
          <a:off x="19494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19050</xdr:rowOff>
    </xdr:from>
    <xdr:to>
      <xdr:col>107</xdr:col>
      <xdr:colOff>50800</xdr:colOff>
      <xdr:row>64</xdr:row>
      <xdr:rowOff>19050</xdr:rowOff>
    </xdr:to>
    <xdr:cxnSp macro="">
      <xdr:nvCxnSpPr>
        <xdr:cNvPr id="651" name="直線コネクタ 650"/>
        <xdr:cNvCxnSpPr/>
      </xdr:nvCxnSpPr>
      <xdr:spPr>
        <a:xfrm>
          <a:off x="19545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652" name="n_1aveValue【保健センター・保健所】&#10;一人当たり面積"/>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53"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654" name="n_3aveValue【保健センター・保健所】&#10;一人当たり面積"/>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60977</xdr:rowOff>
    </xdr:from>
    <xdr:ext cx="469744" cy="259045"/>
    <xdr:sp macro="" textlink="">
      <xdr:nvSpPr>
        <xdr:cNvPr id="655" name="n_1mainValue【保健センター・保健所】&#10;一人当たり面積"/>
        <xdr:cNvSpPr txBox="1"/>
      </xdr:nvSpPr>
      <xdr:spPr>
        <a:xfrm>
          <a:off x="210757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60977</xdr:rowOff>
    </xdr:from>
    <xdr:ext cx="469744" cy="259045"/>
    <xdr:sp macro="" textlink="">
      <xdr:nvSpPr>
        <xdr:cNvPr id="656" name="n_2mainValue【保健センター・保健所】&#10;一人当たり面積"/>
        <xdr:cNvSpPr txBox="1"/>
      </xdr:nvSpPr>
      <xdr:spPr>
        <a:xfrm>
          <a:off x="20199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60977</xdr:rowOff>
    </xdr:from>
    <xdr:ext cx="469744" cy="259045"/>
    <xdr:sp macro="" textlink="">
      <xdr:nvSpPr>
        <xdr:cNvPr id="657" name="n_3mainValue【保健センター・保健所】&#10;一人当たり面積"/>
        <xdr:cNvSpPr txBox="1"/>
      </xdr:nvSpPr>
      <xdr:spPr>
        <a:xfrm>
          <a:off x="19310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83" name="直線コネクタ 682"/>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84"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85" name="直線コネクタ 684"/>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86"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87" name="直線コネクタ 686"/>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170197</xdr:rowOff>
    </xdr:from>
    <xdr:ext cx="405111" cy="259045"/>
    <xdr:sp macro="" textlink="">
      <xdr:nvSpPr>
        <xdr:cNvPr id="688" name="【消防施設】&#10;有形固定資産減価償却率平均値テキスト"/>
        <xdr:cNvSpPr txBox="1"/>
      </xdr:nvSpPr>
      <xdr:spPr>
        <a:xfrm>
          <a:off x="16357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89" name="フローチャート: 判断 688"/>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90" name="フローチャート: 判断 689"/>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91" name="フローチャート: 判断 690"/>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92" name="フローチャート: 判断 691"/>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90170</xdr:rowOff>
    </xdr:from>
    <xdr:to>
      <xdr:col>85</xdr:col>
      <xdr:colOff>177800</xdr:colOff>
      <xdr:row>85</xdr:row>
      <xdr:rowOff>20320</xdr:rowOff>
    </xdr:to>
    <xdr:sp macro="" textlink="">
      <xdr:nvSpPr>
        <xdr:cNvPr id="698" name="楕円 697"/>
        <xdr:cNvSpPr/>
      </xdr:nvSpPr>
      <xdr:spPr>
        <a:xfrm>
          <a:off x="16268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68597</xdr:rowOff>
    </xdr:from>
    <xdr:ext cx="405111" cy="259045"/>
    <xdr:sp macro="" textlink="">
      <xdr:nvSpPr>
        <xdr:cNvPr id="699" name="【消防施設】&#10;有形固定資産減価償却率該当値テキスト"/>
        <xdr:cNvSpPr txBox="1"/>
      </xdr:nvSpPr>
      <xdr:spPr>
        <a:xfrm>
          <a:off x="16357600"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68943</xdr:rowOff>
    </xdr:from>
    <xdr:to>
      <xdr:col>81</xdr:col>
      <xdr:colOff>101600</xdr:colOff>
      <xdr:row>84</xdr:row>
      <xdr:rowOff>170543</xdr:rowOff>
    </xdr:to>
    <xdr:sp macro="" textlink="">
      <xdr:nvSpPr>
        <xdr:cNvPr id="700" name="楕円 699"/>
        <xdr:cNvSpPr/>
      </xdr:nvSpPr>
      <xdr:spPr>
        <a:xfrm>
          <a:off x="15430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119743</xdr:rowOff>
    </xdr:from>
    <xdr:to>
      <xdr:col>85</xdr:col>
      <xdr:colOff>127000</xdr:colOff>
      <xdr:row>84</xdr:row>
      <xdr:rowOff>140970</xdr:rowOff>
    </xdr:to>
    <xdr:cxnSp macro="">
      <xdr:nvCxnSpPr>
        <xdr:cNvPr id="701" name="直線コネクタ 700"/>
        <xdr:cNvCxnSpPr/>
      </xdr:nvCxnSpPr>
      <xdr:spPr>
        <a:xfrm>
          <a:off x="15481300" y="1452154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108131</xdr:rowOff>
    </xdr:from>
    <xdr:to>
      <xdr:col>76</xdr:col>
      <xdr:colOff>165100</xdr:colOff>
      <xdr:row>85</xdr:row>
      <xdr:rowOff>38281</xdr:rowOff>
    </xdr:to>
    <xdr:sp macro="" textlink="">
      <xdr:nvSpPr>
        <xdr:cNvPr id="702" name="楕円 701"/>
        <xdr:cNvSpPr/>
      </xdr:nvSpPr>
      <xdr:spPr>
        <a:xfrm>
          <a:off x="14541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119743</xdr:rowOff>
    </xdr:from>
    <xdr:to>
      <xdr:col>81</xdr:col>
      <xdr:colOff>50800</xdr:colOff>
      <xdr:row>84</xdr:row>
      <xdr:rowOff>158931</xdr:rowOff>
    </xdr:to>
    <xdr:cxnSp macro="">
      <xdr:nvCxnSpPr>
        <xdr:cNvPr id="703" name="直線コネクタ 702"/>
        <xdr:cNvCxnSpPr/>
      </xdr:nvCxnSpPr>
      <xdr:spPr>
        <a:xfrm flipV="1">
          <a:off x="14592300" y="145215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153851</xdr:rowOff>
    </xdr:from>
    <xdr:to>
      <xdr:col>72</xdr:col>
      <xdr:colOff>38100</xdr:colOff>
      <xdr:row>85</xdr:row>
      <xdr:rowOff>84001</xdr:rowOff>
    </xdr:to>
    <xdr:sp macro="" textlink="">
      <xdr:nvSpPr>
        <xdr:cNvPr id="704" name="楕円 703"/>
        <xdr:cNvSpPr/>
      </xdr:nvSpPr>
      <xdr:spPr>
        <a:xfrm>
          <a:off x="13652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158931</xdr:rowOff>
    </xdr:from>
    <xdr:to>
      <xdr:col>76</xdr:col>
      <xdr:colOff>114300</xdr:colOff>
      <xdr:row>85</xdr:row>
      <xdr:rowOff>33201</xdr:rowOff>
    </xdr:to>
    <xdr:cxnSp macro="">
      <xdr:nvCxnSpPr>
        <xdr:cNvPr id="705" name="直線コネクタ 704"/>
        <xdr:cNvCxnSpPr/>
      </xdr:nvCxnSpPr>
      <xdr:spPr>
        <a:xfrm flipV="1">
          <a:off x="13703300" y="145607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706" name="n_1aveValue【消防施設】&#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707"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708"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161670</xdr:rowOff>
    </xdr:from>
    <xdr:ext cx="405111" cy="259045"/>
    <xdr:sp macro="" textlink="">
      <xdr:nvSpPr>
        <xdr:cNvPr id="709" name="n_1mainValue【消防施設】&#10;有形固定資産減価償却率"/>
        <xdr:cNvSpPr txBox="1"/>
      </xdr:nvSpPr>
      <xdr:spPr>
        <a:xfrm>
          <a:off x="152660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29408</xdr:rowOff>
    </xdr:from>
    <xdr:ext cx="405111" cy="259045"/>
    <xdr:sp macro="" textlink="">
      <xdr:nvSpPr>
        <xdr:cNvPr id="710" name="n_2mainValue【消防施設】&#10;有形固定資産減価償却率"/>
        <xdr:cNvSpPr txBox="1"/>
      </xdr:nvSpPr>
      <xdr:spPr>
        <a:xfrm>
          <a:off x="14389744"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75128</xdr:rowOff>
    </xdr:from>
    <xdr:ext cx="405111" cy="259045"/>
    <xdr:sp macro="" textlink="">
      <xdr:nvSpPr>
        <xdr:cNvPr id="711" name="n_3mainValue【消防施設】&#10;有形固定資産減価償却率"/>
        <xdr:cNvSpPr txBox="1"/>
      </xdr:nvSpPr>
      <xdr:spPr>
        <a:xfrm>
          <a:off x="13500744"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733" name="直線コネクタ 732"/>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734"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735" name="直線コネクタ 734"/>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736"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37" name="直線コネクタ 736"/>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738"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39" name="フローチャート: 判断 738"/>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40" name="フローチャート: 判断 739"/>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41" name="フローチャート: 判断 740"/>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42" name="フローチャート: 判断 741"/>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43535</xdr:rowOff>
    </xdr:from>
    <xdr:to>
      <xdr:col>116</xdr:col>
      <xdr:colOff>114300</xdr:colOff>
      <xdr:row>85</xdr:row>
      <xdr:rowOff>145135</xdr:rowOff>
    </xdr:to>
    <xdr:sp macro="" textlink="">
      <xdr:nvSpPr>
        <xdr:cNvPr id="748" name="楕円 747"/>
        <xdr:cNvSpPr/>
      </xdr:nvSpPr>
      <xdr:spPr>
        <a:xfrm>
          <a:off x="22110700" y="146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6417</xdr:rowOff>
    </xdr:from>
    <xdr:ext cx="469744" cy="259045"/>
    <xdr:sp macro="" textlink="">
      <xdr:nvSpPr>
        <xdr:cNvPr id="749" name="【消防施設】&#10;一人当たり面積該当値テキスト"/>
        <xdr:cNvSpPr txBox="1"/>
      </xdr:nvSpPr>
      <xdr:spPr>
        <a:xfrm>
          <a:off x="22199600" y="1457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48107</xdr:rowOff>
    </xdr:from>
    <xdr:to>
      <xdr:col>112</xdr:col>
      <xdr:colOff>38100</xdr:colOff>
      <xdr:row>85</xdr:row>
      <xdr:rowOff>149707</xdr:rowOff>
    </xdr:to>
    <xdr:sp macro="" textlink="">
      <xdr:nvSpPr>
        <xdr:cNvPr id="750" name="楕円 749"/>
        <xdr:cNvSpPr/>
      </xdr:nvSpPr>
      <xdr:spPr>
        <a:xfrm>
          <a:off x="21272500" y="1462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94335</xdr:rowOff>
    </xdr:from>
    <xdr:to>
      <xdr:col>116</xdr:col>
      <xdr:colOff>63500</xdr:colOff>
      <xdr:row>85</xdr:row>
      <xdr:rowOff>98907</xdr:rowOff>
    </xdr:to>
    <xdr:cxnSp macro="">
      <xdr:nvCxnSpPr>
        <xdr:cNvPr id="751" name="直線コネクタ 750"/>
        <xdr:cNvCxnSpPr/>
      </xdr:nvCxnSpPr>
      <xdr:spPr>
        <a:xfrm flipV="1">
          <a:off x="21323300" y="1466758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48107</xdr:rowOff>
    </xdr:from>
    <xdr:to>
      <xdr:col>107</xdr:col>
      <xdr:colOff>101600</xdr:colOff>
      <xdr:row>85</xdr:row>
      <xdr:rowOff>149707</xdr:rowOff>
    </xdr:to>
    <xdr:sp macro="" textlink="">
      <xdr:nvSpPr>
        <xdr:cNvPr id="752" name="楕円 751"/>
        <xdr:cNvSpPr/>
      </xdr:nvSpPr>
      <xdr:spPr>
        <a:xfrm>
          <a:off x="20383500" y="1462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98907</xdr:rowOff>
    </xdr:from>
    <xdr:to>
      <xdr:col>111</xdr:col>
      <xdr:colOff>177800</xdr:colOff>
      <xdr:row>85</xdr:row>
      <xdr:rowOff>98907</xdr:rowOff>
    </xdr:to>
    <xdr:cxnSp macro="">
      <xdr:nvCxnSpPr>
        <xdr:cNvPr id="753" name="直線コネクタ 752"/>
        <xdr:cNvCxnSpPr/>
      </xdr:nvCxnSpPr>
      <xdr:spPr>
        <a:xfrm>
          <a:off x="20434300" y="14672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48107</xdr:rowOff>
    </xdr:from>
    <xdr:to>
      <xdr:col>102</xdr:col>
      <xdr:colOff>165100</xdr:colOff>
      <xdr:row>85</xdr:row>
      <xdr:rowOff>149707</xdr:rowOff>
    </xdr:to>
    <xdr:sp macro="" textlink="">
      <xdr:nvSpPr>
        <xdr:cNvPr id="754" name="楕円 753"/>
        <xdr:cNvSpPr/>
      </xdr:nvSpPr>
      <xdr:spPr>
        <a:xfrm>
          <a:off x="19494500" y="1462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98907</xdr:rowOff>
    </xdr:from>
    <xdr:to>
      <xdr:col>107</xdr:col>
      <xdr:colOff>50800</xdr:colOff>
      <xdr:row>85</xdr:row>
      <xdr:rowOff>98907</xdr:rowOff>
    </xdr:to>
    <xdr:cxnSp macro="">
      <xdr:nvCxnSpPr>
        <xdr:cNvPr id="755" name="直線コネクタ 754"/>
        <xdr:cNvCxnSpPr/>
      </xdr:nvCxnSpPr>
      <xdr:spPr>
        <a:xfrm>
          <a:off x="19545300" y="14672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756"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757"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758"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140834</xdr:rowOff>
    </xdr:from>
    <xdr:ext cx="469744" cy="259045"/>
    <xdr:sp macro="" textlink="">
      <xdr:nvSpPr>
        <xdr:cNvPr id="759" name="n_1mainValue【消防施設】&#10;一人当たり面積"/>
        <xdr:cNvSpPr txBox="1"/>
      </xdr:nvSpPr>
      <xdr:spPr>
        <a:xfrm>
          <a:off x="21075727" y="1471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140834</xdr:rowOff>
    </xdr:from>
    <xdr:ext cx="469744" cy="259045"/>
    <xdr:sp macro="" textlink="">
      <xdr:nvSpPr>
        <xdr:cNvPr id="760" name="n_2mainValue【消防施設】&#10;一人当たり面積"/>
        <xdr:cNvSpPr txBox="1"/>
      </xdr:nvSpPr>
      <xdr:spPr>
        <a:xfrm>
          <a:off x="20199427" y="1471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140834</xdr:rowOff>
    </xdr:from>
    <xdr:ext cx="469744" cy="259045"/>
    <xdr:sp macro="" textlink="">
      <xdr:nvSpPr>
        <xdr:cNvPr id="761" name="n_3mainValue【消防施設】&#10;一人当たり面積"/>
        <xdr:cNvSpPr txBox="1"/>
      </xdr:nvSpPr>
      <xdr:spPr>
        <a:xfrm>
          <a:off x="19310427" y="1471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2" name="直線コネクタ 7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73" name="テキスト ボックス 77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4" name="直線コネクタ 7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5" name="テキスト ボックス 7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6" name="直線コネクタ 7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7" name="テキスト ボックス 7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8" name="直線コネクタ 7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9" name="テキスト ボックス 7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0" name="直線コネクタ 7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1" name="テキスト ボックス 78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85" name="直線コネクタ 784"/>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86"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87" name="直線コネクタ 78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88"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89" name="直線コネクタ 788"/>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790" name="【庁舎】&#10;有形固定資産減価償却率平均値テキスト"/>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91" name="フローチャート: 判断 790"/>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92" name="フローチャート: 判断 791"/>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93" name="フローチャート: 判断 79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94" name="フローチャート: 判断 793"/>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88900</xdr:rowOff>
    </xdr:from>
    <xdr:to>
      <xdr:col>85</xdr:col>
      <xdr:colOff>177800</xdr:colOff>
      <xdr:row>107</xdr:row>
      <xdr:rowOff>19050</xdr:rowOff>
    </xdr:to>
    <xdr:sp macro="" textlink="">
      <xdr:nvSpPr>
        <xdr:cNvPr id="800" name="楕円 799"/>
        <xdr:cNvSpPr/>
      </xdr:nvSpPr>
      <xdr:spPr>
        <a:xfrm>
          <a:off x="16268700" y="182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67327</xdr:rowOff>
    </xdr:from>
    <xdr:ext cx="405111" cy="259045"/>
    <xdr:sp macro="" textlink="">
      <xdr:nvSpPr>
        <xdr:cNvPr id="801" name="【庁舎】&#10;有形固定資産減価償却率該当値テキスト"/>
        <xdr:cNvSpPr txBox="1"/>
      </xdr:nvSpPr>
      <xdr:spPr>
        <a:xfrm>
          <a:off x="16357600" y="182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135889</xdr:rowOff>
    </xdr:from>
    <xdr:to>
      <xdr:col>81</xdr:col>
      <xdr:colOff>101600</xdr:colOff>
      <xdr:row>107</xdr:row>
      <xdr:rowOff>66039</xdr:rowOff>
    </xdr:to>
    <xdr:sp macro="" textlink="">
      <xdr:nvSpPr>
        <xdr:cNvPr id="802" name="楕円 801"/>
        <xdr:cNvSpPr/>
      </xdr:nvSpPr>
      <xdr:spPr>
        <a:xfrm>
          <a:off x="15430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139700</xdr:rowOff>
    </xdr:from>
    <xdr:to>
      <xdr:col>85</xdr:col>
      <xdr:colOff>127000</xdr:colOff>
      <xdr:row>107</xdr:row>
      <xdr:rowOff>15239</xdr:rowOff>
    </xdr:to>
    <xdr:cxnSp macro="">
      <xdr:nvCxnSpPr>
        <xdr:cNvPr id="803" name="直線コネクタ 802"/>
        <xdr:cNvCxnSpPr/>
      </xdr:nvCxnSpPr>
      <xdr:spPr>
        <a:xfrm flipV="1">
          <a:off x="15481300" y="18313400"/>
          <a:ext cx="838200"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11430</xdr:rowOff>
    </xdr:from>
    <xdr:to>
      <xdr:col>76</xdr:col>
      <xdr:colOff>165100</xdr:colOff>
      <xdr:row>107</xdr:row>
      <xdr:rowOff>113030</xdr:rowOff>
    </xdr:to>
    <xdr:sp macro="" textlink="">
      <xdr:nvSpPr>
        <xdr:cNvPr id="804" name="楕円 803"/>
        <xdr:cNvSpPr/>
      </xdr:nvSpPr>
      <xdr:spPr>
        <a:xfrm>
          <a:off x="14541500" y="183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15239</xdr:rowOff>
    </xdr:from>
    <xdr:to>
      <xdr:col>81</xdr:col>
      <xdr:colOff>50800</xdr:colOff>
      <xdr:row>107</xdr:row>
      <xdr:rowOff>62230</xdr:rowOff>
    </xdr:to>
    <xdr:cxnSp macro="">
      <xdr:nvCxnSpPr>
        <xdr:cNvPr id="805" name="直線コネクタ 804"/>
        <xdr:cNvCxnSpPr/>
      </xdr:nvCxnSpPr>
      <xdr:spPr>
        <a:xfrm flipV="1">
          <a:off x="14592300" y="18360389"/>
          <a:ext cx="889000" cy="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64770</xdr:rowOff>
    </xdr:from>
    <xdr:to>
      <xdr:col>72</xdr:col>
      <xdr:colOff>38100</xdr:colOff>
      <xdr:row>107</xdr:row>
      <xdr:rowOff>166370</xdr:rowOff>
    </xdr:to>
    <xdr:sp macro="" textlink="">
      <xdr:nvSpPr>
        <xdr:cNvPr id="806" name="楕円 805"/>
        <xdr:cNvSpPr/>
      </xdr:nvSpPr>
      <xdr:spPr>
        <a:xfrm>
          <a:off x="13652500" y="184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62230</xdr:rowOff>
    </xdr:from>
    <xdr:to>
      <xdr:col>76</xdr:col>
      <xdr:colOff>114300</xdr:colOff>
      <xdr:row>107</xdr:row>
      <xdr:rowOff>115570</xdr:rowOff>
    </xdr:to>
    <xdr:cxnSp macro="">
      <xdr:nvCxnSpPr>
        <xdr:cNvPr id="807" name="直線コネクタ 806"/>
        <xdr:cNvCxnSpPr/>
      </xdr:nvCxnSpPr>
      <xdr:spPr>
        <a:xfrm flipV="1">
          <a:off x="13703300" y="18407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808" name="n_1aveValue【庁舎】&#10;有形固定資産減価償却率"/>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809"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810" name="n_3aveValue【庁舎】&#10;有形固定資産減価償却率"/>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57166</xdr:rowOff>
    </xdr:from>
    <xdr:ext cx="405111" cy="259045"/>
    <xdr:sp macro="" textlink="">
      <xdr:nvSpPr>
        <xdr:cNvPr id="811" name="n_1mainValue【庁舎】&#10;有形固定資産減価償却率"/>
        <xdr:cNvSpPr txBox="1"/>
      </xdr:nvSpPr>
      <xdr:spPr>
        <a:xfrm>
          <a:off x="15266044"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104157</xdr:rowOff>
    </xdr:from>
    <xdr:ext cx="405111" cy="259045"/>
    <xdr:sp macro="" textlink="">
      <xdr:nvSpPr>
        <xdr:cNvPr id="812" name="n_2mainValue【庁舎】&#10;有形固定資産減価償却率"/>
        <xdr:cNvSpPr txBox="1"/>
      </xdr:nvSpPr>
      <xdr:spPr>
        <a:xfrm>
          <a:off x="14389744" y="1844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157497</xdr:rowOff>
    </xdr:from>
    <xdr:ext cx="405111" cy="259045"/>
    <xdr:sp macro="" textlink="">
      <xdr:nvSpPr>
        <xdr:cNvPr id="813" name="n_3mainValue【庁舎】&#10;有形固定資産減価償却率"/>
        <xdr:cNvSpPr txBox="1"/>
      </xdr:nvSpPr>
      <xdr:spPr>
        <a:xfrm>
          <a:off x="13500744" y="1850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4" name="直線コネクタ 8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5" name="テキスト ボックス 8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6" name="直線コネクタ 8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7" name="テキスト ボックス 8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8" name="直線コネクタ 8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9" name="テキスト ボックス 8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0" name="直線コネクタ 8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1" name="テキスト ボックス 8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2" name="直線コネクタ 8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3" name="テキスト ボックス 8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4" name="直線コネクタ 8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5" name="テキスト ボックス 8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839" name="直線コネクタ 838"/>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840"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841" name="直線コネクタ 840"/>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842"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43" name="直線コネクタ 842"/>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844" name="【庁舎】&#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45" name="フローチャート: 判断 844"/>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46" name="フローチャート: 判断 845"/>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47" name="フローチャート: 判断 846"/>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48" name="フローチャート: 判断 847"/>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9" name="テキスト ボックス 8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0" name="テキスト ボックス 8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1" name="テキスト ボックス 8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2" name="テキスト ボックス 8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3" name="テキスト ボックス 8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164193</xdr:rowOff>
    </xdr:from>
    <xdr:to>
      <xdr:col>116</xdr:col>
      <xdr:colOff>114300</xdr:colOff>
      <xdr:row>106</xdr:row>
      <xdr:rowOff>94343</xdr:rowOff>
    </xdr:to>
    <xdr:sp macro="" textlink="">
      <xdr:nvSpPr>
        <xdr:cNvPr id="854" name="楕円 853"/>
        <xdr:cNvSpPr/>
      </xdr:nvSpPr>
      <xdr:spPr>
        <a:xfrm>
          <a:off x="22110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142620</xdr:rowOff>
    </xdr:from>
    <xdr:ext cx="469744" cy="259045"/>
    <xdr:sp macro="" textlink="">
      <xdr:nvSpPr>
        <xdr:cNvPr id="855" name="【庁舎】&#10;一人当たり面積該当値テキスト"/>
        <xdr:cNvSpPr txBox="1"/>
      </xdr:nvSpPr>
      <xdr:spPr>
        <a:xfrm>
          <a:off x="22199600" y="181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169092</xdr:rowOff>
    </xdr:from>
    <xdr:to>
      <xdr:col>112</xdr:col>
      <xdr:colOff>38100</xdr:colOff>
      <xdr:row>106</xdr:row>
      <xdr:rowOff>99242</xdr:rowOff>
    </xdr:to>
    <xdr:sp macro="" textlink="">
      <xdr:nvSpPr>
        <xdr:cNvPr id="856" name="楕円 855"/>
        <xdr:cNvSpPr/>
      </xdr:nvSpPr>
      <xdr:spPr>
        <a:xfrm>
          <a:off x="21272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43543</xdr:rowOff>
    </xdr:from>
    <xdr:to>
      <xdr:col>116</xdr:col>
      <xdr:colOff>63500</xdr:colOff>
      <xdr:row>106</xdr:row>
      <xdr:rowOff>48442</xdr:rowOff>
    </xdr:to>
    <xdr:cxnSp macro="">
      <xdr:nvCxnSpPr>
        <xdr:cNvPr id="857" name="直線コネクタ 856"/>
        <xdr:cNvCxnSpPr/>
      </xdr:nvCxnSpPr>
      <xdr:spPr>
        <a:xfrm flipV="1">
          <a:off x="21323300" y="1821724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858" name="楕円 857"/>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48442</xdr:rowOff>
    </xdr:from>
    <xdr:to>
      <xdr:col>111</xdr:col>
      <xdr:colOff>177800</xdr:colOff>
      <xdr:row>106</xdr:row>
      <xdr:rowOff>53339</xdr:rowOff>
    </xdr:to>
    <xdr:cxnSp macro="">
      <xdr:nvCxnSpPr>
        <xdr:cNvPr id="859" name="直線コネクタ 858"/>
        <xdr:cNvCxnSpPr/>
      </xdr:nvCxnSpPr>
      <xdr:spPr>
        <a:xfrm flipV="1">
          <a:off x="20434300" y="18222142"/>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60" name="楕円 859"/>
        <xdr:cNvSpPr/>
      </xdr:nvSpPr>
      <xdr:spPr>
        <a:xfrm>
          <a:off x="19494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53339</xdr:rowOff>
    </xdr:from>
    <xdr:to>
      <xdr:col>107</xdr:col>
      <xdr:colOff>50800</xdr:colOff>
      <xdr:row>106</xdr:row>
      <xdr:rowOff>58238</xdr:rowOff>
    </xdr:to>
    <xdr:cxnSp macro="">
      <xdr:nvCxnSpPr>
        <xdr:cNvPr id="861" name="直線コネクタ 860"/>
        <xdr:cNvCxnSpPr/>
      </xdr:nvCxnSpPr>
      <xdr:spPr>
        <a:xfrm flipV="1">
          <a:off x="19545300" y="1822703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862" name="n_1ave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863" name="n_2ave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103432</xdr:rowOff>
    </xdr:from>
    <xdr:ext cx="469744" cy="259045"/>
    <xdr:sp macro="" textlink="">
      <xdr:nvSpPr>
        <xdr:cNvPr id="864" name="n_3aveValue【庁舎】&#10;一人当たり面積"/>
        <xdr:cNvSpPr txBox="1"/>
      </xdr:nvSpPr>
      <xdr:spPr>
        <a:xfrm>
          <a:off x="19310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90369</xdr:rowOff>
    </xdr:from>
    <xdr:ext cx="469744" cy="259045"/>
    <xdr:sp macro="" textlink="">
      <xdr:nvSpPr>
        <xdr:cNvPr id="865" name="n_1mainValue【庁舎】&#10;一人当たり面積"/>
        <xdr:cNvSpPr txBox="1"/>
      </xdr:nvSpPr>
      <xdr:spPr>
        <a:xfrm>
          <a:off x="21075727" y="1826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866" name="n_2mainValue【庁舎】&#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867" name="n_3mainValue【庁舎】&#10;一人当たり面積"/>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8" name="正方形/長方形 8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9" name="正方形/長方形 8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0" name="テキスト ボックス 8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有形固定資産減価償却率が高くなっている施設は、保健センター・保健所、一般廃棄物処理施設、市民会館、福祉施設、体育館・プールで低くなっている施設は庁舎、消防施設である。保健センター及び一般廃棄物処理施設が特に高い水準となっており、今後耐用年数を勘案し対策を図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34,001
33,884
632.29
20,915,390
20,765,485
5,715
11,613,582
25,520,224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本年度は、市税が対前年度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％増と微増しているものの、人口の減少や全国平均を上回る高齢化率（</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年国勢調査</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34.4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脆弱な産業基盤と長引く景気低迷などにより、財政力指数は類似団体平均を下回っており、ほぼ横這いで推移している。平成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年度に「第２次行政改革大綱・推進計画」を策定し、自主財源の確保、負担の公平化や行政の効率化に取り組むことにより、財政の健全化に努めている。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135467</xdr:rowOff>
    </xdr:to>
    <xdr:cxnSp macro="">
      <xdr:nvCxnSpPr>
        <xdr:cNvPr id="69" name="直線コネクタ 68"/>
        <xdr:cNvCxnSpPr/>
      </xdr:nvCxnSpPr>
      <xdr:spPr>
        <a:xfrm flipV="1">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155575</xdr:rowOff>
    </xdr:to>
    <xdr:cxnSp macro="">
      <xdr:nvCxnSpPr>
        <xdr:cNvPr id="72" name="直線コネクタ 71"/>
        <xdr:cNvCxnSpPr/>
      </xdr:nvCxnSpPr>
      <xdr:spPr>
        <a:xfrm flipV="1">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年度から「第２次行政改革大綱・推進計画」を策定し、事務・事業の見直しや行政の効率化などに努めているが、本年度は、普通交付税が</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214,112</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千円の減、地方消費税交付金が</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12,151</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円の増、その他臨時財政対策債の</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16,900</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千円の減などと合わせると歳入経常一般財源は前年度比</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191,636</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千円の減、比率にして</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％の減となっている。経常経費充当一般財源は、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公債費が減少し、退職手当や</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の増により、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90,979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、比率にして</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0.8</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となった。歳入経常一般財源の減少</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の影響が大きく</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、比率は</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0.8</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ポイント増加した。その結果、本年度は、類似団体平均より</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ポイント高い比率となっており、今後も行政改革に継続的に取り組み、歳入の確保、歳出の抑制に努めていく必要がある。 </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125367</xdr:rowOff>
    </xdr:from>
    <xdr:to>
      <xdr:col>23</xdr:col>
      <xdr:colOff>133350</xdr:colOff>
      <xdr:row>60</xdr:row>
      <xdr:rowOff>152944</xdr:rowOff>
    </xdr:to>
    <xdr:cxnSp macro="">
      <xdr:nvCxnSpPr>
        <xdr:cNvPr id="134" name="直線コネクタ 133"/>
        <xdr:cNvCxnSpPr/>
      </xdr:nvCxnSpPr>
      <xdr:spPr>
        <a:xfrm>
          <a:off x="4114800" y="10412367"/>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46083</xdr:rowOff>
    </xdr:from>
    <xdr:to>
      <xdr:col>19</xdr:col>
      <xdr:colOff>133350</xdr:colOff>
      <xdr:row>60</xdr:row>
      <xdr:rowOff>125367</xdr:rowOff>
    </xdr:to>
    <xdr:cxnSp macro="">
      <xdr:nvCxnSpPr>
        <xdr:cNvPr id="137" name="直線コネクタ 136"/>
        <xdr:cNvCxnSpPr/>
      </xdr:nvCxnSpPr>
      <xdr:spPr>
        <a:xfrm>
          <a:off x="3225800" y="10333083"/>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114119</xdr:rowOff>
    </xdr:from>
    <xdr:to>
      <xdr:col>15</xdr:col>
      <xdr:colOff>82550</xdr:colOff>
      <xdr:row>60</xdr:row>
      <xdr:rowOff>46083</xdr:rowOff>
    </xdr:to>
    <xdr:cxnSp macro="">
      <xdr:nvCxnSpPr>
        <xdr:cNvPr id="140" name="直線コネクタ 139"/>
        <xdr:cNvCxnSpPr/>
      </xdr:nvCxnSpPr>
      <xdr:spPr>
        <a:xfrm>
          <a:off x="2336800" y="1022966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114119</xdr:rowOff>
    </xdr:from>
    <xdr:to>
      <xdr:col>11</xdr:col>
      <xdr:colOff>31750</xdr:colOff>
      <xdr:row>60</xdr:row>
      <xdr:rowOff>1270</xdr:rowOff>
    </xdr:to>
    <xdr:cxnSp macro="">
      <xdr:nvCxnSpPr>
        <xdr:cNvPr id="143" name="直線コネクタ 142"/>
        <xdr:cNvCxnSpPr/>
      </xdr:nvCxnSpPr>
      <xdr:spPr>
        <a:xfrm flipV="1">
          <a:off x="1447800" y="10229669"/>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102144</xdr:rowOff>
    </xdr:from>
    <xdr:to>
      <xdr:col>23</xdr:col>
      <xdr:colOff>184150</xdr:colOff>
      <xdr:row>61</xdr:row>
      <xdr:rowOff>32294</xdr:rowOff>
    </xdr:to>
    <xdr:sp macro="" textlink="">
      <xdr:nvSpPr>
        <xdr:cNvPr id="153" name="楕円 152"/>
        <xdr:cNvSpPr/>
      </xdr:nvSpPr>
      <xdr:spPr>
        <a:xfrm>
          <a:off x="49022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74221</xdr:rowOff>
    </xdr:from>
    <xdr:ext cx="762000" cy="259045"/>
    <xdr:sp macro="" textlink="">
      <xdr:nvSpPr>
        <xdr:cNvPr id="154" name="財政構造の弾力性該当値テキスト"/>
        <xdr:cNvSpPr txBox="1"/>
      </xdr:nvSpPr>
      <xdr:spPr>
        <a:xfrm>
          <a:off x="5041900" y="1036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74567</xdr:rowOff>
    </xdr:from>
    <xdr:to>
      <xdr:col>19</xdr:col>
      <xdr:colOff>184150</xdr:colOff>
      <xdr:row>61</xdr:row>
      <xdr:rowOff>4717</xdr:rowOff>
    </xdr:to>
    <xdr:sp macro="" textlink="">
      <xdr:nvSpPr>
        <xdr:cNvPr id="155" name="楕円 154"/>
        <xdr:cNvSpPr/>
      </xdr:nvSpPr>
      <xdr:spPr>
        <a:xfrm>
          <a:off x="4064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160944</xdr:rowOff>
    </xdr:from>
    <xdr:ext cx="736600" cy="259045"/>
    <xdr:sp macro="" textlink="">
      <xdr:nvSpPr>
        <xdr:cNvPr id="156" name="テキスト ボックス 155"/>
        <xdr:cNvSpPr txBox="1"/>
      </xdr:nvSpPr>
      <xdr:spPr>
        <a:xfrm>
          <a:off x="3733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166733</xdr:rowOff>
    </xdr:from>
    <xdr:to>
      <xdr:col>15</xdr:col>
      <xdr:colOff>133350</xdr:colOff>
      <xdr:row>60</xdr:row>
      <xdr:rowOff>96883</xdr:rowOff>
    </xdr:to>
    <xdr:sp macro="" textlink="">
      <xdr:nvSpPr>
        <xdr:cNvPr id="157" name="楕円 156"/>
        <xdr:cNvSpPr/>
      </xdr:nvSpPr>
      <xdr:spPr>
        <a:xfrm>
          <a:off x="3175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81660</xdr:rowOff>
    </xdr:from>
    <xdr:ext cx="762000" cy="259045"/>
    <xdr:sp macro="" textlink="">
      <xdr:nvSpPr>
        <xdr:cNvPr id="158" name="テキスト ボックス 157"/>
        <xdr:cNvSpPr txBox="1"/>
      </xdr:nvSpPr>
      <xdr:spPr>
        <a:xfrm>
          <a:off x="2844800" y="103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63319</xdr:rowOff>
    </xdr:from>
    <xdr:to>
      <xdr:col>11</xdr:col>
      <xdr:colOff>82550</xdr:colOff>
      <xdr:row>59</xdr:row>
      <xdr:rowOff>164919</xdr:rowOff>
    </xdr:to>
    <xdr:sp macro="" textlink="">
      <xdr:nvSpPr>
        <xdr:cNvPr id="159" name="楕円 158"/>
        <xdr:cNvSpPr/>
      </xdr:nvSpPr>
      <xdr:spPr>
        <a:xfrm>
          <a:off x="2286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3646</xdr:rowOff>
    </xdr:from>
    <xdr:ext cx="762000" cy="259045"/>
    <xdr:sp macro="" textlink="">
      <xdr:nvSpPr>
        <xdr:cNvPr id="160" name="テキスト ボックス 159"/>
        <xdr:cNvSpPr txBox="1"/>
      </xdr:nvSpPr>
      <xdr:spPr>
        <a:xfrm>
          <a:off x="1955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61" name="楕円 160"/>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36847</xdr:rowOff>
    </xdr:from>
    <xdr:ext cx="762000" cy="259045"/>
    <xdr:sp macro="" textlink="">
      <xdr:nvSpPr>
        <xdr:cNvPr id="162" name="テキスト ボックス 161"/>
        <xdr:cNvSpPr txBox="1"/>
      </xdr:nvSpPr>
      <xdr:spPr>
        <a:xfrm>
          <a:off x="1066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のは、行政面積が広大で保育所数が多く、それら保育所と公民館などの施設運営を直営で行っていることによる人件費が要因となっており、保育所統廃合や公民館などの運営体制の見直しなどを進めていく必要がある。本年度は、物件費では前年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並みで増減はなく</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人件費についても</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。また、維持補修が市道維持管理の増などにより対前年度比</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12.2</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％の増となっており、合計で</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％の増加と</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57858</xdr:rowOff>
    </xdr:from>
    <xdr:to>
      <xdr:col>23</xdr:col>
      <xdr:colOff>133350</xdr:colOff>
      <xdr:row>84</xdr:row>
      <xdr:rowOff>77405</xdr:rowOff>
    </xdr:to>
    <xdr:cxnSp macro="">
      <xdr:nvCxnSpPr>
        <xdr:cNvPr id="193" name="直線コネクタ 192"/>
        <xdr:cNvCxnSpPr/>
      </xdr:nvCxnSpPr>
      <xdr:spPr>
        <a:xfrm>
          <a:off x="4114800" y="14459658"/>
          <a:ext cx="838200" cy="1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13201</xdr:rowOff>
    </xdr:from>
    <xdr:to>
      <xdr:col>19</xdr:col>
      <xdr:colOff>133350</xdr:colOff>
      <xdr:row>84</xdr:row>
      <xdr:rowOff>57858</xdr:rowOff>
    </xdr:to>
    <xdr:cxnSp macro="">
      <xdr:nvCxnSpPr>
        <xdr:cNvPr id="196" name="直線コネクタ 195"/>
        <xdr:cNvCxnSpPr/>
      </xdr:nvCxnSpPr>
      <xdr:spPr>
        <a:xfrm>
          <a:off x="3225800" y="14415001"/>
          <a:ext cx="889000" cy="4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13201</xdr:rowOff>
    </xdr:from>
    <xdr:to>
      <xdr:col>15</xdr:col>
      <xdr:colOff>82550</xdr:colOff>
      <xdr:row>84</xdr:row>
      <xdr:rowOff>17887</xdr:rowOff>
    </xdr:to>
    <xdr:cxnSp macro="">
      <xdr:nvCxnSpPr>
        <xdr:cNvPr id="199" name="直線コネクタ 198"/>
        <xdr:cNvCxnSpPr/>
      </xdr:nvCxnSpPr>
      <xdr:spPr>
        <a:xfrm flipV="1">
          <a:off x="2336800" y="14415001"/>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17887</xdr:rowOff>
    </xdr:from>
    <xdr:to>
      <xdr:col>11</xdr:col>
      <xdr:colOff>31750</xdr:colOff>
      <xdr:row>84</xdr:row>
      <xdr:rowOff>34796</xdr:rowOff>
    </xdr:to>
    <xdr:cxnSp macro="">
      <xdr:nvCxnSpPr>
        <xdr:cNvPr id="202" name="直線コネクタ 201"/>
        <xdr:cNvCxnSpPr/>
      </xdr:nvCxnSpPr>
      <xdr:spPr>
        <a:xfrm flipV="1">
          <a:off x="1447800" y="14419687"/>
          <a:ext cx="889000" cy="1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26605</xdr:rowOff>
    </xdr:from>
    <xdr:to>
      <xdr:col>23</xdr:col>
      <xdr:colOff>184150</xdr:colOff>
      <xdr:row>84</xdr:row>
      <xdr:rowOff>128205</xdr:rowOff>
    </xdr:to>
    <xdr:sp macro="" textlink="">
      <xdr:nvSpPr>
        <xdr:cNvPr id="212" name="楕円 211"/>
        <xdr:cNvSpPr/>
      </xdr:nvSpPr>
      <xdr:spPr>
        <a:xfrm>
          <a:off x="4902200" y="144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170132</xdr:rowOff>
    </xdr:from>
    <xdr:ext cx="762000" cy="259045"/>
    <xdr:sp macro="" textlink="">
      <xdr:nvSpPr>
        <xdr:cNvPr id="213" name="人件費・物件費等の状況該当値テキスト"/>
        <xdr:cNvSpPr txBox="1"/>
      </xdr:nvSpPr>
      <xdr:spPr>
        <a:xfrm>
          <a:off x="5041900" y="1440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7058</xdr:rowOff>
    </xdr:from>
    <xdr:to>
      <xdr:col>19</xdr:col>
      <xdr:colOff>184150</xdr:colOff>
      <xdr:row>84</xdr:row>
      <xdr:rowOff>108658</xdr:rowOff>
    </xdr:to>
    <xdr:sp macro="" textlink="">
      <xdr:nvSpPr>
        <xdr:cNvPr id="214" name="楕円 213"/>
        <xdr:cNvSpPr/>
      </xdr:nvSpPr>
      <xdr:spPr>
        <a:xfrm>
          <a:off x="4064000" y="1440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93435</xdr:rowOff>
    </xdr:from>
    <xdr:ext cx="736600" cy="259045"/>
    <xdr:sp macro="" textlink="">
      <xdr:nvSpPr>
        <xdr:cNvPr id="215" name="テキスト ボックス 214"/>
        <xdr:cNvSpPr txBox="1"/>
      </xdr:nvSpPr>
      <xdr:spPr>
        <a:xfrm>
          <a:off x="3733800" y="14495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133851</xdr:rowOff>
    </xdr:from>
    <xdr:to>
      <xdr:col>15</xdr:col>
      <xdr:colOff>133350</xdr:colOff>
      <xdr:row>84</xdr:row>
      <xdr:rowOff>64001</xdr:rowOff>
    </xdr:to>
    <xdr:sp macro="" textlink="">
      <xdr:nvSpPr>
        <xdr:cNvPr id="216" name="楕円 215"/>
        <xdr:cNvSpPr/>
      </xdr:nvSpPr>
      <xdr:spPr>
        <a:xfrm>
          <a:off x="3175000" y="143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48778</xdr:rowOff>
    </xdr:from>
    <xdr:ext cx="762000" cy="259045"/>
    <xdr:sp macro="" textlink="">
      <xdr:nvSpPr>
        <xdr:cNvPr id="217" name="テキスト ボックス 216"/>
        <xdr:cNvSpPr txBox="1"/>
      </xdr:nvSpPr>
      <xdr:spPr>
        <a:xfrm>
          <a:off x="2844800" y="1445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138537</xdr:rowOff>
    </xdr:from>
    <xdr:to>
      <xdr:col>11</xdr:col>
      <xdr:colOff>82550</xdr:colOff>
      <xdr:row>84</xdr:row>
      <xdr:rowOff>68687</xdr:rowOff>
    </xdr:to>
    <xdr:sp macro="" textlink="">
      <xdr:nvSpPr>
        <xdr:cNvPr id="218" name="楕円 217"/>
        <xdr:cNvSpPr/>
      </xdr:nvSpPr>
      <xdr:spPr>
        <a:xfrm>
          <a:off x="2286000" y="1436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53464</xdr:rowOff>
    </xdr:from>
    <xdr:ext cx="762000" cy="259045"/>
    <xdr:sp macro="" textlink="">
      <xdr:nvSpPr>
        <xdr:cNvPr id="219" name="テキスト ボックス 218"/>
        <xdr:cNvSpPr txBox="1"/>
      </xdr:nvSpPr>
      <xdr:spPr>
        <a:xfrm>
          <a:off x="1955800" y="1445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155446</xdr:rowOff>
    </xdr:from>
    <xdr:to>
      <xdr:col>7</xdr:col>
      <xdr:colOff>31750</xdr:colOff>
      <xdr:row>84</xdr:row>
      <xdr:rowOff>85596</xdr:rowOff>
    </xdr:to>
    <xdr:sp macro="" textlink="">
      <xdr:nvSpPr>
        <xdr:cNvPr id="220" name="楕円 219"/>
        <xdr:cNvSpPr/>
      </xdr:nvSpPr>
      <xdr:spPr>
        <a:xfrm>
          <a:off x="1397000" y="143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70373</xdr:rowOff>
    </xdr:from>
    <xdr:ext cx="762000" cy="259045"/>
    <xdr:sp macro="" textlink="">
      <xdr:nvSpPr>
        <xdr:cNvPr id="221" name="テキスト ボックス 220"/>
        <xdr:cNvSpPr txBox="1"/>
      </xdr:nvSpPr>
      <xdr:spPr>
        <a:xfrm>
          <a:off x="1066800" y="1447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国の行政職俸給表に準じた給料表への改定（</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H29.4.1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や職務給の適正化（３級止め）（</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H30.4.1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～）を実施しており、給与水準の適正化を図っている。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今後も引き続き、各種手当の見直しなど、給与水準の適正化に努める。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32657</xdr:rowOff>
    </xdr:to>
    <xdr:cxnSp macro="">
      <xdr:nvCxnSpPr>
        <xdr:cNvPr id="257" name="直線コネクタ 256"/>
        <xdr:cNvCxnSpPr/>
      </xdr:nvCxnSpPr>
      <xdr:spPr>
        <a:xfrm>
          <a:off x="16179800" y="1476586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113091</xdr:rowOff>
    </xdr:to>
    <xdr:cxnSp macro="">
      <xdr:nvCxnSpPr>
        <xdr:cNvPr id="260" name="直線コネクタ 259"/>
        <xdr:cNvCxnSpPr/>
      </xdr:nvCxnSpPr>
      <xdr:spPr>
        <a:xfrm flipV="1">
          <a:off x="15290800" y="14765866"/>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8768</xdr:rowOff>
    </xdr:from>
    <xdr:to>
      <xdr:col>72</xdr:col>
      <xdr:colOff>203200</xdr:colOff>
      <xdr:row>86</xdr:row>
      <xdr:rowOff>113091</xdr:rowOff>
    </xdr:to>
    <xdr:cxnSp macro="">
      <xdr:nvCxnSpPr>
        <xdr:cNvPr id="263" name="直線コネクタ 262"/>
        <xdr:cNvCxnSpPr/>
      </xdr:nvCxnSpPr>
      <xdr:spPr>
        <a:xfrm>
          <a:off x="14401800" y="14582018"/>
          <a:ext cx="889000" cy="27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8768</xdr:rowOff>
    </xdr:from>
    <xdr:to>
      <xdr:col>68</xdr:col>
      <xdr:colOff>152400</xdr:colOff>
      <xdr:row>87</xdr:row>
      <xdr:rowOff>33564</xdr:rowOff>
    </xdr:to>
    <xdr:cxnSp macro="">
      <xdr:nvCxnSpPr>
        <xdr:cNvPr id="266" name="直線コネクタ 265"/>
        <xdr:cNvCxnSpPr/>
      </xdr:nvCxnSpPr>
      <xdr:spPr>
        <a:xfrm flipV="1">
          <a:off x="13512800" y="14582018"/>
          <a:ext cx="889000" cy="36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6" name="楕円 275"/>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169834</xdr:rowOff>
    </xdr:from>
    <xdr:ext cx="762000" cy="259045"/>
    <xdr:sp macro="" textlink="">
      <xdr:nvSpPr>
        <xdr:cNvPr id="277" name="給与水準   （国との比較）該当値テキスト"/>
        <xdr:cNvSpPr txBox="1"/>
      </xdr:nvSpPr>
      <xdr:spPr>
        <a:xfrm>
          <a:off x="171069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8" name="楕円 277"/>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79" name="テキスト ボックス 278"/>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62291</xdr:rowOff>
    </xdr:from>
    <xdr:to>
      <xdr:col>73</xdr:col>
      <xdr:colOff>44450</xdr:colOff>
      <xdr:row>86</xdr:row>
      <xdr:rowOff>163891</xdr:rowOff>
    </xdr:to>
    <xdr:sp macro="" textlink="">
      <xdr:nvSpPr>
        <xdr:cNvPr id="280" name="楕円 279"/>
        <xdr:cNvSpPr/>
      </xdr:nvSpPr>
      <xdr:spPr>
        <a:xfrm>
          <a:off x="15240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81" name="テキスト ボックス 280"/>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129418</xdr:rowOff>
    </xdr:from>
    <xdr:to>
      <xdr:col>68</xdr:col>
      <xdr:colOff>203200</xdr:colOff>
      <xdr:row>85</xdr:row>
      <xdr:rowOff>59568</xdr:rowOff>
    </xdr:to>
    <xdr:sp macro="" textlink="">
      <xdr:nvSpPr>
        <xdr:cNvPr id="282" name="楕円 281"/>
        <xdr:cNvSpPr/>
      </xdr:nvSpPr>
      <xdr:spPr>
        <a:xfrm>
          <a:off x="14351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69745</xdr:rowOff>
    </xdr:from>
    <xdr:ext cx="762000" cy="259045"/>
    <xdr:sp macro="" textlink="">
      <xdr:nvSpPr>
        <xdr:cNvPr id="283" name="テキスト ボックス 282"/>
        <xdr:cNvSpPr txBox="1"/>
      </xdr:nvSpPr>
      <xdr:spPr>
        <a:xfrm>
          <a:off x="14020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4" name="楕円 283"/>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5" name="テキスト ボックス 284"/>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類似団体平均を上回っているのは、行政面積が広大で保育所数が多く、それら保育所の施設運営を直営で行っていることが主な要因である。今後は、保育所の統廃合、民間委託や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給食業務の在り方、また会計年度任用職員制度による職の整理等の検討と歩調を合わせた取り組みを引き続き検討</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していくとともに、新たな定員管理計画の策定に努める。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152219</xdr:rowOff>
    </xdr:from>
    <xdr:to>
      <xdr:col>81</xdr:col>
      <xdr:colOff>44450</xdr:colOff>
      <xdr:row>63</xdr:row>
      <xdr:rowOff>152219</xdr:rowOff>
    </xdr:to>
    <xdr:cxnSp macro="">
      <xdr:nvCxnSpPr>
        <xdr:cNvPr id="322" name="直線コネクタ 321"/>
        <xdr:cNvCxnSpPr/>
      </xdr:nvCxnSpPr>
      <xdr:spPr>
        <a:xfrm>
          <a:off x="16179800" y="109535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132685</xdr:rowOff>
    </xdr:from>
    <xdr:to>
      <xdr:col>77</xdr:col>
      <xdr:colOff>44450</xdr:colOff>
      <xdr:row>63</xdr:row>
      <xdr:rowOff>152219</xdr:rowOff>
    </xdr:to>
    <xdr:cxnSp macro="">
      <xdr:nvCxnSpPr>
        <xdr:cNvPr id="325" name="直線コネクタ 324"/>
        <xdr:cNvCxnSpPr/>
      </xdr:nvCxnSpPr>
      <xdr:spPr>
        <a:xfrm>
          <a:off x="15290800" y="10934035"/>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113151</xdr:rowOff>
    </xdr:from>
    <xdr:to>
      <xdr:col>72</xdr:col>
      <xdr:colOff>203200</xdr:colOff>
      <xdr:row>63</xdr:row>
      <xdr:rowOff>132685</xdr:rowOff>
    </xdr:to>
    <xdr:cxnSp macro="">
      <xdr:nvCxnSpPr>
        <xdr:cNvPr id="328" name="直線コネクタ 327"/>
        <xdr:cNvCxnSpPr/>
      </xdr:nvCxnSpPr>
      <xdr:spPr>
        <a:xfrm>
          <a:off x="14401800" y="10914501"/>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101660</xdr:rowOff>
    </xdr:from>
    <xdr:to>
      <xdr:col>68</xdr:col>
      <xdr:colOff>152400</xdr:colOff>
      <xdr:row>63</xdr:row>
      <xdr:rowOff>113151</xdr:rowOff>
    </xdr:to>
    <xdr:cxnSp macro="">
      <xdr:nvCxnSpPr>
        <xdr:cNvPr id="331" name="直線コネクタ 330"/>
        <xdr:cNvCxnSpPr/>
      </xdr:nvCxnSpPr>
      <xdr:spPr>
        <a:xfrm>
          <a:off x="13512800" y="1090301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101419</xdr:rowOff>
    </xdr:from>
    <xdr:to>
      <xdr:col>81</xdr:col>
      <xdr:colOff>95250</xdr:colOff>
      <xdr:row>64</xdr:row>
      <xdr:rowOff>31569</xdr:rowOff>
    </xdr:to>
    <xdr:sp macro="" textlink="">
      <xdr:nvSpPr>
        <xdr:cNvPr id="341" name="楕円 340"/>
        <xdr:cNvSpPr/>
      </xdr:nvSpPr>
      <xdr:spPr>
        <a:xfrm>
          <a:off x="169672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73496</xdr:rowOff>
    </xdr:from>
    <xdr:ext cx="762000" cy="259045"/>
    <xdr:sp macro="" textlink="">
      <xdr:nvSpPr>
        <xdr:cNvPr id="342" name="定員管理の状況該当値テキスト"/>
        <xdr:cNvSpPr txBox="1"/>
      </xdr:nvSpPr>
      <xdr:spPr>
        <a:xfrm>
          <a:off x="17106900" y="1087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101419</xdr:rowOff>
    </xdr:from>
    <xdr:to>
      <xdr:col>77</xdr:col>
      <xdr:colOff>95250</xdr:colOff>
      <xdr:row>64</xdr:row>
      <xdr:rowOff>31569</xdr:rowOff>
    </xdr:to>
    <xdr:sp macro="" textlink="">
      <xdr:nvSpPr>
        <xdr:cNvPr id="343" name="楕円 342"/>
        <xdr:cNvSpPr/>
      </xdr:nvSpPr>
      <xdr:spPr>
        <a:xfrm>
          <a:off x="16129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16346</xdr:rowOff>
    </xdr:from>
    <xdr:ext cx="736600" cy="259045"/>
    <xdr:sp macro="" textlink="">
      <xdr:nvSpPr>
        <xdr:cNvPr id="344" name="テキスト ボックス 343"/>
        <xdr:cNvSpPr txBox="1"/>
      </xdr:nvSpPr>
      <xdr:spPr>
        <a:xfrm>
          <a:off x="15798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81885</xdr:rowOff>
    </xdr:from>
    <xdr:to>
      <xdr:col>73</xdr:col>
      <xdr:colOff>44450</xdr:colOff>
      <xdr:row>64</xdr:row>
      <xdr:rowOff>12035</xdr:rowOff>
    </xdr:to>
    <xdr:sp macro="" textlink="">
      <xdr:nvSpPr>
        <xdr:cNvPr id="345" name="楕円 344"/>
        <xdr:cNvSpPr/>
      </xdr:nvSpPr>
      <xdr:spPr>
        <a:xfrm>
          <a:off x="15240000" y="108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168262</xdr:rowOff>
    </xdr:from>
    <xdr:ext cx="762000" cy="259045"/>
    <xdr:sp macro="" textlink="">
      <xdr:nvSpPr>
        <xdr:cNvPr id="346" name="テキスト ボックス 345"/>
        <xdr:cNvSpPr txBox="1"/>
      </xdr:nvSpPr>
      <xdr:spPr>
        <a:xfrm>
          <a:off x="14909800" y="1096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62351</xdr:rowOff>
    </xdr:from>
    <xdr:to>
      <xdr:col>68</xdr:col>
      <xdr:colOff>203200</xdr:colOff>
      <xdr:row>63</xdr:row>
      <xdr:rowOff>163951</xdr:rowOff>
    </xdr:to>
    <xdr:sp macro="" textlink="">
      <xdr:nvSpPr>
        <xdr:cNvPr id="347" name="楕円 346"/>
        <xdr:cNvSpPr/>
      </xdr:nvSpPr>
      <xdr:spPr>
        <a:xfrm>
          <a:off x="14351000" y="1086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148728</xdr:rowOff>
    </xdr:from>
    <xdr:ext cx="762000" cy="259045"/>
    <xdr:sp macro="" textlink="">
      <xdr:nvSpPr>
        <xdr:cNvPr id="348" name="テキスト ボックス 347"/>
        <xdr:cNvSpPr txBox="1"/>
      </xdr:nvSpPr>
      <xdr:spPr>
        <a:xfrm>
          <a:off x="14020800" y="1095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50860</xdr:rowOff>
    </xdr:from>
    <xdr:to>
      <xdr:col>64</xdr:col>
      <xdr:colOff>152400</xdr:colOff>
      <xdr:row>63</xdr:row>
      <xdr:rowOff>152460</xdr:rowOff>
    </xdr:to>
    <xdr:sp macro="" textlink="">
      <xdr:nvSpPr>
        <xdr:cNvPr id="349" name="楕円 348"/>
        <xdr:cNvSpPr/>
      </xdr:nvSpPr>
      <xdr:spPr>
        <a:xfrm>
          <a:off x="13462000" y="108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137237</xdr:rowOff>
    </xdr:from>
    <xdr:ext cx="762000" cy="259045"/>
    <xdr:sp macro="" textlink="">
      <xdr:nvSpPr>
        <xdr:cNvPr id="350" name="テキスト ボックス 349"/>
        <xdr:cNvSpPr txBox="1"/>
      </xdr:nvSpPr>
      <xdr:spPr>
        <a:xfrm>
          <a:off x="13131800" y="109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年度からの普通建設事業の大幅削減による地方債発行額の抑制などにより、改善してきているが、依然として類似団体平均を上回っている。また、平成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新庁舎建設、給食センター建設、西土佐総合支所庁舎建設など合併関連の大型施設整備や、南海トラフ地震に備えた防災関連施設の整備もある程度完了し、公債費は減少傾向にある。財政の硬直化を招かないよう、普通建設事業の削減による地方債発行額の抑制、合併特例債や辺地・過疎対策事業債など交付税措置の有利な地方債の活用、繰上償還の実施など、適正化に努めてい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60219</xdr:rowOff>
    </xdr:from>
    <xdr:to>
      <xdr:col>81</xdr:col>
      <xdr:colOff>44450</xdr:colOff>
      <xdr:row>37</xdr:row>
      <xdr:rowOff>60219</xdr:rowOff>
    </xdr:to>
    <xdr:cxnSp macro="">
      <xdr:nvCxnSpPr>
        <xdr:cNvPr id="384" name="直線コネクタ 383"/>
        <xdr:cNvCxnSpPr/>
      </xdr:nvCxnSpPr>
      <xdr:spPr>
        <a:xfrm>
          <a:off x="16179800" y="64038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60219</xdr:rowOff>
    </xdr:from>
    <xdr:to>
      <xdr:col>77</xdr:col>
      <xdr:colOff>44450</xdr:colOff>
      <xdr:row>37</xdr:row>
      <xdr:rowOff>62230</xdr:rowOff>
    </xdr:to>
    <xdr:cxnSp macro="">
      <xdr:nvCxnSpPr>
        <xdr:cNvPr id="387" name="直線コネクタ 386"/>
        <xdr:cNvCxnSpPr/>
      </xdr:nvCxnSpPr>
      <xdr:spPr>
        <a:xfrm flipV="1">
          <a:off x="15290800" y="640386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62230</xdr:rowOff>
    </xdr:from>
    <xdr:to>
      <xdr:col>72</xdr:col>
      <xdr:colOff>203200</xdr:colOff>
      <xdr:row>37</xdr:row>
      <xdr:rowOff>80328</xdr:rowOff>
    </xdr:to>
    <xdr:cxnSp macro="">
      <xdr:nvCxnSpPr>
        <xdr:cNvPr id="390" name="直線コネクタ 389"/>
        <xdr:cNvCxnSpPr/>
      </xdr:nvCxnSpPr>
      <xdr:spPr>
        <a:xfrm flipV="1">
          <a:off x="14401800" y="640588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80328</xdr:rowOff>
    </xdr:from>
    <xdr:to>
      <xdr:col>68</xdr:col>
      <xdr:colOff>152400</xdr:colOff>
      <xdr:row>37</xdr:row>
      <xdr:rowOff>100436</xdr:rowOff>
    </xdr:to>
    <xdr:cxnSp macro="">
      <xdr:nvCxnSpPr>
        <xdr:cNvPr id="393" name="直線コネクタ 392"/>
        <xdr:cNvCxnSpPr/>
      </xdr:nvCxnSpPr>
      <xdr:spPr>
        <a:xfrm flipV="1">
          <a:off x="13512800" y="642397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9419</xdr:rowOff>
    </xdr:from>
    <xdr:to>
      <xdr:col>81</xdr:col>
      <xdr:colOff>95250</xdr:colOff>
      <xdr:row>37</xdr:row>
      <xdr:rowOff>111019</xdr:rowOff>
    </xdr:to>
    <xdr:sp macro="" textlink="">
      <xdr:nvSpPr>
        <xdr:cNvPr id="403" name="楕円 402"/>
        <xdr:cNvSpPr/>
      </xdr:nvSpPr>
      <xdr:spPr>
        <a:xfrm>
          <a:off x="169672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152946</xdr:rowOff>
    </xdr:from>
    <xdr:ext cx="762000" cy="259045"/>
    <xdr:sp macro="" textlink="">
      <xdr:nvSpPr>
        <xdr:cNvPr id="404" name="公債費負担の状況該当値テキスト"/>
        <xdr:cNvSpPr txBox="1"/>
      </xdr:nvSpPr>
      <xdr:spPr>
        <a:xfrm>
          <a:off x="17106900" y="632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9419</xdr:rowOff>
    </xdr:from>
    <xdr:to>
      <xdr:col>77</xdr:col>
      <xdr:colOff>95250</xdr:colOff>
      <xdr:row>37</xdr:row>
      <xdr:rowOff>111019</xdr:rowOff>
    </xdr:to>
    <xdr:sp macro="" textlink="">
      <xdr:nvSpPr>
        <xdr:cNvPr id="405" name="楕円 404"/>
        <xdr:cNvSpPr/>
      </xdr:nvSpPr>
      <xdr:spPr>
        <a:xfrm>
          <a:off x="16129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95796</xdr:rowOff>
    </xdr:from>
    <xdr:ext cx="736600" cy="259045"/>
    <xdr:sp macro="" textlink="">
      <xdr:nvSpPr>
        <xdr:cNvPr id="406" name="テキスト ボックス 40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11430</xdr:rowOff>
    </xdr:from>
    <xdr:to>
      <xdr:col>73</xdr:col>
      <xdr:colOff>44450</xdr:colOff>
      <xdr:row>37</xdr:row>
      <xdr:rowOff>113030</xdr:rowOff>
    </xdr:to>
    <xdr:sp macro="" textlink="">
      <xdr:nvSpPr>
        <xdr:cNvPr id="407" name="楕円 406"/>
        <xdr:cNvSpPr/>
      </xdr:nvSpPr>
      <xdr:spPr>
        <a:xfrm>
          <a:off x="1524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97807</xdr:rowOff>
    </xdr:from>
    <xdr:ext cx="762000" cy="259045"/>
    <xdr:sp macro="" textlink="">
      <xdr:nvSpPr>
        <xdr:cNvPr id="408" name="テキスト ボックス 407"/>
        <xdr:cNvSpPr txBox="1"/>
      </xdr:nvSpPr>
      <xdr:spPr>
        <a:xfrm>
          <a:off x="1490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29528</xdr:rowOff>
    </xdr:from>
    <xdr:to>
      <xdr:col>68</xdr:col>
      <xdr:colOff>203200</xdr:colOff>
      <xdr:row>37</xdr:row>
      <xdr:rowOff>131128</xdr:rowOff>
    </xdr:to>
    <xdr:sp macro="" textlink="">
      <xdr:nvSpPr>
        <xdr:cNvPr id="409" name="楕円 408"/>
        <xdr:cNvSpPr/>
      </xdr:nvSpPr>
      <xdr:spPr>
        <a:xfrm>
          <a:off x="14351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115905</xdr:rowOff>
    </xdr:from>
    <xdr:ext cx="762000" cy="259045"/>
    <xdr:sp macro="" textlink="">
      <xdr:nvSpPr>
        <xdr:cNvPr id="410" name="テキスト ボックス 409"/>
        <xdr:cNvSpPr txBox="1"/>
      </xdr:nvSpPr>
      <xdr:spPr>
        <a:xfrm>
          <a:off x="140208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49636</xdr:rowOff>
    </xdr:from>
    <xdr:to>
      <xdr:col>64</xdr:col>
      <xdr:colOff>152400</xdr:colOff>
      <xdr:row>37</xdr:row>
      <xdr:rowOff>151236</xdr:rowOff>
    </xdr:to>
    <xdr:sp macro="" textlink="">
      <xdr:nvSpPr>
        <xdr:cNvPr id="411" name="楕円 410"/>
        <xdr:cNvSpPr/>
      </xdr:nvSpPr>
      <xdr:spPr>
        <a:xfrm>
          <a:off x="13462000" y="6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136013</xdr:rowOff>
    </xdr:from>
    <xdr:ext cx="762000" cy="259045"/>
    <xdr:sp macro="" textlink="">
      <xdr:nvSpPr>
        <xdr:cNvPr id="412" name="テキスト ボックス 411"/>
        <xdr:cNvSpPr txBox="1"/>
      </xdr:nvSpPr>
      <xdr:spPr>
        <a:xfrm>
          <a:off x="13131800" y="647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類似団体平均を上回っているのは、平成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年度の大型施設整備（国体関連施設、学校</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給食施設、四万十いやしの里など）や南海トラフ地震に備えた防災関連施設の整備、合併特例債の活用、道の駅整備などによる地方債残高の増が主な理由である。選択と集中による普通建設事業の抑制や合併特例債、辺地・過疎対策事業債など交付税措置の有利な地方債の活用、繰上償還の実施など、公債費負担の適正化に努めている。 本年度は</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、防災拠点施設整備</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郷土資料館改修事業</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などの完成などにより、借入額が償還額を下回り、地方債残高は</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587,320</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千円減少している。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160292</xdr:rowOff>
    </xdr:from>
    <xdr:to>
      <xdr:col>81</xdr:col>
      <xdr:colOff>44450</xdr:colOff>
      <xdr:row>16</xdr:row>
      <xdr:rowOff>9180</xdr:rowOff>
    </xdr:to>
    <xdr:cxnSp macro="">
      <xdr:nvCxnSpPr>
        <xdr:cNvPr id="448" name="直線コネクタ 447"/>
        <xdr:cNvCxnSpPr/>
      </xdr:nvCxnSpPr>
      <xdr:spPr>
        <a:xfrm flipV="1">
          <a:off x="16179800" y="2732042"/>
          <a:ext cx="838200" cy="2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9180</xdr:rowOff>
    </xdr:from>
    <xdr:to>
      <xdr:col>77</xdr:col>
      <xdr:colOff>44450</xdr:colOff>
      <xdr:row>16</xdr:row>
      <xdr:rowOff>21590</xdr:rowOff>
    </xdr:to>
    <xdr:cxnSp macro="">
      <xdr:nvCxnSpPr>
        <xdr:cNvPr id="451" name="直線コネクタ 450"/>
        <xdr:cNvCxnSpPr/>
      </xdr:nvCxnSpPr>
      <xdr:spPr>
        <a:xfrm flipV="1">
          <a:off x="15290800" y="2752380"/>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21590</xdr:rowOff>
    </xdr:from>
    <xdr:to>
      <xdr:col>72</xdr:col>
      <xdr:colOff>203200</xdr:colOff>
      <xdr:row>16</xdr:row>
      <xdr:rowOff>32276</xdr:rowOff>
    </xdr:to>
    <xdr:cxnSp macro="">
      <xdr:nvCxnSpPr>
        <xdr:cNvPr id="454" name="直線コネクタ 453"/>
        <xdr:cNvCxnSpPr/>
      </xdr:nvCxnSpPr>
      <xdr:spPr>
        <a:xfrm flipV="1">
          <a:off x="14401800" y="2764790"/>
          <a:ext cx="8890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32276</xdr:rowOff>
    </xdr:from>
    <xdr:to>
      <xdr:col>68</xdr:col>
      <xdr:colOff>152400</xdr:colOff>
      <xdr:row>16</xdr:row>
      <xdr:rowOff>60543</xdr:rowOff>
    </xdr:to>
    <xdr:cxnSp macro="">
      <xdr:nvCxnSpPr>
        <xdr:cNvPr id="457" name="直線コネクタ 456"/>
        <xdr:cNvCxnSpPr/>
      </xdr:nvCxnSpPr>
      <xdr:spPr>
        <a:xfrm flipV="1">
          <a:off x="13512800" y="2775476"/>
          <a:ext cx="889000" cy="2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109492</xdr:rowOff>
    </xdr:from>
    <xdr:to>
      <xdr:col>81</xdr:col>
      <xdr:colOff>95250</xdr:colOff>
      <xdr:row>16</xdr:row>
      <xdr:rowOff>39642</xdr:rowOff>
    </xdr:to>
    <xdr:sp macro="" textlink="">
      <xdr:nvSpPr>
        <xdr:cNvPr id="467" name="楕円 466"/>
        <xdr:cNvSpPr/>
      </xdr:nvSpPr>
      <xdr:spPr>
        <a:xfrm>
          <a:off x="16967200" y="26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81569</xdr:rowOff>
    </xdr:from>
    <xdr:ext cx="762000" cy="259045"/>
    <xdr:sp macro="" textlink="">
      <xdr:nvSpPr>
        <xdr:cNvPr id="468" name="将来負担の状況該当値テキスト"/>
        <xdr:cNvSpPr txBox="1"/>
      </xdr:nvSpPr>
      <xdr:spPr>
        <a:xfrm>
          <a:off x="17106900" y="265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129830</xdr:rowOff>
    </xdr:from>
    <xdr:to>
      <xdr:col>77</xdr:col>
      <xdr:colOff>95250</xdr:colOff>
      <xdr:row>16</xdr:row>
      <xdr:rowOff>59980</xdr:rowOff>
    </xdr:to>
    <xdr:sp macro="" textlink="">
      <xdr:nvSpPr>
        <xdr:cNvPr id="469" name="楕円 468"/>
        <xdr:cNvSpPr/>
      </xdr:nvSpPr>
      <xdr:spPr>
        <a:xfrm>
          <a:off x="16129000" y="27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44757</xdr:rowOff>
    </xdr:from>
    <xdr:ext cx="736600" cy="259045"/>
    <xdr:sp macro="" textlink="">
      <xdr:nvSpPr>
        <xdr:cNvPr id="470" name="テキスト ボックス 469"/>
        <xdr:cNvSpPr txBox="1"/>
      </xdr:nvSpPr>
      <xdr:spPr>
        <a:xfrm>
          <a:off x="15798800" y="278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142240</xdr:rowOff>
    </xdr:from>
    <xdr:to>
      <xdr:col>73</xdr:col>
      <xdr:colOff>44450</xdr:colOff>
      <xdr:row>16</xdr:row>
      <xdr:rowOff>72390</xdr:rowOff>
    </xdr:to>
    <xdr:sp macro="" textlink="">
      <xdr:nvSpPr>
        <xdr:cNvPr id="471" name="楕円 470"/>
        <xdr:cNvSpPr/>
      </xdr:nvSpPr>
      <xdr:spPr>
        <a:xfrm>
          <a:off x="15240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57167</xdr:rowOff>
    </xdr:from>
    <xdr:ext cx="762000" cy="259045"/>
    <xdr:sp macro="" textlink="">
      <xdr:nvSpPr>
        <xdr:cNvPr id="472" name="テキスト ボックス 471"/>
        <xdr:cNvSpPr txBox="1"/>
      </xdr:nvSpPr>
      <xdr:spPr>
        <a:xfrm>
          <a:off x="14909800" y="280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152926</xdr:rowOff>
    </xdr:from>
    <xdr:to>
      <xdr:col>68</xdr:col>
      <xdr:colOff>203200</xdr:colOff>
      <xdr:row>16</xdr:row>
      <xdr:rowOff>83076</xdr:rowOff>
    </xdr:to>
    <xdr:sp macro="" textlink="">
      <xdr:nvSpPr>
        <xdr:cNvPr id="473" name="楕円 472"/>
        <xdr:cNvSpPr/>
      </xdr:nvSpPr>
      <xdr:spPr>
        <a:xfrm>
          <a:off x="14351000" y="27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67853</xdr:rowOff>
    </xdr:from>
    <xdr:ext cx="762000" cy="259045"/>
    <xdr:sp macro="" textlink="">
      <xdr:nvSpPr>
        <xdr:cNvPr id="474" name="テキスト ボックス 473"/>
        <xdr:cNvSpPr txBox="1"/>
      </xdr:nvSpPr>
      <xdr:spPr>
        <a:xfrm>
          <a:off x="14020800" y="281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9743</xdr:rowOff>
    </xdr:from>
    <xdr:to>
      <xdr:col>64</xdr:col>
      <xdr:colOff>152400</xdr:colOff>
      <xdr:row>16</xdr:row>
      <xdr:rowOff>111343</xdr:rowOff>
    </xdr:to>
    <xdr:sp macro="" textlink="">
      <xdr:nvSpPr>
        <xdr:cNvPr id="475" name="楕円 474"/>
        <xdr:cNvSpPr/>
      </xdr:nvSpPr>
      <xdr:spPr>
        <a:xfrm>
          <a:off x="13462000" y="275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96120</xdr:rowOff>
    </xdr:from>
    <xdr:ext cx="762000" cy="259045"/>
    <xdr:sp macro="" textlink="">
      <xdr:nvSpPr>
        <xdr:cNvPr id="476" name="テキスト ボックス 475"/>
        <xdr:cNvSpPr txBox="1"/>
      </xdr:nvSpPr>
      <xdr:spPr>
        <a:xfrm>
          <a:off x="13131800" y="283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34,001
33,884
632.29
20,915,390
20,765,485
5,715
11,613,582
25,520,224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本年度は、</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退職手当の増加</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などにより経常経費充当一般財源は</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32,179</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％増加し、歳入経常一般財源が前年度より</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％減少したことにより、対前年度比</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ポイントの増加となっている。類似団体平均と比較して</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り、類似団体と比較して、行政面積が広大で保育所数が多く、それら保育所と公民館などの施設関係職員数が多い状況に変わりはなく、保育所の統廃合、公民館などの運営体制の見直しなどによる職員数の適正化と、給与水準の適正化を検討していく必要がある。 </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88138</xdr:rowOff>
    </xdr:to>
    <xdr:cxnSp macro="">
      <xdr:nvCxnSpPr>
        <xdr:cNvPr id="64" name="直線コネクタ 63"/>
        <xdr:cNvCxnSpPr/>
      </xdr:nvCxnSpPr>
      <xdr:spPr>
        <a:xfrm>
          <a:off x="3987800" y="64043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60706</xdr:rowOff>
    </xdr:to>
    <xdr:cxnSp macro="">
      <xdr:nvCxnSpPr>
        <xdr:cNvPr id="67" name="直線コネクタ 66"/>
        <xdr:cNvCxnSpPr/>
      </xdr:nvCxnSpPr>
      <xdr:spPr>
        <a:xfrm>
          <a:off x="3098800" y="63312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36</xdr:row>
      <xdr:rowOff>159004</xdr:rowOff>
    </xdr:to>
    <xdr:cxnSp macro="">
      <xdr:nvCxnSpPr>
        <xdr:cNvPr id="70" name="直線コネクタ 69"/>
        <xdr:cNvCxnSpPr/>
      </xdr:nvCxnSpPr>
      <xdr:spPr>
        <a:xfrm>
          <a:off x="2209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10414</xdr:rowOff>
    </xdr:to>
    <xdr:cxnSp macro="">
      <xdr:nvCxnSpPr>
        <xdr:cNvPr id="73" name="直線コネクタ 72"/>
        <xdr:cNvCxnSpPr/>
      </xdr:nvCxnSpPr>
      <xdr:spPr>
        <a:xfrm flipV="1">
          <a:off x="1320800" y="63220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9415</xdr:rowOff>
    </xdr:from>
    <xdr:ext cx="762000" cy="259045"/>
    <xdr:sp macro="" textlink="">
      <xdr:nvSpPr>
        <xdr:cNvPr id="84" name="人件費該当値テキスト"/>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88" name="テキスト ボックス 87"/>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89" name="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0" name="テキスト ボックス 89"/>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92" name="テキスト ボックス 91"/>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類似団体平均を大きく下回るのは、直営での施設管理業務が多いことが要因と考えられる。本年度は、物件費に係る経常一般財源</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は、保育所運営費の増などにより増加</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（対前年度比</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％増）しているうえ、比率算定の分母となる歳入経常一般財源が減少（対前年度比</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％減）しており、前年度比で</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ポイント増加している。今後も、行政改革に引続き取り組み、歳出の削減に努める。 </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140607</xdr:rowOff>
    </xdr:from>
    <xdr:to>
      <xdr:col>82</xdr:col>
      <xdr:colOff>107950</xdr:colOff>
      <xdr:row>15</xdr:row>
      <xdr:rowOff>162379</xdr:rowOff>
    </xdr:to>
    <xdr:cxnSp macro="">
      <xdr:nvCxnSpPr>
        <xdr:cNvPr id="127" name="直線コネクタ 126"/>
        <xdr:cNvCxnSpPr/>
      </xdr:nvCxnSpPr>
      <xdr:spPr>
        <a:xfrm>
          <a:off x="15671800" y="27123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97064</xdr:rowOff>
    </xdr:from>
    <xdr:to>
      <xdr:col>78</xdr:col>
      <xdr:colOff>69850</xdr:colOff>
      <xdr:row>15</xdr:row>
      <xdr:rowOff>140607</xdr:rowOff>
    </xdr:to>
    <xdr:cxnSp macro="">
      <xdr:nvCxnSpPr>
        <xdr:cNvPr id="130" name="直線コネクタ 129"/>
        <xdr:cNvCxnSpPr/>
      </xdr:nvCxnSpPr>
      <xdr:spPr>
        <a:xfrm>
          <a:off x="14782800" y="2668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9979</xdr:rowOff>
    </xdr:from>
    <xdr:to>
      <xdr:col>73</xdr:col>
      <xdr:colOff>180975</xdr:colOff>
      <xdr:row>15</xdr:row>
      <xdr:rowOff>97064</xdr:rowOff>
    </xdr:to>
    <xdr:cxnSp macro="">
      <xdr:nvCxnSpPr>
        <xdr:cNvPr id="133" name="直線コネクタ 132"/>
        <xdr:cNvCxnSpPr/>
      </xdr:nvCxnSpPr>
      <xdr:spPr>
        <a:xfrm>
          <a:off x="13893800" y="25817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170543</xdr:rowOff>
    </xdr:from>
    <xdr:to>
      <xdr:col>69</xdr:col>
      <xdr:colOff>92075</xdr:colOff>
      <xdr:row>15</xdr:row>
      <xdr:rowOff>9979</xdr:rowOff>
    </xdr:to>
    <xdr:cxnSp macro="">
      <xdr:nvCxnSpPr>
        <xdr:cNvPr id="136" name="直線コネクタ 135"/>
        <xdr:cNvCxnSpPr/>
      </xdr:nvCxnSpPr>
      <xdr:spPr>
        <a:xfrm>
          <a:off x="13004800" y="25708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111579</xdr:rowOff>
    </xdr:from>
    <xdr:to>
      <xdr:col>82</xdr:col>
      <xdr:colOff>158750</xdr:colOff>
      <xdr:row>16</xdr:row>
      <xdr:rowOff>41729</xdr:rowOff>
    </xdr:to>
    <xdr:sp macro="" textlink="">
      <xdr:nvSpPr>
        <xdr:cNvPr id="146" name="楕円 145"/>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128106</xdr:rowOff>
    </xdr:from>
    <xdr:ext cx="762000" cy="259045"/>
    <xdr:sp macro="" textlink="">
      <xdr:nvSpPr>
        <xdr:cNvPr id="147" name="物件費該当値テキスト"/>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89807</xdr:rowOff>
    </xdr:from>
    <xdr:to>
      <xdr:col>78</xdr:col>
      <xdr:colOff>120650</xdr:colOff>
      <xdr:row>16</xdr:row>
      <xdr:rowOff>19957</xdr:rowOff>
    </xdr:to>
    <xdr:sp macro="" textlink="">
      <xdr:nvSpPr>
        <xdr:cNvPr id="148" name="楕円 147"/>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30134</xdr:rowOff>
    </xdr:from>
    <xdr:ext cx="736600" cy="259045"/>
    <xdr:sp macro="" textlink="">
      <xdr:nvSpPr>
        <xdr:cNvPr id="149" name="テキスト ボックス 148"/>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46264</xdr:rowOff>
    </xdr:from>
    <xdr:to>
      <xdr:col>74</xdr:col>
      <xdr:colOff>31750</xdr:colOff>
      <xdr:row>15</xdr:row>
      <xdr:rowOff>147864</xdr:rowOff>
    </xdr:to>
    <xdr:sp macro="" textlink="">
      <xdr:nvSpPr>
        <xdr:cNvPr id="150" name="楕円 149"/>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51" name="テキスト ボックス 150"/>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130629</xdr:rowOff>
    </xdr:from>
    <xdr:to>
      <xdr:col>69</xdr:col>
      <xdr:colOff>142875</xdr:colOff>
      <xdr:row>15</xdr:row>
      <xdr:rowOff>60779</xdr:rowOff>
    </xdr:to>
    <xdr:sp macro="" textlink="">
      <xdr:nvSpPr>
        <xdr:cNvPr id="152" name="楕円 151"/>
        <xdr:cNvSpPr/>
      </xdr:nvSpPr>
      <xdr:spPr>
        <a:xfrm>
          <a:off x="13843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70956</xdr:rowOff>
    </xdr:from>
    <xdr:ext cx="762000" cy="259045"/>
    <xdr:sp macro="" textlink="">
      <xdr:nvSpPr>
        <xdr:cNvPr id="153" name="テキスト ボックス 152"/>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119743</xdr:rowOff>
    </xdr:from>
    <xdr:to>
      <xdr:col>65</xdr:col>
      <xdr:colOff>53975</xdr:colOff>
      <xdr:row>15</xdr:row>
      <xdr:rowOff>49893</xdr:rowOff>
    </xdr:to>
    <xdr:sp macro="" textlink="">
      <xdr:nvSpPr>
        <xdr:cNvPr id="154" name="楕円 153"/>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60070</xdr:rowOff>
    </xdr:from>
    <xdr:ext cx="762000" cy="259045"/>
    <xdr:sp macro="" textlink="">
      <xdr:nvSpPr>
        <xdr:cNvPr id="155" name="テキスト ボックス 154"/>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扶助費に係る経常収支比率は類似団体平均を</a:t>
          </a:r>
          <a:r>
            <a:rPr lang="en-US" altLang="ja-JP" sz="12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lang="ja-JP" altLang="ja-JP" sz="12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ポイント上回っている。また、前年度と比較すると、経常経費充当一般財源は</a:t>
          </a:r>
          <a:r>
            <a:rPr lang="en-US" altLang="ja-JP" sz="12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53,390</a:t>
          </a:r>
          <a:r>
            <a:rPr lang="ja-JP" altLang="ja-JP" sz="12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en-US" altLang="ja-JP" sz="12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4.8</a:t>
          </a:r>
          <a:r>
            <a:rPr lang="ja-JP" altLang="ja-JP" sz="12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％増加しており、また歳入経常一般財源が前年度より</a:t>
          </a:r>
          <a:r>
            <a:rPr lang="en-US" altLang="ja-JP" sz="12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ja-JP" sz="12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％減少したことにより、対前年度比</a:t>
          </a:r>
          <a:r>
            <a:rPr lang="en-US" altLang="ja-JP" sz="12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lang="ja-JP" altLang="ja-JP" sz="12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ポイントの増加となっている。その要因としては、</a:t>
          </a:r>
          <a:r>
            <a:rPr lang="ja-JP" altLang="en-US" sz="12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障害者自立支援費</a:t>
          </a:r>
          <a:r>
            <a:rPr lang="ja-JP" altLang="ja-JP" sz="12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の増加など</a:t>
          </a:r>
          <a:r>
            <a:rPr lang="ja-JP" altLang="en-US" sz="12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a:t>
          </a:r>
          <a:r>
            <a:rPr lang="ja-JP" altLang="ja-JP" sz="12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ものである。今後も高齢化の進展による高齢者人口の増加など、扶助費の増加が見込まれるため、資格審査等の適正化に努める。 </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56</xdr:row>
      <xdr:rowOff>165100</xdr:rowOff>
    </xdr:to>
    <xdr:cxnSp macro="">
      <xdr:nvCxnSpPr>
        <xdr:cNvPr id="190" name="直線コネクタ 189"/>
        <xdr:cNvCxnSpPr/>
      </xdr:nvCxnSpPr>
      <xdr:spPr>
        <a:xfrm>
          <a:off x="3987800" y="97009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99785</xdr:rowOff>
    </xdr:to>
    <xdr:cxnSp macro="">
      <xdr:nvCxnSpPr>
        <xdr:cNvPr id="193" name="直線コネクタ 192"/>
        <xdr:cNvCxnSpPr/>
      </xdr:nvCxnSpPr>
      <xdr:spPr>
        <a:xfrm>
          <a:off x="3098800" y="9679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56243</xdr:rowOff>
    </xdr:from>
    <xdr:to>
      <xdr:col>15</xdr:col>
      <xdr:colOff>98425</xdr:colOff>
      <xdr:row>56</xdr:row>
      <xdr:rowOff>78015</xdr:rowOff>
    </xdr:to>
    <xdr:cxnSp macro="">
      <xdr:nvCxnSpPr>
        <xdr:cNvPr id="196" name="直線コネクタ 195"/>
        <xdr:cNvCxnSpPr/>
      </xdr:nvCxnSpPr>
      <xdr:spPr>
        <a:xfrm>
          <a:off x="2209800" y="9657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56</xdr:row>
      <xdr:rowOff>99785</xdr:rowOff>
    </xdr:to>
    <xdr:cxnSp macro="">
      <xdr:nvCxnSpPr>
        <xdr:cNvPr id="199" name="直線コネクタ 198"/>
        <xdr:cNvCxnSpPr/>
      </xdr:nvCxnSpPr>
      <xdr:spPr>
        <a:xfrm flipV="1">
          <a:off x="1320800" y="9657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9" name="楕円 208"/>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10"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48985</xdr:rowOff>
    </xdr:from>
    <xdr:to>
      <xdr:col>20</xdr:col>
      <xdr:colOff>38100</xdr:colOff>
      <xdr:row>56</xdr:row>
      <xdr:rowOff>150585</xdr:rowOff>
    </xdr:to>
    <xdr:sp macro="" textlink="">
      <xdr:nvSpPr>
        <xdr:cNvPr id="211" name="楕円 210"/>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212" name="テキスト ボックス 211"/>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3" name="楕円 212"/>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14" name="テキスト ボックス 21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5443</xdr:rowOff>
    </xdr:from>
    <xdr:to>
      <xdr:col>11</xdr:col>
      <xdr:colOff>60325</xdr:colOff>
      <xdr:row>56</xdr:row>
      <xdr:rowOff>107043</xdr:rowOff>
    </xdr:to>
    <xdr:sp macro="" textlink="">
      <xdr:nvSpPr>
        <xdr:cNvPr id="215" name="楕円 214"/>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16" name="テキスト ボックス 215"/>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17" name="楕円 216"/>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135362</xdr:rowOff>
    </xdr:from>
    <xdr:ext cx="762000" cy="259045"/>
    <xdr:sp macro="" textlink="">
      <xdr:nvSpPr>
        <xdr:cNvPr id="218" name="テキスト ボックス 217"/>
        <xdr:cNvSpPr txBox="1"/>
      </xdr:nvSpPr>
      <xdr:spPr>
        <a:xfrm>
          <a:off x="939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本年度類似団体平均を上回っている。施設の老朽化による維持補修費や特別会計への繰出金は増加傾向にあり、今後も、施設の計画的な修繕による長寿命化や、特別会計の経営健全化による繰出金の削減など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117203</xdr:rowOff>
    </xdr:from>
    <xdr:to>
      <xdr:col>82</xdr:col>
      <xdr:colOff>107950</xdr:colOff>
      <xdr:row>56</xdr:row>
      <xdr:rowOff>169454</xdr:rowOff>
    </xdr:to>
    <xdr:cxnSp macro="">
      <xdr:nvCxnSpPr>
        <xdr:cNvPr id="253" name="直線コネクタ 252"/>
        <xdr:cNvCxnSpPr/>
      </xdr:nvCxnSpPr>
      <xdr:spPr>
        <a:xfrm>
          <a:off x="15671800" y="971840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56</xdr:row>
      <xdr:rowOff>117203</xdr:rowOff>
    </xdr:to>
    <xdr:cxnSp macro="">
      <xdr:nvCxnSpPr>
        <xdr:cNvPr id="256" name="直線コネクタ 255"/>
        <xdr:cNvCxnSpPr/>
      </xdr:nvCxnSpPr>
      <xdr:spPr>
        <a:xfrm>
          <a:off x="14782800" y="967921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25763</xdr:rowOff>
    </xdr:from>
    <xdr:to>
      <xdr:col>73</xdr:col>
      <xdr:colOff>180975</xdr:colOff>
      <xdr:row>56</xdr:row>
      <xdr:rowOff>78015</xdr:rowOff>
    </xdr:to>
    <xdr:cxnSp macro="">
      <xdr:nvCxnSpPr>
        <xdr:cNvPr id="259" name="直線コネクタ 258"/>
        <xdr:cNvCxnSpPr/>
      </xdr:nvCxnSpPr>
      <xdr:spPr>
        <a:xfrm>
          <a:off x="13893800" y="9626963"/>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171087</xdr:rowOff>
    </xdr:from>
    <xdr:to>
      <xdr:col>69</xdr:col>
      <xdr:colOff>92075</xdr:colOff>
      <xdr:row>56</xdr:row>
      <xdr:rowOff>25763</xdr:rowOff>
    </xdr:to>
    <xdr:cxnSp macro="">
      <xdr:nvCxnSpPr>
        <xdr:cNvPr id="262" name="直線コネクタ 261"/>
        <xdr:cNvCxnSpPr/>
      </xdr:nvCxnSpPr>
      <xdr:spPr>
        <a:xfrm>
          <a:off x="13004800" y="96008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118654</xdr:rowOff>
    </xdr:from>
    <xdr:to>
      <xdr:col>82</xdr:col>
      <xdr:colOff>158750</xdr:colOff>
      <xdr:row>57</xdr:row>
      <xdr:rowOff>48804</xdr:rowOff>
    </xdr:to>
    <xdr:sp macro="" textlink="">
      <xdr:nvSpPr>
        <xdr:cNvPr id="272" name="楕円 271"/>
        <xdr:cNvSpPr/>
      </xdr:nvSpPr>
      <xdr:spPr>
        <a:xfrm>
          <a:off x="164592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90731</xdr:rowOff>
    </xdr:from>
    <xdr:ext cx="762000" cy="259045"/>
    <xdr:sp macro="" textlink="">
      <xdr:nvSpPr>
        <xdr:cNvPr id="273" name="その他該当値テキスト"/>
        <xdr:cNvSpPr txBox="1"/>
      </xdr:nvSpPr>
      <xdr:spPr>
        <a:xfrm>
          <a:off x="16598900" y="969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66403</xdr:rowOff>
    </xdr:from>
    <xdr:to>
      <xdr:col>78</xdr:col>
      <xdr:colOff>120650</xdr:colOff>
      <xdr:row>56</xdr:row>
      <xdr:rowOff>168003</xdr:rowOff>
    </xdr:to>
    <xdr:sp macro="" textlink="">
      <xdr:nvSpPr>
        <xdr:cNvPr id="274" name="楕円 273"/>
        <xdr:cNvSpPr/>
      </xdr:nvSpPr>
      <xdr:spPr>
        <a:xfrm>
          <a:off x="15621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152780</xdr:rowOff>
    </xdr:from>
    <xdr:ext cx="736600" cy="259045"/>
    <xdr:sp macro="" textlink="">
      <xdr:nvSpPr>
        <xdr:cNvPr id="275" name="テキスト ボックス 274"/>
        <xdr:cNvSpPr txBox="1"/>
      </xdr:nvSpPr>
      <xdr:spPr>
        <a:xfrm>
          <a:off x="15290800" y="9753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27215</xdr:rowOff>
    </xdr:from>
    <xdr:to>
      <xdr:col>74</xdr:col>
      <xdr:colOff>31750</xdr:colOff>
      <xdr:row>56</xdr:row>
      <xdr:rowOff>128815</xdr:rowOff>
    </xdr:to>
    <xdr:sp macro="" textlink="">
      <xdr:nvSpPr>
        <xdr:cNvPr id="276" name="楕円 275"/>
        <xdr:cNvSpPr/>
      </xdr:nvSpPr>
      <xdr:spPr>
        <a:xfrm>
          <a:off x="14732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77" name="テキスト ボックス 276"/>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146413</xdr:rowOff>
    </xdr:from>
    <xdr:to>
      <xdr:col>69</xdr:col>
      <xdr:colOff>142875</xdr:colOff>
      <xdr:row>56</xdr:row>
      <xdr:rowOff>76563</xdr:rowOff>
    </xdr:to>
    <xdr:sp macro="" textlink="">
      <xdr:nvSpPr>
        <xdr:cNvPr id="278" name="楕円 277"/>
        <xdr:cNvSpPr/>
      </xdr:nvSpPr>
      <xdr:spPr>
        <a:xfrm>
          <a:off x="13843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79" name="テキスト ボックス 278"/>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120287</xdr:rowOff>
    </xdr:from>
    <xdr:to>
      <xdr:col>65</xdr:col>
      <xdr:colOff>53975</xdr:colOff>
      <xdr:row>56</xdr:row>
      <xdr:rowOff>50437</xdr:rowOff>
    </xdr:to>
    <xdr:sp macro="" textlink="">
      <xdr:nvSpPr>
        <xdr:cNvPr id="280" name="楕円 279"/>
        <xdr:cNvSpPr/>
      </xdr:nvSpPr>
      <xdr:spPr>
        <a:xfrm>
          <a:off x="12954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60614</xdr:rowOff>
    </xdr:from>
    <xdr:ext cx="762000" cy="259045"/>
    <xdr:sp macro="" textlink="">
      <xdr:nvSpPr>
        <xdr:cNvPr id="281" name="テキスト ボックス 280"/>
        <xdr:cNvSpPr txBox="1"/>
      </xdr:nvSpPr>
      <xdr:spPr>
        <a:xfrm>
          <a:off x="12623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本年度は、</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一部事務組合への負担金が減少（対前年比</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16.5</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％減）となり、全体では対前年度比</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12.2</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％の減となっているが、歳入経常一般財源も対前年度比</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％減少しており、前年度比で</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ポイント減少している。今後も、ごみ減量化の促進、一部事務組合運営の合理化に努めるとともに、各種補助金の見直しや廃止を検討する。 </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127000</xdr:rowOff>
    </xdr:to>
    <xdr:cxnSp macro="">
      <xdr:nvCxnSpPr>
        <xdr:cNvPr id="311" name="直線コネクタ 310"/>
        <xdr:cNvCxnSpPr/>
      </xdr:nvCxnSpPr>
      <xdr:spPr>
        <a:xfrm flipV="1">
          <a:off x="15671800" y="62397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168148</xdr:rowOff>
    </xdr:to>
    <xdr:cxnSp macro="">
      <xdr:nvCxnSpPr>
        <xdr:cNvPr id="314" name="直線コネクタ 313"/>
        <xdr:cNvCxnSpPr/>
      </xdr:nvCxnSpPr>
      <xdr:spPr>
        <a:xfrm flipV="1">
          <a:off x="14782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168148</xdr:rowOff>
    </xdr:to>
    <xdr:cxnSp macro="">
      <xdr:nvCxnSpPr>
        <xdr:cNvPr id="317" name="直線コネクタ 316"/>
        <xdr:cNvCxnSpPr/>
      </xdr:nvCxnSpPr>
      <xdr:spPr>
        <a:xfrm>
          <a:off x="13893800" y="6312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140716</xdr:rowOff>
    </xdr:to>
    <xdr:cxnSp macro="">
      <xdr:nvCxnSpPr>
        <xdr:cNvPr id="320" name="直線コネクタ 319"/>
        <xdr:cNvCxnSpPr/>
      </xdr:nvCxnSpPr>
      <xdr:spPr>
        <a:xfrm>
          <a:off x="13004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30" name="楕円 329"/>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31"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2" name="楕円 331"/>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33" name="テキスト ボックス 332"/>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34" name="楕円 333"/>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35" name="テキスト ボックス 334"/>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6" name="楕円 335"/>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37" name="テキスト ボックス 336"/>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8" name="楕円 337"/>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39" name="テキスト ボックス 338"/>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類似団体平均を上回っているのは、平成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年度の大型施設整備や南海トラフ地震に備えた防災関連施設の整備、合併特例債の活用などが主な理由である。平成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普通建設事業の大幅な削減による地方債発行の抑制に努めている。新庁舎建設や西土佐総合支所庁舎建設など合併関連の大型施設整備はある程度完了し、公債費は減少傾向にある。今後も、普通建設事業の削減による地方債発行額の抑制、合併特例債や辺地・過疎対策事業債など交付税措置の有利な地方債の活用、繰上償還の実施など、適正化に努める。 </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45085</xdr:rowOff>
    </xdr:from>
    <xdr:to>
      <xdr:col>24</xdr:col>
      <xdr:colOff>25400</xdr:colOff>
      <xdr:row>75</xdr:row>
      <xdr:rowOff>46990</xdr:rowOff>
    </xdr:to>
    <xdr:cxnSp macro="">
      <xdr:nvCxnSpPr>
        <xdr:cNvPr id="371" name="直線コネクタ 370"/>
        <xdr:cNvCxnSpPr/>
      </xdr:nvCxnSpPr>
      <xdr:spPr>
        <a:xfrm flipV="1">
          <a:off x="3987800" y="1290383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39370</xdr:rowOff>
    </xdr:from>
    <xdr:to>
      <xdr:col>19</xdr:col>
      <xdr:colOff>187325</xdr:colOff>
      <xdr:row>75</xdr:row>
      <xdr:rowOff>46990</xdr:rowOff>
    </xdr:to>
    <xdr:cxnSp macro="">
      <xdr:nvCxnSpPr>
        <xdr:cNvPr id="374" name="直線コネクタ 373"/>
        <xdr:cNvCxnSpPr/>
      </xdr:nvCxnSpPr>
      <xdr:spPr>
        <a:xfrm>
          <a:off x="3098800" y="12898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39370</xdr:rowOff>
    </xdr:to>
    <xdr:cxnSp macro="">
      <xdr:nvCxnSpPr>
        <xdr:cNvPr id="377" name="直線コネクタ 376"/>
        <xdr:cNvCxnSpPr/>
      </xdr:nvCxnSpPr>
      <xdr:spPr>
        <a:xfrm>
          <a:off x="2209800" y="12890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56515</xdr:rowOff>
    </xdr:to>
    <xdr:cxnSp macro="">
      <xdr:nvCxnSpPr>
        <xdr:cNvPr id="380" name="直線コネクタ 379"/>
        <xdr:cNvCxnSpPr/>
      </xdr:nvCxnSpPr>
      <xdr:spPr>
        <a:xfrm flipV="1">
          <a:off x="1320800" y="128905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165735</xdr:rowOff>
    </xdr:from>
    <xdr:to>
      <xdr:col>24</xdr:col>
      <xdr:colOff>76200</xdr:colOff>
      <xdr:row>75</xdr:row>
      <xdr:rowOff>95885</xdr:rowOff>
    </xdr:to>
    <xdr:sp macro="" textlink="">
      <xdr:nvSpPr>
        <xdr:cNvPr id="390" name="楕円 389"/>
        <xdr:cNvSpPr/>
      </xdr:nvSpPr>
      <xdr:spPr>
        <a:xfrm>
          <a:off x="47752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137812</xdr:rowOff>
    </xdr:from>
    <xdr:ext cx="762000" cy="259045"/>
    <xdr:sp macro="" textlink="">
      <xdr:nvSpPr>
        <xdr:cNvPr id="391" name="公債費該当値テキスト"/>
        <xdr:cNvSpPr txBox="1"/>
      </xdr:nvSpPr>
      <xdr:spPr>
        <a:xfrm>
          <a:off x="4914900" y="1282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92" name="楕円 391"/>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82566</xdr:rowOff>
    </xdr:from>
    <xdr:ext cx="736600" cy="259045"/>
    <xdr:sp macro="" textlink="">
      <xdr:nvSpPr>
        <xdr:cNvPr id="393" name="テキスト ボックス 392"/>
        <xdr:cNvSpPr txBox="1"/>
      </xdr:nvSpPr>
      <xdr:spPr>
        <a:xfrm>
          <a:off x="3606800" y="12941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160020</xdr:rowOff>
    </xdr:from>
    <xdr:to>
      <xdr:col>15</xdr:col>
      <xdr:colOff>149225</xdr:colOff>
      <xdr:row>75</xdr:row>
      <xdr:rowOff>90170</xdr:rowOff>
    </xdr:to>
    <xdr:sp macro="" textlink="">
      <xdr:nvSpPr>
        <xdr:cNvPr id="394" name="楕円 393"/>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74947</xdr:rowOff>
    </xdr:from>
    <xdr:ext cx="762000" cy="259045"/>
    <xdr:sp macro="" textlink="">
      <xdr:nvSpPr>
        <xdr:cNvPr id="395" name="テキスト ボックス 394"/>
        <xdr:cNvSpPr txBox="1"/>
      </xdr:nvSpPr>
      <xdr:spPr>
        <a:xfrm>
          <a:off x="2717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96" name="楕円 395"/>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67327</xdr:rowOff>
    </xdr:from>
    <xdr:ext cx="762000" cy="259045"/>
    <xdr:sp macro="" textlink="">
      <xdr:nvSpPr>
        <xdr:cNvPr id="397" name="テキスト ボックス 396"/>
        <xdr:cNvSpPr txBox="1"/>
      </xdr:nvSpPr>
      <xdr:spPr>
        <a:xfrm>
          <a:off x="1828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xdr:rowOff>
    </xdr:from>
    <xdr:to>
      <xdr:col>6</xdr:col>
      <xdr:colOff>171450</xdr:colOff>
      <xdr:row>75</xdr:row>
      <xdr:rowOff>107315</xdr:rowOff>
    </xdr:to>
    <xdr:sp macro="" textlink="">
      <xdr:nvSpPr>
        <xdr:cNvPr id="398" name="楕円 397"/>
        <xdr:cNvSpPr/>
      </xdr:nvSpPr>
      <xdr:spPr>
        <a:xfrm>
          <a:off x="1270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92091</xdr:rowOff>
    </xdr:from>
    <xdr:ext cx="762000" cy="259045"/>
    <xdr:sp macro="" textlink="">
      <xdr:nvSpPr>
        <xdr:cNvPr id="399" name="テキスト ボックス 398"/>
        <xdr:cNvSpPr txBox="1"/>
      </xdr:nvSpPr>
      <xdr:spPr>
        <a:xfrm>
          <a:off x="939800" y="129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本年度は類似団体平均を上回っている。公債費以外の経費のうち扶助費･</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等については、類似団体平均を上回っているため、各分析欄に記した取り組みを推進して、一層の削減に努める。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16511</xdr:rowOff>
    </xdr:from>
    <xdr:to>
      <xdr:col>82</xdr:col>
      <xdr:colOff>107950</xdr:colOff>
      <xdr:row>78</xdr:row>
      <xdr:rowOff>50800</xdr:rowOff>
    </xdr:to>
    <xdr:cxnSp macro="">
      <xdr:nvCxnSpPr>
        <xdr:cNvPr id="432" name="直線コネクタ 431"/>
        <xdr:cNvCxnSpPr/>
      </xdr:nvCxnSpPr>
      <xdr:spPr>
        <a:xfrm>
          <a:off x="15671800" y="133896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16511</xdr:rowOff>
    </xdr:to>
    <xdr:cxnSp macro="">
      <xdr:nvCxnSpPr>
        <xdr:cNvPr id="435" name="直線コネクタ 434"/>
        <xdr:cNvCxnSpPr/>
      </xdr:nvCxnSpPr>
      <xdr:spPr>
        <a:xfrm>
          <a:off x="14782800" y="133172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16511</xdr:rowOff>
    </xdr:from>
    <xdr:to>
      <xdr:col>73</xdr:col>
      <xdr:colOff>180975</xdr:colOff>
      <xdr:row>77</xdr:row>
      <xdr:rowOff>115570</xdr:rowOff>
    </xdr:to>
    <xdr:cxnSp macro="">
      <xdr:nvCxnSpPr>
        <xdr:cNvPr id="438" name="直線コネクタ 437"/>
        <xdr:cNvCxnSpPr/>
      </xdr:nvCxnSpPr>
      <xdr:spPr>
        <a:xfrm>
          <a:off x="13893800" y="132181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16511</xdr:rowOff>
    </xdr:from>
    <xdr:to>
      <xdr:col>69</xdr:col>
      <xdr:colOff>92075</xdr:colOff>
      <xdr:row>77</xdr:row>
      <xdr:rowOff>31750</xdr:rowOff>
    </xdr:to>
    <xdr:cxnSp macro="">
      <xdr:nvCxnSpPr>
        <xdr:cNvPr id="441" name="直線コネクタ 440"/>
        <xdr:cNvCxnSpPr/>
      </xdr:nvCxnSpPr>
      <xdr:spPr>
        <a:xfrm flipV="1">
          <a:off x="13004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0</xdr:rowOff>
    </xdr:from>
    <xdr:to>
      <xdr:col>82</xdr:col>
      <xdr:colOff>158750</xdr:colOff>
      <xdr:row>78</xdr:row>
      <xdr:rowOff>101600</xdr:rowOff>
    </xdr:to>
    <xdr:sp macro="" textlink="">
      <xdr:nvSpPr>
        <xdr:cNvPr id="451" name="楕円 450"/>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143527</xdr:rowOff>
    </xdr:from>
    <xdr:ext cx="762000" cy="259045"/>
    <xdr:sp macro="" textlink="">
      <xdr:nvSpPr>
        <xdr:cNvPr id="452" name="公債費以外該当値テキスト"/>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137161</xdr:rowOff>
    </xdr:from>
    <xdr:to>
      <xdr:col>78</xdr:col>
      <xdr:colOff>120650</xdr:colOff>
      <xdr:row>78</xdr:row>
      <xdr:rowOff>67311</xdr:rowOff>
    </xdr:to>
    <xdr:sp macro="" textlink="">
      <xdr:nvSpPr>
        <xdr:cNvPr id="453" name="楕円 452"/>
        <xdr:cNvSpPr/>
      </xdr:nvSpPr>
      <xdr:spPr>
        <a:xfrm>
          <a:off x="15621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52088</xdr:rowOff>
    </xdr:from>
    <xdr:ext cx="736600" cy="259045"/>
    <xdr:sp macro="" textlink="">
      <xdr:nvSpPr>
        <xdr:cNvPr id="454" name="テキスト ボックス 453"/>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5" name="楕円 454"/>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56" name="テキスト ボックス 455"/>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137161</xdr:rowOff>
    </xdr:from>
    <xdr:to>
      <xdr:col>69</xdr:col>
      <xdr:colOff>142875</xdr:colOff>
      <xdr:row>77</xdr:row>
      <xdr:rowOff>67311</xdr:rowOff>
    </xdr:to>
    <xdr:sp macro="" textlink="">
      <xdr:nvSpPr>
        <xdr:cNvPr id="457" name="楕円 456"/>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77487</xdr:rowOff>
    </xdr:from>
    <xdr:ext cx="762000" cy="259045"/>
    <xdr:sp macro="" textlink="">
      <xdr:nvSpPr>
        <xdr:cNvPr id="458" name="テキスト ボックス 457"/>
        <xdr:cNvSpPr txBox="1"/>
      </xdr:nvSpPr>
      <xdr:spPr>
        <a:xfrm>
          <a:off x="13512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152400</xdr:rowOff>
    </xdr:from>
    <xdr:to>
      <xdr:col>65</xdr:col>
      <xdr:colOff>53975</xdr:colOff>
      <xdr:row>77</xdr:row>
      <xdr:rowOff>82550</xdr:rowOff>
    </xdr:to>
    <xdr:sp macro="" textlink="">
      <xdr:nvSpPr>
        <xdr:cNvPr id="459" name="楕円 458"/>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92727</xdr:rowOff>
    </xdr:from>
    <xdr:ext cx="762000" cy="259045"/>
    <xdr:sp macro="" textlink="">
      <xdr:nvSpPr>
        <xdr:cNvPr id="460" name="テキスト ボックス 459"/>
        <xdr:cNvSpPr txBox="1"/>
      </xdr:nvSpPr>
      <xdr:spPr>
        <a:xfrm>
          <a:off x="12623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132347</xdr:rowOff>
    </xdr:from>
    <xdr:to>
      <xdr:col>29</xdr:col>
      <xdr:colOff>127000</xdr:colOff>
      <xdr:row>15</xdr:row>
      <xdr:rowOff>153607</xdr:rowOff>
    </xdr:to>
    <xdr:cxnSp macro="">
      <xdr:nvCxnSpPr>
        <xdr:cNvPr id="50" name="直線コネクタ 49"/>
        <xdr:cNvCxnSpPr/>
      </xdr:nvCxnSpPr>
      <xdr:spPr bwMode="auto">
        <a:xfrm flipV="1">
          <a:off x="5003800" y="2751722"/>
          <a:ext cx="647700" cy="2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153607</xdr:rowOff>
    </xdr:from>
    <xdr:to>
      <xdr:col>26</xdr:col>
      <xdr:colOff>50800</xdr:colOff>
      <xdr:row>16</xdr:row>
      <xdr:rowOff>76010</xdr:rowOff>
    </xdr:to>
    <xdr:cxnSp macro="">
      <xdr:nvCxnSpPr>
        <xdr:cNvPr id="53" name="直線コネクタ 52"/>
        <xdr:cNvCxnSpPr/>
      </xdr:nvCxnSpPr>
      <xdr:spPr bwMode="auto">
        <a:xfrm flipV="1">
          <a:off x="4305300" y="2772982"/>
          <a:ext cx="698500" cy="93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14338</xdr:rowOff>
    </xdr:from>
    <xdr:to>
      <xdr:col>22</xdr:col>
      <xdr:colOff>114300</xdr:colOff>
      <xdr:row>16</xdr:row>
      <xdr:rowOff>76010</xdr:rowOff>
    </xdr:to>
    <xdr:cxnSp macro="">
      <xdr:nvCxnSpPr>
        <xdr:cNvPr id="56" name="直線コネクタ 55"/>
        <xdr:cNvCxnSpPr/>
      </xdr:nvCxnSpPr>
      <xdr:spPr bwMode="auto">
        <a:xfrm>
          <a:off x="3606800" y="2805163"/>
          <a:ext cx="698500" cy="61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14338</xdr:rowOff>
    </xdr:from>
    <xdr:to>
      <xdr:col>18</xdr:col>
      <xdr:colOff>177800</xdr:colOff>
      <xdr:row>16</xdr:row>
      <xdr:rowOff>49390</xdr:rowOff>
    </xdr:to>
    <xdr:cxnSp macro="">
      <xdr:nvCxnSpPr>
        <xdr:cNvPr id="59" name="直線コネクタ 58"/>
        <xdr:cNvCxnSpPr/>
      </xdr:nvCxnSpPr>
      <xdr:spPr bwMode="auto">
        <a:xfrm flipV="1">
          <a:off x="2908300" y="2805163"/>
          <a:ext cx="698500" cy="35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81547</xdr:rowOff>
    </xdr:from>
    <xdr:to>
      <xdr:col>29</xdr:col>
      <xdr:colOff>177800</xdr:colOff>
      <xdr:row>16</xdr:row>
      <xdr:rowOff>11697</xdr:rowOff>
    </xdr:to>
    <xdr:sp macro="" textlink="">
      <xdr:nvSpPr>
        <xdr:cNvPr id="69" name="楕円 68"/>
        <xdr:cNvSpPr/>
      </xdr:nvSpPr>
      <xdr:spPr bwMode="auto">
        <a:xfrm>
          <a:off x="5600700" y="2700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98074</xdr:rowOff>
    </xdr:from>
    <xdr:ext cx="762000" cy="259045"/>
    <xdr:sp macro="" textlink="">
      <xdr:nvSpPr>
        <xdr:cNvPr id="70" name="人口1人当たり決算額の推移該当値テキスト130"/>
        <xdr:cNvSpPr txBox="1"/>
      </xdr:nvSpPr>
      <xdr:spPr>
        <a:xfrm>
          <a:off x="5740400" y="254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102807</xdr:rowOff>
    </xdr:from>
    <xdr:to>
      <xdr:col>26</xdr:col>
      <xdr:colOff>101600</xdr:colOff>
      <xdr:row>16</xdr:row>
      <xdr:rowOff>32957</xdr:rowOff>
    </xdr:to>
    <xdr:sp macro="" textlink="">
      <xdr:nvSpPr>
        <xdr:cNvPr id="71" name="楕円 70"/>
        <xdr:cNvSpPr/>
      </xdr:nvSpPr>
      <xdr:spPr bwMode="auto">
        <a:xfrm>
          <a:off x="4953000" y="2722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43134</xdr:rowOff>
    </xdr:from>
    <xdr:ext cx="736600" cy="259045"/>
    <xdr:sp macro="" textlink="">
      <xdr:nvSpPr>
        <xdr:cNvPr id="72" name="テキスト ボックス 71"/>
        <xdr:cNvSpPr txBox="1"/>
      </xdr:nvSpPr>
      <xdr:spPr>
        <a:xfrm>
          <a:off x="4622800" y="2491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25210</xdr:rowOff>
    </xdr:from>
    <xdr:to>
      <xdr:col>22</xdr:col>
      <xdr:colOff>165100</xdr:colOff>
      <xdr:row>16</xdr:row>
      <xdr:rowOff>126810</xdr:rowOff>
    </xdr:to>
    <xdr:sp macro="" textlink="">
      <xdr:nvSpPr>
        <xdr:cNvPr id="73" name="楕円 72"/>
        <xdr:cNvSpPr/>
      </xdr:nvSpPr>
      <xdr:spPr bwMode="auto">
        <a:xfrm>
          <a:off x="4254500" y="2816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136987</xdr:rowOff>
    </xdr:from>
    <xdr:ext cx="762000" cy="259045"/>
    <xdr:sp macro="" textlink="">
      <xdr:nvSpPr>
        <xdr:cNvPr id="74" name="テキスト ボックス 73"/>
        <xdr:cNvSpPr txBox="1"/>
      </xdr:nvSpPr>
      <xdr:spPr>
        <a:xfrm>
          <a:off x="3924300" y="258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134988</xdr:rowOff>
    </xdr:from>
    <xdr:to>
      <xdr:col>19</xdr:col>
      <xdr:colOff>38100</xdr:colOff>
      <xdr:row>16</xdr:row>
      <xdr:rowOff>65138</xdr:rowOff>
    </xdr:to>
    <xdr:sp macro="" textlink="">
      <xdr:nvSpPr>
        <xdr:cNvPr id="75" name="楕円 74"/>
        <xdr:cNvSpPr/>
      </xdr:nvSpPr>
      <xdr:spPr bwMode="auto">
        <a:xfrm>
          <a:off x="3556000" y="2754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75315</xdr:rowOff>
    </xdr:from>
    <xdr:ext cx="762000" cy="259045"/>
    <xdr:sp macro="" textlink="">
      <xdr:nvSpPr>
        <xdr:cNvPr id="76" name="テキスト ボックス 75"/>
        <xdr:cNvSpPr txBox="1"/>
      </xdr:nvSpPr>
      <xdr:spPr>
        <a:xfrm>
          <a:off x="3225800" y="252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170040</xdr:rowOff>
    </xdr:from>
    <xdr:to>
      <xdr:col>15</xdr:col>
      <xdr:colOff>101600</xdr:colOff>
      <xdr:row>16</xdr:row>
      <xdr:rowOff>100190</xdr:rowOff>
    </xdr:to>
    <xdr:sp macro="" textlink="">
      <xdr:nvSpPr>
        <xdr:cNvPr id="77" name="楕円 76"/>
        <xdr:cNvSpPr/>
      </xdr:nvSpPr>
      <xdr:spPr bwMode="auto">
        <a:xfrm>
          <a:off x="2857500" y="2789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110367</xdr:rowOff>
    </xdr:from>
    <xdr:ext cx="762000" cy="259045"/>
    <xdr:sp macro="" textlink="">
      <xdr:nvSpPr>
        <xdr:cNvPr id="78" name="テキスト ボックス 77"/>
        <xdr:cNvSpPr txBox="1"/>
      </xdr:nvSpPr>
      <xdr:spPr>
        <a:xfrm>
          <a:off x="2527300" y="255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307716</xdr:rowOff>
    </xdr:from>
    <xdr:to>
      <xdr:col>29</xdr:col>
      <xdr:colOff>127000</xdr:colOff>
      <xdr:row>37</xdr:row>
      <xdr:rowOff>317085</xdr:rowOff>
    </xdr:to>
    <xdr:cxnSp macro="">
      <xdr:nvCxnSpPr>
        <xdr:cNvPr id="112" name="直線コネクタ 111"/>
        <xdr:cNvCxnSpPr/>
      </xdr:nvCxnSpPr>
      <xdr:spPr bwMode="auto">
        <a:xfrm>
          <a:off x="5003800" y="7432416"/>
          <a:ext cx="647700" cy="9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301862</xdr:rowOff>
    </xdr:from>
    <xdr:ext cx="762000" cy="259045"/>
    <xdr:sp macro="" textlink="">
      <xdr:nvSpPr>
        <xdr:cNvPr id="113" name="人口1人当たり決算額の推移平均値テキスト445"/>
        <xdr:cNvSpPr txBox="1"/>
      </xdr:nvSpPr>
      <xdr:spPr>
        <a:xfrm>
          <a:off x="5740400" y="742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307716</xdr:rowOff>
    </xdr:from>
    <xdr:to>
      <xdr:col>26</xdr:col>
      <xdr:colOff>50800</xdr:colOff>
      <xdr:row>37</xdr:row>
      <xdr:rowOff>316030</xdr:rowOff>
    </xdr:to>
    <xdr:cxnSp macro="">
      <xdr:nvCxnSpPr>
        <xdr:cNvPr id="115" name="直線コネクタ 114"/>
        <xdr:cNvCxnSpPr/>
      </xdr:nvCxnSpPr>
      <xdr:spPr bwMode="auto">
        <a:xfrm flipV="1">
          <a:off x="4305300" y="7432416"/>
          <a:ext cx="698500" cy="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315709</xdr:rowOff>
    </xdr:from>
    <xdr:to>
      <xdr:col>22</xdr:col>
      <xdr:colOff>114300</xdr:colOff>
      <xdr:row>37</xdr:row>
      <xdr:rowOff>316030</xdr:rowOff>
    </xdr:to>
    <xdr:cxnSp macro="">
      <xdr:nvCxnSpPr>
        <xdr:cNvPr id="118" name="直線コネクタ 117"/>
        <xdr:cNvCxnSpPr/>
      </xdr:nvCxnSpPr>
      <xdr:spPr bwMode="auto">
        <a:xfrm>
          <a:off x="3606800" y="7440409"/>
          <a:ext cx="698500" cy="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310166</xdr:rowOff>
    </xdr:from>
    <xdr:to>
      <xdr:col>18</xdr:col>
      <xdr:colOff>177800</xdr:colOff>
      <xdr:row>37</xdr:row>
      <xdr:rowOff>315709</xdr:rowOff>
    </xdr:to>
    <xdr:cxnSp macro="">
      <xdr:nvCxnSpPr>
        <xdr:cNvPr id="121" name="直線コネクタ 120"/>
        <xdr:cNvCxnSpPr/>
      </xdr:nvCxnSpPr>
      <xdr:spPr bwMode="auto">
        <a:xfrm>
          <a:off x="2908300" y="7434866"/>
          <a:ext cx="698500" cy="5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266285</xdr:rowOff>
    </xdr:from>
    <xdr:to>
      <xdr:col>29</xdr:col>
      <xdr:colOff>177800</xdr:colOff>
      <xdr:row>38</xdr:row>
      <xdr:rowOff>24985</xdr:rowOff>
    </xdr:to>
    <xdr:sp macro="" textlink="">
      <xdr:nvSpPr>
        <xdr:cNvPr id="131" name="楕円 130"/>
        <xdr:cNvSpPr/>
      </xdr:nvSpPr>
      <xdr:spPr bwMode="auto">
        <a:xfrm>
          <a:off x="5600700" y="739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111362</xdr:rowOff>
    </xdr:from>
    <xdr:ext cx="762000" cy="259045"/>
    <xdr:sp macro="" textlink="">
      <xdr:nvSpPr>
        <xdr:cNvPr id="132" name="人口1人当たり決算額の推移該当値テキスト445"/>
        <xdr:cNvSpPr txBox="1"/>
      </xdr:nvSpPr>
      <xdr:spPr>
        <a:xfrm>
          <a:off x="5740400" y="723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256916</xdr:rowOff>
    </xdr:from>
    <xdr:to>
      <xdr:col>26</xdr:col>
      <xdr:colOff>101600</xdr:colOff>
      <xdr:row>38</xdr:row>
      <xdr:rowOff>15616</xdr:rowOff>
    </xdr:to>
    <xdr:sp macro="" textlink="">
      <xdr:nvSpPr>
        <xdr:cNvPr id="133" name="楕円 132"/>
        <xdr:cNvSpPr/>
      </xdr:nvSpPr>
      <xdr:spPr bwMode="auto">
        <a:xfrm>
          <a:off x="4953000" y="7381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25793</xdr:rowOff>
    </xdr:from>
    <xdr:ext cx="736600" cy="259045"/>
    <xdr:sp macro="" textlink="">
      <xdr:nvSpPr>
        <xdr:cNvPr id="134" name="テキスト ボックス 133"/>
        <xdr:cNvSpPr txBox="1"/>
      </xdr:nvSpPr>
      <xdr:spPr>
        <a:xfrm>
          <a:off x="4622800" y="7150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265230</xdr:rowOff>
    </xdr:from>
    <xdr:to>
      <xdr:col>22</xdr:col>
      <xdr:colOff>165100</xdr:colOff>
      <xdr:row>38</xdr:row>
      <xdr:rowOff>23930</xdr:rowOff>
    </xdr:to>
    <xdr:sp macro="" textlink="">
      <xdr:nvSpPr>
        <xdr:cNvPr id="135" name="楕円 134"/>
        <xdr:cNvSpPr/>
      </xdr:nvSpPr>
      <xdr:spPr bwMode="auto">
        <a:xfrm>
          <a:off x="4254500" y="7389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34107</xdr:rowOff>
    </xdr:from>
    <xdr:ext cx="762000" cy="259045"/>
    <xdr:sp macro="" textlink="">
      <xdr:nvSpPr>
        <xdr:cNvPr id="136" name="テキスト ボックス 135"/>
        <xdr:cNvSpPr txBox="1"/>
      </xdr:nvSpPr>
      <xdr:spPr>
        <a:xfrm>
          <a:off x="3924300" y="715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264909</xdr:rowOff>
    </xdr:from>
    <xdr:to>
      <xdr:col>19</xdr:col>
      <xdr:colOff>38100</xdr:colOff>
      <xdr:row>38</xdr:row>
      <xdr:rowOff>23609</xdr:rowOff>
    </xdr:to>
    <xdr:sp macro="" textlink="">
      <xdr:nvSpPr>
        <xdr:cNvPr id="137" name="楕円 136"/>
        <xdr:cNvSpPr/>
      </xdr:nvSpPr>
      <xdr:spPr bwMode="auto">
        <a:xfrm>
          <a:off x="3556000" y="7389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33786</xdr:rowOff>
    </xdr:from>
    <xdr:ext cx="762000" cy="259045"/>
    <xdr:sp macro="" textlink="">
      <xdr:nvSpPr>
        <xdr:cNvPr id="138" name="テキスト ボックス 137"/>
        <xdr:cNvSpPr txBox="1"/>
      </xdr:nvSpPr>
      <xdr:spPr>
        <a:xfrm>
          <a:off x="3225800" y="715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259366</xdr:rowOff>
    </xdr:from>
    <xdr:to>
      <xdr:col>15</xdr:col>
      <xdr:colOff>101600</xdr:colOff>
      <xdr:row>38</xdr:row>
      <xdr:rowOff>18066</xdr:rowOff>
    </xdr:to>
    <xdr:sp macro="" textlink="">
      <xdr:nvSpPr>
        <xdr:cNvPr id="139" name="楕円 138"/>
        <xdr:cNvSpPr/>
      </xdr:nvSpPr>
      <xdr:spPr bwMode="auto">
        <a:xfrm>
          <a:off x="2857500" y="738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28243</xdr:rowOff>
    </xdr:from>
    <xdr:ext cx="762000" cy="259045"/>
    <xdr:sp macro="" textlink="">
      <xdr:nvSpPr>
        <xdr:cNvPr id="140" name="テキスト ボックス 139"/>
        <xdr:cNvSpPr txBox="1"/>
      </xdr:nvSpPr>
      <xdr:spPr>
        <a:xfrm>
          <a:off x="2527300" y="715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34,001
33,884
632.29
20,915,390
20,765,485
5,715
11,613,582
25,520,224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133020</xdr:rowOff>
    </xdr:from>
    <xdr:to>
      <xdr:col>24</xdr:col>
      <xdr:colOff>63500</xdr:colOff>
      <xdr:row>34</xdr:row>
      <xdr:rowOff>1283</xdr:rowOff>
    </xdr:to>
    <xdr:cxnSp macro="">
      <xdr:nvCxnSpPr>
        <xdr:cNvPr id="61" name="直線コネクタ 60"/>
        <xdr:cNvCxnSpPr/>
      </xdr:nvCxnSpPr>
      <xdr:spPr>
        <a:xfrm flipV="1">
          <a:off x="3797300" y="5790870"/>
          <a:ext cx="838200" cy="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1283</xdr:rowOff>
    </xdr:from>
    <xdr:to>
      <xdr:col>19</xdr:col>
      <xdr:colOff>177800</xdr:colOff>
      <xdr:row>34</xdr:row>
      <xdr:rowOff>73571</xdr:rowOff>
    </xdr:to>
    <xdr:cxnSp macro="">
      <xdr:nvCxnSpPr>
        <xdr:cNvPr id="64" name="直線コネクタ 63"/>
        <xdr:cNvCxnSpPr/>
      </xdr:nvCxnSpPr>
      <xdr:spPr>
        <a:xfrm flipV="1">
          <a:off x="2908300" y="5830583"/>
          <a:ext cx="889000" cy="7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17539</xdr:rowOff>
    </xdr:from>
    <xdr:to>
      <xdr:col>15</xdr:col>
      <xdr:colOff>50800</xdr:colOff>
      <xdr:row>34</xdr:row>
      <xdr:rowOff>73571</xdr:rowOff>
    </xdr:to>
    <xdr:cxnSp macro="">
      <xdr:nvCxnSpPr>
        <xdr:cNvPr id="67" name="直線コネクタ 66"/>
        <xdr:cNvCxnSpPr/>
      </xdr:nvCxnSpPr>
      <xdr:spPr>
        <a:xfrm>
          <a:off x="2019300" y="5846839"/>
          <a:ext cx="889000" cy="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17539</xdr:rowOff>
    </xdr:from>
    <xdr:to>
      <xdr:col>10</xdr:col>
      <xdr:colOff>114300</xdr:colOff>
      <xdr:row>34</xdr:row>
      <xdr:rowOff>47612</xdr:rowOff>
    </xdr:to>
    <xdr:cxnSp macro="">
      <xdr:nvCxnSpPr>
        <xdr:cNvPr id="70" name="直線コネクタ 69"/>
        <xdr:cNvCxnSpPr/>
      </xdr:nvCxnSpPr>
      <xdr:spPr>
        <a:xfrm flipV="1">
          <a:off x="1130300" y="5846839"/>
          <a:ext cx="889000" cy="3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82220</xdr:rowOff>
    </xdr:from>
    <xdr:to>
      <xdr:col>24</xdr:col>
      <xdr:colOff>114300</xdr:colOff>
      <xdr:row>34</xdr:row>
      <xdr:rowOff>12370</xdr:rowOff>
    </xdr:to>
    <xdr:sp macro="" textlink="">
      <xdr:nvSpPr>
        <xdr:cNvPr id="80" name="楕円 79"/>
        <xdr:cNvSpPr/>
      </xdr:nvSpPr>
      <xdr:spPr>
        <a:xfrm>
          <a:off x="4584700" y="57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105097</xdr:rowOff>
    </xdr:from>
    <xdr:ext cx="599010" cy="259045"/>
    <xdr:sp macro="" textlink="">
      <xdr:nvSpPr>
        <xdr:cNvPr id="81" name="人件費該当値テキスト"/>
        <xdr:cNvSpPr txBox="1"/>
      </xdr:nvSpPr>
      <xdr:spPr>
        <a:xfrm>
          <a:off x="4686300" y="559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121933</xdr:rowOff>
    </xdr:from>
    <xdr:to>
      <xdr:col>20</xdr:col>
      <xdr:colOff>38100</xdr:colOff>
      <xdr:row>34</xdr:row>
      <xdr:rowOff>52083</xdr:rowOff>
    </xdr:to>
    <xdr:sp macro="" textlink="">
      <xdr:nvSpPr>
        <xdr:cNvPr id="82" name="楕円 81"/>
        <xdr:cNvSpPr/>
      </xdr:nvSpPr>
      <xdr:spPr>
        <a:xfrm>
          <a:off x="3746500" y="577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68610</xdr:rowOff>
    </xdr:from>
    <xdr:ext cx="599010" cy="259045"/>
    <xdr:sp macro="" textlink="">
      <xdr:nvSpPr>
        <xdr:cNvPr id="83" name="テキスト ボックス 82"/>
        <xdr:cNvSpPr txBox="1"/>
      </xdr:nvSpPr>
      <xdr:spPr>
        <a:xfrm>
          <a:off x="3497795" y="555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22771</xdr:rowOff>
    </xdr:from>
    <xdr:to>
      <xdr:col>15</xdr:col>
      <xdr:colOff>101600</xdr:colOff>
      <xdr:row>34</xdr:row>
      <xdr:rowOff>124371</xdr:rowOff>
    </xdr:to>
    <xdr:sp macro="" textlink="">
      <xdr:nvSpPr>
        <xdr:cNvPr id="84" name="楕円 83"/>
        <xdr:cNvSpPr/>
      </xdr:nvSpPr>
      <xdr:spPr>
        <a:xfrm>
          <a:off x="2857500" y="5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140898</xdr:rowOff>
    </xdr:from>
    <xdr:ext cx="534377" cy="259045"/>
    <xdr:sp macro="" textlink="">
      <xdr:nvSpPr>
        <xdr:cNvPr id="85" name="テキスト ボックス 84"/>
        <xdr:cNvSpPr txBox="1"/>
      </xdr:nvSpPr>
      <xdr:spPr>
        <a:xfrm>
          <a:off x="2641111" y="562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138189</xdr:rowOff>
    </xdr:from>
    <xdr:to>
      <xdr:col>10</xdr:col>
      <xdr:colOff>165100</xdr:colOff>
      <xdr:row>34</xdr:row>
      <xdr:rowOff>68339</xdr:rowOff>
    </xdr:to>
    <xdr:sp macro="" textlink="">
      <xdr:nvSpPr>
        <xdr:cNvPr id="86" name="楕円 85"/>
        <xdr:cNvSpPr/>
      </xdr:nvSpPr>
      <xdr:spPr>
        <a:xfrm>
          <a:off x="1968500" y="579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84866</xdr:rowOff>
    </xdr:from>
    <xdr:ext cx="534377" cy="259045"/>
    <xdr:sp macro="" textlink="">
      <xdr:nvSpPr>
        <xdr:cNvPr id="87" name="テキスト ボックス 86"/>
        <xdr:cNvSpPr txBox="1"/>
      </xdr:nvSpPr>
      <xdr:spPr>
        <a:xfrm>
          <a:off x="1752111" y="557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168262</xdr:rowOff>
    </xdr:from>
    <xdr:to>
      <xdr:col>6</xdr:col>
      <xdr:colOff>38100</xdr:colOff>
      <xdr:row>34</xdr:row>
      <xdr:rowOff>98412</xdr:rowOff>
    </xdr:to>
    <xdr:sp macro="" textlink="">
      <xdr:nvSpPr>
        <xdr:cNvPr id="88" name="楕円 87"/>
        <xdr:cNvSpPr/>
      </xdr:nvSpPr>
      <xdr:spPr>
        <a:xfrm>
          <a:off x="1079500" y="582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114939</xdr:rowOff>
    </xdr:from>
    <xdr:ext cx="534377" cy="259045"/>
    <xdr:sp macro="" textlink="">
      <xdr:nvSpPr>
        <xdr:cNvPr id="89" name="テキスト ボックス 88"/>
        <xdr:cNvSpPr txBox="1"/>
      </xdr:nvSpPr>
      <xdr:spPr>
        <a:xfrm>
          <a:off x="863111" y="560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82213</xdr:rowOff>
    </xdr:from>
    <xdr:to>
      <xdr:col>24</xdr:col>
      <xdr:colOff>63500</xdr:colOff>
      <xdr:row>56</xdr:row>
      <xdr:rowOff>92684</xdr:rowOff>
    </xdr:to>
    <xdr:cxnSp macro="">
      <xdr:nvCxnSpPr>
        <xdr:cNvPr id="121" name="直線コネクタ 120"/>
        <xdr:cNvCxnSpPr/>
      </xdr:nvCxnSpPr>
      <xdr:spPr>
        <a:xfrm flipV="1">
          <a:off x="3797300" y="9683413"/>
          <a:ext cx="838200" cy="1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92684</xdr:rowOff>
    </xdr:from>
    <xdr:to>
      <xdr:col>19</xdr:col>
      <xdr:colOff>177800</xdr:colOff>
      <xdr:row>56</xdr:row>
      <xdr:rowOff>126550</xdr:rowOff>
    </xdr:to>
    <xdr:cxnSp macro="">
      <xdr:nvCxnSpPr>
        <xdr:cNvPr id="124" name="直線コネクタ 123"/>
        <xdr:cNvCxnSpPr/>
      </xdr:nvCxnSpPr>
      <xdr:spPr>
        <a:xfrm flipV="1">
          <a:off x="2908300" y="9693884"/>
          <a:ext cx="8890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126550</xdr:rowOff>
    </xdr:from>
    <xdr:to>
      <xdr:col>15</xdr:col>
      <xdr:colOff>50800</xdr:colOff>
      <xdr:row>56</xdr:row>
      <xdr:rowOff>139286</xdr:rowOff>
    </xdr:to>
    <xdr:cxnSp macro="">
      <xdr:nvCxnSpPr>
        <xdr:cNvPr id="127" name="直線コネクタ 126"/>
        <xdr:cNvCxnSpPr/>
      </xdr:nvCxnSpPr>
      <xdr:spPr>
        <a:xfrm flipV="1">
          <a:off x="2019300" y="9727750"/>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105138</xdr:rowOff>
    </xdr:from>
    <xdr:to>
      <xdr:col>10</xdr:col>
      <xdr:colOff>114300</xdr:colOff>
      <xdr:row>56</xdr:row>
      <xdr:rowOff>139286</xdr:rowOff>
    </xdr:to>
    <xdr:cxnSp macro="">
      <xdr:nvCxnSpPr>
        <xdr:cNvPr id="130" name="直線コネクタ 129"/>
        <xdr:cNvCxnSpPr/>
      </xdr:nvCxnSpPr>
      <xdr:spPr>
        <a:xfrm>
          <a:off x="1130300" y="9706338"/>
          <a:ext cx="889000" cy="3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31413</xdr:rowOff>
    </xdr:from>
    <xdr:to>
      <xdr:col>24</xdr:col>
      <xdr:colOff>114300</xdr:colOff>
      <xdr:row>56</xdr:row>
      <xdr:rowOff>133013</xdr:rowOff>
    </xdr:to>
    <xdr:sp macro="" textlink="">
      <xdr:nvSpPr>
        <xdr:cNvPr id="140" name="楕円 139"/>
        <xdr:cNvSpPr/>
      </xdr:nvSpPr>
      <xdr:spPr>
        <a:xfrm>
          <a:off x="4584700" y="96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9840</xdr:rowOff>
    </xdr:from>
    <xdr:ext cx="534377" cy="259045"/>
    <xdr:sp macro="" textlink="">
      <xdr:nvSpPr>
        <xdr:cNvPr id="141" name="物件費該当値テキスト"/>
        <xdr:cNvSpPr txBox="1"/>
      </xdr:nvSpPr>
      <xdr:spPr>
        <a:xfrm>
          <a:off x="4686300" y="961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41884</xdr:rowOff>
    </xdr:from>
    <xdr:to>
      <xdr:col>20</xdr:col>
      <xdr:colOff>38100</xdr:colOff>
      <xdr:row>56</xdr:row>
      <xdr:rowOff>143484</xdr:rowOff>
    </xdr:to>
    <xdr:sp macro="" textlink="">
      <xdr:nvSpPr>
        <xdr:cNvPr id="142" name="楕円 141"/>
        <xdr:cNvSpPr/>
      </xdr:nvSpPr>
      <xdr:spPr>
        <a:xfrm>
          <a:off x="3746500" y="96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160011</xdr:rowOff>
    </xdr:from>
    <xdr:ext cx="534377" cy="259045"/>
    <xdr:sp macro="" textlink="">
      <xdr:nvSpPr>
        <xdr:cNvPr id="143" name="テキスト ボックス 142"/>
        <xdr:cNvSpPr txBox="1"/>
      </xdr:nvSpPr>
      <xdr:spPr>
        <a:xfrm>
          <a:off x="3530111" y="941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75750</xdr:rowOff>
    </xdr:from>
    <xdr:to>
      <xdr:col>15</xdr:col>
      <xdr:colOff>101600</xdr:colOff>
      <xdr:row>57</xdr:row>
      <xdr:rowOff>5900</xdr:rowOff>
    </xdr:to>
    <xdr:sp macro="" textlink="">
      <xdr:nvSpPr>
        <xdr:cNvPr id="144" name="楕円 143"/>
        <xdr:cNvSpPr/>
      </xdr:nvSpPr>
      <xdr:spPr>
        <a:xfrm>
          <a:off x="2857500" y="96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168477</xdr:rowOff>
    </xdr:from>
    <xdr:ext cx="534377" cy="259045"/>
    <xdr:sp macro="" textlink="">
      <xdr:nvSpPr>
        <xdr:cNvPr id="145" name="テキスト ボックス 144"/>
        <xdr:cNvSpPr txBox="1"/>
      </xdr:nvSpPr>
      <xdr:spPr>
        <a:xfrm>
          <a:off x="2641111" y="976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88486</xdr:rowOff>
    </xdr:from>
    <xdr:to>
      <xdr:col>10</xdr:col>
      <xdr:colOff>165100</xdr:colOff>
      <xdr:row>57</xdr:row>
      <xdr:rowOff>18636</xdr:rowOff>
    </xdr:to>
    <xdr:sp macro="" textlink="">
      <xdr:nvSpPr>
        <xdr:cNvPr id="146" name="楕円 145"/>
        <xdr:cNvSpPr/>
      </xdr:nvSpPr>
      <xdr:spPr>
        <a:xfrm>
          <a:off x="1968500" y="968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35163</xdr:rowOff>
    </xdr:from>
    <xdr:ext cx="534377" cy="259045"/>
    <xdr:sp macro="" textlink="">
      <xdr:nvSpPr>
        <xdr:cNvPr id="147" name="テキスト ボックス 146"/>
        <xdr:cNvSpPr txBox="1"/>
      </xdr:nvSpPr>
      <xdr:spPr>
        <a:xfrm>
          <a:off x="1752111" y="946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54338</xdr:rowOff>
    </xdr:from>
    <xdr:to>
      <xdr:col>6</xdr:col>
      <xdr:colOff>38100</xdr:colOff>
      <xdr:row>56</xdr:row>
      <xdr:rowOff>155938</xdr:rowOff>
    </xdr:to>
    <xdr:sp macro="" textlink="">
      <xdr:nvSpPr>
        <xdr:cNvPr id="148" name="楕円 147"/>
        <xdr:cNvSpPr/>
      </xdr:nvSpPr>
      <xdr:spPr>
        <a:xfrm>
          <a:off x="1079500" y="965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1015</xdr:rowOff>
    </xdr:from>
    <xdr:ext cx="534377" cy="259045"/>
    <xdr:sp macro="" textlink="">
      <xdr:nvSpPr>
        <xdr:cNvPr id="149" name="テキスト ボックス 148"/>
        <xdr:cNvSpPr txBox="1"/>
      </xdr:nvSpPr>
      <xdr:spPr>
        <a:xfrm>
          <a:off x="863111" y="943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126281</xdr:rowOff>
    </xdr:from>
    <xdr:to>
      <xdr:col>24</xdr:col>
      <xdr:colOff>63500</xdr:colOff>
      <xdr:row>77</xdr:row>
      <xdr:rowOff>148386</xdr:rowOff>
    </xdr:to>
    <xdr:cxnSp macro="">
      <xdr:nvCxnSpPr>
        <xdr:cNvPr id="176" name="直線コネクタ 175"/>
        <xdr:cNvCxnSpPr/>
      </xdr:nvCxnSpPr>
      <xdr:spPr>
        <a:xfrm flipV="1">
          <a:off x="3797300" y="13327931"/>
          <a:ext cx="838200" cy="2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63738</xdr:rowOff>
    </xdr:from>
    <xdr:ext cx="469744" cy="259045"/>
    <xdr:sp macro="" textlink="">
      <xdr:nvSpPr>
        <xdr:cNvPr id="177" name="維持補修費平均値テキスト"/>
        <xdr:cNvSpPr txBox="1"/>
      </xdr:nvSpPr>
      <xdr:spPr>
        <a:xfrm>
          <a:off x="4686300" y="1326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134351</xdr:rowOff>
    </xdr:from>
    <xdr:to>
      <xdr:col>19</xdr:col>
      <xdr:colOff>177800</xdr:colOff>
      <xdr:row>77</xdr:row>
      <xdr:rowOff>148386</xdr:rowOff>
    </xdr:to>
    <xdr:cxnSp macro="">
      <xdr:nvCxnSpPr>
        <xdr:cNvPr id="179" name="直線コネクタ 178"/>
        <xdr:cNvCxnSpPr/>
      </xdr:nvCxnSpPr>
      <xdr:spPr>
        <a:xfrm>
          <a:off x="2908300" y="13336001"/>
          <a:ext cx="889000" cy="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134351</xdr:rowOff>
    </xdr:from>
    <xdr:to>
      <xdr:col>15</xdr:col>
      <xdr:colOff>50800</xdr:colOff>
      <xdr:row>77</xdr:row>
      <xdr:rowOff>156708</xdr:rowOff>
    </xdr:to>
    <xdr:cxnSp macro="">
      <xdr:nvCxnSpPr>
        <xdr:cNvPr id="182" name="直線コネクタ 181"/>
        <xdr:cNvCxnSpPr/>
      </xdr:nvCxnSpPr>
      <xdr:spPr>
        <a:xfrm flipV="1">
          <a:off x="2019300" y="13336001"/>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156708</xdr:rowOff>
    </xdr:from>
    <xdr:to>
      <xdr:col>10</xdr:col>
      <xdr:colOff>114300</xdr:colOff>
      <xdr:row>77</xdr:row>
      <xdr:rowOff>171407</xdr:rowOff>
    </xdr:to>
    <xdr:cxnSp macro="">
      <xdr:nvCxnSpPr>
        <xdr:cNvPr id="185" name="直線コネクタ 184"/>
        <xdr:cNvCxnSpPr/>
      </xdr:nvCxnSpPr>
      <xdr:spPr>
        <a:xfrm flipV="1">
          <a:off x="1130300" y="13358358"/>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87" name="テキスト ボックス 186"/>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75481</xdr:rowOff>
    </xdr:from>
    <xdr:to>
      <xdr:col>24</xdr:col>
      <xdr:colOff>114300</xdr:colOff>
      <xdr:row>78</xdr:row>
      <xdr:rowOff>5631</xdr:rowOff>
    </xdr:to>
    <xdr:sp macro="" textlink="">
      <xdr:nvSpPr>
        <xdr:cNvPr id="195" name="楕円 194"/>
        <xdr:cNvSpPr/>
      </xdr:nvSpPr>
      <xdr:spPr>
        <a:xfrm>
          <a:off x="4584700" y="1327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98358</xdr:rowOff>
    </xdr:from>
    <xdr:ext cx="469744" cy="259045"/>
    <xdr:sp macro="" textlink="">
      <xdr:nvSpPr>
        <xdr:cNvPr id="196" name="維持補修費該当値テキスト"/>
        <xdr:cNvSpPr txBox="1"/>
      </xdr:nvSpPr>
      <xdr:spPr>
        <a:xfrm>
          <a:off x="4686300" y="1312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97586</xdr:rowOff>
    </xdr:from>
    <xdr:to>
      <xdr:col>20</xdr:col>
      <xdr:colOff>38100</xdr:colOff>
      <xdr:row>78</xdr:row>
      <xdr:rowOff>27736</xdr:rowOff>
    </xdr:to>
    <xdr:sp macro="" textlink="">
      <xdr:nvSpPr>
        <xdr:cNvPr id="197" name="楕円 196"/>
        <xdr:cNvSpPr/>
      </xdr:nvSpPr>
      <xdr:spPr>
        <a:xfrm>
          <a:off x="3746500" y="132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18863</xdr:rowOff>
    </xdr:from>
    <xdr:ext cx="469744" cy="259045"/>
    <xdr:sp macro="" textlink="">
      <xdr:nvSpPr>
        <xdr:cNvPr id="198" name="テキスト ボックス 197"/>
        <xdr:cNvSpPr txBox="1"/>
      </xdr:nvSpPr>
      <xdr:spPr>
        <a:xfrm>
          <a:off x="3562428" y="1339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83551</xdr:rowOff>
    </xdr:from>
    <xdr:to>
      <xdr:col>15</xdr:col>
      <xdr:colOff>101600</xdr:colOff>
      <xdr:row>78</xdr:row>
      <xdr:rowOff>13701</xdr:rowOff>
    </xdr:to>
    <xdr:sp macro="" textlink="">
      <xdr:nvSpPr>
        <xdr:cNvPr id="199" name="楕円 198"/>
        <xdr:cNvSpPr/>
      </xdr:nvSpPr>
      <xdr:spPr>
        <a:xfrm>
          <a:off x="2857500" y="1328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30228</xdr:rowOff>
    </xdr:from>
    <xdr:ext cx="469744" cy="259045"/>
    <xdr:sp macro="" textlink="">
      <xdr:nvSpPr>
        <xdr:cNvPr id="200" name="テキスト ボックス 199"/>
        <xdr:cNvSpPr txBox="1"/>
      </xdr:nvSpPr>
      <xdr:spPr>
        <a:xfrm>
          <a:off x="2673428" y="130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105908</xdr:rowOff>
    </xdr:from>
    <xdr:to>
      <xdr:col>10</xdr:col>
      <xdr:colOff>165100</xdr:colOff>
      <xdr:row>78</xdr:row>
      <xdr:rowOff>36058</xdr:rowOff>
    </xdr:to>
    <xdr:sp macro="" textlink="">
      <xdr:nvSpPr>
        <xdr:cNvPr id="201" name="楕円 200"/>
        <xdr:cNvSpPr/>
      </xdr:nvSpPr>
      <xdr:spPr>
        <a:xfrm>
          <a:off x="1968500" y="1330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52585</xdr:rowOff>
    </xdr:from>
    <xdr:ext cx="469744" cy="259045"/>
    <xdr:sp macro="" textlink="">
      <xdr:nvSpPr>
        <xdr:cNvPr id="202" name="テキスト ボックス 201"/>
        <xdr:cNvSpPr txBox="1"/>
      </xdr:nvSpPr>
      <xdr:spPr>
        <a:xfrm>
          <a:off x="1784428" y="1308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120607</xdr:rowOff>
    </xdr:from>
    <xdr:to>
      <xdr:col>6</xdr:col>
      <xdr:colOff>38100</xdr:colOff>
      <xdr:row>78</xdr:row>
      <xdr:rowOff>50757</xdr:rowOff>
    </xdr:to>
    <xdr:sp macro="" textlink="">
      <xdr:nvSpPr>
        <xdr:cNvPr id="203" name="楕円 202"/>
        <xdr:cNvSpPr/>
      </xdr:nvSpPr>
      <xdr:spPr>
        <a:xfrm>
          <a:off x="1079500" y="133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41884</xdr:rowOff>
    </xdr:from>
    <xdr:ext cx="469744" cy="259045"/>
    <xdr:sp macro="" textlink="">
      <xdr:nvSpPr>
        <xdr:cNvPr id="204" name="テキスト ボックス 203"/>
        <xdr:cNvSpPr txBox="1"/>
      </xdr:nvSpPr>
      <xdr:spPr>
        <a:xfrm>
          <a:off x="895428" y="134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137224</xdr:rowOff>
    </xdr:from>
    <xdr:to>
      <xdr:col>24</xdr:col>
      <xdr:colOff>63500</xdr:colOff>
      <xdr:row>95</xdr:row>
      <xdr:rowOff>156553</xdr:rowOff>
    </xdr:to>
    <xdr:cxnSp macro="">
      <xdr:nvCxnSpPr>
        <xdr:cNvPr id="234" name="直線コネクタ 233"/>
        <xdr:cNvCxnSpPr/>
      </xdr:nvCxnSpPr>
      <xdr:spPr>
        <a:xfrm>
          <a:off x="3797300" y="16424974"/>
          <a:ext cx="838200" cy="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117132</xdr:rowOff>
    </xdr:from>
    <xdr:to>
      <xdr:col>19</xdr:col>
      <xdr:colOff>177800</xdr:colOff>
      <xdr:row>95</xdr:row>
      <xdr:rowOff>137224</xdr:rowOff>
    </xdr:to>
    <xdr:cxnSp macro="">
      <xdr:nvCxnSpPr>
        <xdr:cNvPr id="237" name="直線コネクタ 236"/>
        <xdr:cNvCxnSpPr/>
      </xdr:nvCxnSpPr>
      <xdr:spPr>
        <a:xfrm>
          <a:off x="2908300" y="16404882"/>
          <a:ext cx="889000" cy="2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117132</xdr:rowOff>
    </xdr:from>
    <xdr:to>
      <xdr:col>15</xdr:col>
      <xdr:colOff>50800</xdr:colOff>
      <xdr:row>96</xdr:row>
      <xdr:rowOff>11836</xdr:rowOff>
    </xdr:to>
    <xdr:cxnSp macro="">
      <xdr:nvCxnSpPr>
        <xdr:cNvPr id="240" name="直線コネクタ 239"/>
        <xdr:cNvCxnSpPr/>
      </xdr:nvCxnSpPr>
      <xdr:spPr>
        <a:xfrm flipV="1">
          <a:off x="2019300" y="16404882"/>
          <a:ext cx="889000" cy="6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11836</xdr:rowOff>
    </xdr:from>
    <xdr:to>
      <xdr:col>10</xdr:col>
      <xdr:colOff>114300</xdr:colOff>
      <xdr:row>96</xdr:row>
      <xdr:rowOff>52857</xdr:rowOff>
    </xdr:to>
    <xdr:cxnSp macro="">
      <xdr:nvCxnSpPr>
        <xdr:cNvPr id="243" name="直線コネクタ 242"/>
        <xdr:cNvCxnSpPr/>
      </xdr:nvCxnSpPr>
      <xdr:spPr>
        <a:xfrm flipV="1">
          <a:off x="1130300" y="16471036"/>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105753</xdr:rowOff>
    </xdr:from>
    <xdr:to>
      <xdr:col>24</xdr:col>
      <xdr:colOff>114300</xdr:colOff>
      <xdr:row>96</xdr:row>
      <xdr:rowOff>35903</xdr:rowOff>
    </xdr:to>
    <xdr:sp macro="" textlink="">
      <xdr:nvSpPr>
        <xdr:cNvPr id="253" name="楕円 252"/>
        <xdr:cNvSpPr/>
      </xdr:nvSpPr>
      <xdr:spPr>
        <a:xfrm>
          <a:off x="4584700" y="1639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128630</xdr:rowOff>
    </xdr:from>
    <xdr:ext cx="599010" cy="259045"/>
    <xdr:sp macro="" textlink="">
      <xdr:nvSpPr>
        <xdr:cNvPr id="254" name="扶助費該当値テキスト"/>
        <xdr:cNvSpPr txBox="1"/>
      </xdr:nvSpPr>
      <xdr:spPr>
        <a:xfrm>
          <a:off x="4686300" y="1624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86424</xdr:rowOff>
    </xdr:from>
    <xdr:to>
      <xdr:col>20</xdr:col>
      <xdr:colOff>38100</xdr:colOff>
      <xdr:row>96</xdr:row>
      <xdr:rowOff>16574</xdr:rowOff>
    </xdr:to>
    <xdr:sp macro="" textlink="">
      <xdr:nvSpPr>
        <xdr:cNvPr id="255" name="楕円 254"/>
        <xdr:cNvSpPr/>
      </xdr:nvSpPr>
      <xdr:spPr>
        <a:xfrm>
          <a:off x="3746500" y="163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33101</xdr:rowOff>
    </xdr:from>
    <xdr:ext cx="599010" cy="259045"/>
    <xdr:sp macro="" textlink="">
      <xdr:nvSpPr>
        <xdr:cNvPr id="256" name="テキスト ボックス 255"/>
        <xdr:cNvSpPr txBox="1"/>
      </xdr:nvSpPr>
      <xdr:spPr>
        <a:xfrm>
          <a:off x="3497795" y="1614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66332</xdr:rowOff>
    </xdr:from>
    <xdr:to>
      <xdr:col>15</xdr:col>
      <xdr:colOff>101600</xdr:colOff>
      <xdr:row>95</xdr:row>
      <xdr:rowOff>167932</xdr:rowOff>
    </xdr:to>
    <xdr:sp macro="" textlink="">
      <xdr:nvSpPr>
        <xdr:cNvPr id="257" name="楕円 256"/>
        <xdr:cNvSpPr/>
      </xdr:nvSpPr>
      <xdr:spPr>
        <a:xfrm>
          <a:off x="2857500" y="163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13009</xdr:rowOff>
    </xdr:from>
    <xdr:ext cx="599010" cy="259045"/>
    <xdr:sp macro="" textlink="">
      <xdr:nvSpPr>
        <xdr:cNvPr id="258" name="テキスト ボックス 257"/>
        <xdr:cNvSpPr txBox="1"/>
      </xdr:nvSpPr>
      <xdr:spPr>
        <a:xfrm>
          <a:off x="2608795" y="1612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132486</xdr:rowOff>
    </xdr:from>
    <xdr:to>
      <xdr:col>10</xdr:col>
      <xdr:colOff>165100</xdr:colOff>
      <xdr:row>96</xdr:row>
      <xdr:rowOff>62636</xdr:rowOff>
    </xdr:to>
    <xdr:sp macro="" textlink="">
      <xdr:nvSpPr>
        <xdr:cNvPr id="259" name="楕円 258"/>
        <xdr:cNvSpPr/>
      </xdr:nvSpPr>
      <xdr:spPr>
        <a:xfrm>
          <a:off x="1968500" y="1642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79163</xdr:rowOff>
    </xdr:from>
    <xdr:ext cx="599010" cy="259045"/>
    <xdr:sp macro="" textlink="">
      <xdr:nvSpPr>
        <xdr:cNvPr id="260" name="テキスト ボックス 259"/>
        <xdr:cNvSpPr txBox="1"/>
      </xdr:nvSpPr>
      <xdr:spPr>
        <a:xfrm>
          <a:off x="1719795" y="1619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2057</xdr:rowOff>
    </xdr:from>
    <xdr:to>
      <xdr:col>6</xdr:col>
      <xdr:colOff>38100</xdr:colOff>
      <xdr:row>96</xdr:row>
      <xdr:rowOff>103657</xdr:rowOff>
    </xdr:to>
    <xdr:sp macro="" textlink="">
      <xdr:nvSpPr>
        <xdr:cNvPr id="261" name="楕円 260"/>
        <xdr:cNvSpPr/>
      </xdr:nvSpPr>
      <xdr:spPr>
        <a:xfrm>
          <a:off x="1079500" y="1646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120184</xdr:rowOff>
    </xdr:from>
    <xdr:ext cx="534377" cy="259045"/>
    <xdr:sp macro="" textlink="">
      <xdr:nvSpPr>
        <xdr:cNvPr id="262" name="テキスト ボックス 261"/>
        <xdr:cNvSpPr txBox="1"/>
      </xdr:nvSpPr>
      <xdr:spPr>
        <a:xfrm>
          <a:off x="863111" y="1623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119972</xdr:rowOff>
    </xdr:from>
    <xdr:to>
      <xdr:col>55</xdr:col>
      <xdr:colOff>0</xdr:colOff>
      <xdr:row>35</xdr:row>
      <xdr:rowOff>162911</xdr:rowOff>
    </xdr:to>
    <xdr:cxnSp macro="">
      <xdr:nvCxnSpPr>
        <xdr:cNvPr id="291" name="直線コネクタ 290"/>
        <xdr:cNvCxnSpPr/>
      </xdr:nvCxnSpPr>
      <xdr:spPr>
        <a:xfrm>
          <a:off x="9639300" y="6120722"/>
          <a:ext cx="838200" cy="4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74351</xdr:rowOff>
    </xdr:from>
    <xdr:to>
      <xdr:col>50</xdr:col>
      <xdr:colOff>114300</xdr:colOff>
      <xdr:row>35</xdr:row>
      <xdr:rowOff>119972</xdr:rowOff>
    </xdr:to>
    <xdr:cxnSp macro="">
      <xdr:nvCxnSpPr>
        <xdr:cNvPr id="294" name="直線コネクタ 293"/>
        <xdr:cNvCxnSpPr/>
      </xdr:nvCxnSpPr>
      <xdr:spPr>
        <a:xfrm>
          <a:off x="8750300" y="6075101"/>
          <a:ext cx="889000" cy="4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74351</xdr:rowOff>
    </xdr:from>
    <xdr:to>
      <xdr:col>45</xdr:col>
      <xdr:colOff>177800</xdr:colOff>
      <xdr:row>35</xdr:row>
      <xdr:rowOff>164069</xdr:rowOff>
    </xdr:to>
    <xdr:cxnSp macro="">
      <xdr:nvCxnSpPr>
        <xdr:cNvPr id="297" name="直線コネクタ 296"/>
        <xdr:cNvCxnSpPr/>
      </xdr:nvCxnSpPr>
      <xdr:spPr>
        <a:xfrm flipV="1">
          <a:off x="7861300" y="6075101"/>
          <a:ext cx="889000" cy="8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164069</xdr:rowOff>
    </xdr:from>
    <xdr:to>
      <xdr:col>41</xdr:col>
      <xdr:colOff>50800</xdr:colOff>
      <xdr:row>36</xdr:row>
      <xdr:rowOff>19098</xdr:rowOff>
    </xdr:to>
    <xdr:cxnSp macro="">
      <xdr:nvCxnSpPr>
        <xdr:cNvPr id="300" name="直線コネクタ 299"/>
        <xdr:cNvCxnSpPr/>
      </xdr:nvCxnSpPr>
      <xdr:spPr>
        <a:xfrm flipV="1">
          <a:off x="6972300" y="6164819"/>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112111</xdr:rowOff>
    </xdr:from>
    <xdr:to>
      <xdr:col>55</xdr:col>
      <xdr:colOff>50800</xdr:colOff>
      <xdr:row>36</xdr:row>
      <xdr:rowOff>42261</xdr:rowOff>
    </xdr:to>
    <xdr:sp macro="" textlink="">
      <xdr:nvSpPr>
        <xdr:cNvPr id="310" name="楕円 309"/>
        <xdr:cNvSpPr/>
      </xdr:nvSpPr>
      <xdr:spPr>
        <a:xfrm>
          <a:off x="10426700" y="611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134988</xdr:rowOff>
    </xdr:from>
    <xdr:ext cx="534377" cy="259045"/>
    <xdr:sp macro="" textlink="">
      <xdr:nvSpPr>
        <xdr:cNvPr id="311" name="補助費等該当値テキスト"/>
        <xdr:cNvSpPr txBox="1"/>
      </xdr:nvSpPr>
      <xdr:spPr>
        <a:xfrm>
          <a:off x="10528300" y="596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69172</xdr:rowOff>
    </xdr:from>
    <xdr:to>
      <xdr:col>50</xdr:col>
      <xdr:colOff>165100</xdr:colOff>
      <xdr:row>35</xdr:row>
      <xdr:rowOff>170772</xdr:rowOff>
    </xdr:to>
    <xdr:sp macro="" textlink="">
      <xdr:nvSpPr>
        <xdr:cNvPr id="312" name="楕円 311"/>
        <xdr:cNvSpPr/>
      </xdr:nvSpPr>
      <xdr:spPr>
        <a:xfrm>
          <a:off x="9588500" y="606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15849</xdr:rowOff>
    </xdr:from>
    <xdr:ext cx="534377" cy="259045"/>
    <xdr:sp macro="" textlink="">
      <xdr:nvSpPr>
        <xdr:cNvPr id="313" name="テキスト ボックス 312"/>
        <xdr:cNvSpPr txBox="1"/>
      </xdr:nvSpPr>
      <xdr:spPr>
        <a:xfrm>
          <a:off x="9372111" y="584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23551</xdr:rowOff>
    </xdr:from>
    <xdr:to>
      <xdr:col>46</xdr:col>
      <xdr:colOff>38100</xdr:colOff>
      <xdr:row>35</xdr:row>
      <xdr:rowOff>125151</xdr:rowOff>
    </xdr:to>
    <xdr:sp macro="" textlink="">
      <xdr:nvSpPr>
        <xdr:cNvPr id="314" name="楕円 313"/>
        <xdr:cNvSpPr/>
      </xdr:nvSpPr>
      <xdr:spPr>
        <a:xfrm>
          <a:off x="8699500" y="602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141678</xdr:rowOff>
    </xdr:from>
    <xdr:ext cx="534377" cy="259045"/>
    <xdr:sp macro="" textlink="">
      <xdr:nvSpPr>
        <xdr:cNvPr id="315" name="テキスト ボックス 314"/>
        <xdr:cNvSpPr txBox="1"/>
      </xdr:nvSpPr>
      <xdr:spPr>
        <a:xfrm>
          <a:off x="8483111" y="579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113269</xdr:rowOff>
    </xdr:from>
    <xdr:to>
      <xdr:col>41</xdr:col>
      <xdr:colOff>101600</xdr:colOff>
      <xdr:row>36</xdr:row>
      <xdr:rowOff>43419</xdr:rowOff>
    </xdr:to>
    <xdr:sp macro="" textlink="">
      <xdr:nvSpPr>
        <xdr:cNvPr id="316" name="楕円 315"/>
        <xdr:cNvSpPr/>
      </xdr:nvSpPr>
      <xdr:spPr>
        <a:xfrm>
          <a:off x="7810500" y="611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59946</xdr:rowOff>
    </xdr:from>
    <xdr:ext cx="534377" cy="259045"/>
    <xdr:sp macro="" textlink="">
      <xdr:nvSpPr>
        <xdr:cNvPr id="317" name="テキスト ボックス 316"/>
        <xdr:cNvSpPr txBox="1"/>
      </xdr:nvSpPr>
      <xdr:spPr>
        <a:xfrm>
          <a:off x="7594111" y="588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139748</xdr:rowOff>
    </xdr:from>
    <xdr:to>
      <xdr:col>36</xdr:col>
      <xdr:colOff>165100</xdr:colOff>
      <xdr:row>36</xdr:row>
      <xdr:rowOff>69898</xdr:rowOff>
    </xdr:to>
    <xdr:sp macro="" textlink="">
      <xdr:nvSpPr>
        <xdr:cNvPr id="318" name="楕円 317"/>
        <xdr:cNvSpPr/>
      </xdr:nvSpPr>
      <xdr:spPr>
        <a:xfrm>
          <a:off x="6921500" y="614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86425</xdr:rowOff>
    </xdr:from>
    <xdr:ext cx="534377" cy="259045"/>
    <xdr:sp macro="" textlink="">
      <xdr:nvSpPr>
        <xdr:cNvPr id="319" name="テキスト ボックス 318"/>
        <xdr:cNvSpPr txBox="1"/>
      </xdr:nvSpPr>
      <xdr:spPr>
        <a:xfrm>
          <a:off x="6705111" y="591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37763</xdr:rowOff>
    </xdr:from>
    <xdr:to>
      <xdr:col>55</xdr:col>
      <xdr:colOff>0</xdr:colOff>
      <xdr:row>57</xdr:row>
      <xdr:rowOff>19914</xdr:rowOff>
    </xdr:to>
    <xdr:cxnSp macro="">
      <xdr:nvCxnSpPr>
        <xdr:cNvPr id="346" name="直線コネクタ 345"/>
        <xdr:cNvCxnSpPr/>
      </xdr:nvCxnSpPr>
      <xdr:spPr>
        <a:xfrm>
          <a:off x="9639300" y="9638963"/>
          <a:ext cx="838200" cy="15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37763</xdr:rowOff>
    </xdr:from>
    <xdr:to>
      <xdr:col>50</xdr:col>
      <xdr:colOff>114300</xdr:colOff>
      <xdr:row>56</xdr:row>
      <xdr:rowOff>86363</xdr:rowOff>
    </xdr:to>
    <xdr:cxnSp macro="">
      <xdr:nvCxnSpPr>
        <xdr:cNvPr id="349" name="直線コネクタ 348"/>
        <xdr:cNvCxnSpPr/>
      </xdr:nvCxnSpPr>
      <xdr:spPr>
        <a:xfrm flipV="1">
          <a:off x="8750300" y="9638963"/>
          <a:ext cx="889000" cy="4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167059</xdr:rowOff>
    </xdr:from>
    <xdr:to>
      <xdr:col>45</xdr:col>
      <xdr:colOff>177800</xdr:colOff>
      <xdr:row>56</xdr:row>
      <xdr:rowOff>86363</xdr:rowOff>
    </xdr:to>
    <xdr:cxnSp macro="">
      <xdr:nvCxnSpPr>
        <xdr:cNvPr id="352" name="直線コネクタ 351"/>
        <xdr:cNvCxnSpPr/>
      </xdr:nvCxnSpPr>
      <xdr:spPr>
        <a:xfrm>
          <a:off x="7861300" y="9596809"/>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94396</xdr:rowOff>
    </xdr:from>
    <xdr:to>
      <xdr:col>41</xdr:col>
      <xdr:colOff>50800</xdr:colOff>
      <xdr:row>55</xdr:row>
      <xdr:rowOff>167059</xdr:rowOff>
    </xdr:to>
    <xdr:cxnSp macro="">
      <xdr:nvCxnSpPr>
        <xdr:cNvPr id="355" name="直線コネクタ 354"/>
        <xdr:cNvCxnSpPr/>
      </xdr:nvCxnSpPr>
      <xdr:spPr>
        <a:xfrm>
          <a:off x="6972300" y="9524146"/>
          <a:ext cx="889000" cy="7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9" name="テキスト ボックス 358"/>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140564</xdr:rowOff>
    </xdr:from>
    <xdr:to>
      <xdr:col>55</xdr:col>
      <xdr:colOff>50800</xdr:colOff>
      <xdr:row>57</xdr:row>
      <xdr:rowOff>70714</xdr:rowOff>
    </xdr:to>
    <xdr:sp macro="" textlink="">
      <xdr:nvSpPr>
        <xdr:cNvPr id="365" name="楕円 364"/>
        <xdr:cNvSpPr/>
      </xdr:nvSpPr>
      <xdr:spPr>
        <a:xfrm>
          <a:off x="10426700" y="97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118991</xdr:rowOff>
    </xdr:from>
    <xdr:ext cx="534377" cy="259045"/>
    <xdr:sp macro="" textlink="">
      <xdr:nvSpPr>
        <xdr:cNvPr id="366" name="普通建設事業費該当値テキスト"/>
        <xdr:cNvSpPr txBox="1"/>
      </xdr:nvSpPr>
      <xdr:spPr>
        <a:xfrm>
          <a:off x="10528300" y="972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158413</xdr:rowOff>
    </xdr:from>
    <xdr:to>
      <xdr:col>50</xdr:col>
      <xdr:colOff>165100</xdr:colOff>
      <xdr:row>56</xdr:row>
      <xdr:rowOff>88563</xdr:rowOff>
    </xdr:to>
    <xdr:sp macro="" textlink="">
      <xdr:nvSpPr>
        <xdr:cNvPr id="367" name="楕円 366"/>
        <xdr:cNvSpPr/>
      </xdr:nvSpPr>
      <xdr:spPr>
        <a:xfrm>
          <a:off x="9588500" y="958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105090</xdr:rowOff>
    </xdr:from>
    <xdr:ext cx="534377" cy="259045"/>
    <xdr:sp macro="" textlink="">
      <xdr:nvSpPr>
        <xdr:cNvPr id="368" name="テキスト ボックス 367"/>
        <xdr:cNvSpPr txBox="1"/>
      </xdr:nvSpPr>
      <xdr:spPr>
        <a:xfrm>
          <a:off x="9372111" y="936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35563</xdr:rowOff>
    </xdr:from>
    <xdr:to>
      <xdr:col>46</xdr:col>
      <xdr:colOff>38100</xdr:colOff>
      <xdr:row>56</xdr:row>
      <xdr:rowOff>137163</xdr:rowOff>
    </xdr:to>
    <xdr:sp macro="" textlink="">
      <xdr:nvSpPr>
        <xdr:cNvPr id="369" name="楕円 368"/>
        <xdr:cNvSpPr/>
      </xdr:nvSpPr>
      <xdr:spPr>
        <a:xfrm>
          <a:off x="8699500" y="96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153690</xdr:rowOff>
    </xdr:from>
    <xdr:ext cx="534377" cy="259045"/>
    <xdr:sp macro="" textlink="">
      <xdr:nvSpPr>
        <xdr:cNvPr id="370" name="テキスト ボックス 369"/>
        <xdr:cNvSpPr txBox="1"/>
      </xdr:nvSpPr>
      <xdr:spPr>
        <a:xfrm>
          <a:off x="8483111" y="941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116259</xdr:rowOff>
    </xdr:from>
    <xdr:to>
      <xdr:col>41</xdr:col>
      <xdr:colOff>101600</xdr:colOff>
      <xdr:row>56</xdr:row>
      <xdr:rowOff>46409</xdr:rowOff>
    </xdr:to>
    <xdr:sp macro="" textlink="">
      <xdr:nvSpPr>
        <xdr:cNvPr id="371" name="楕円 370"/>
        <xdr:cNvSpPr/>
      </xdr:nvSpPr>
      <xdr:spPr>
        <a:xfrm>
          <a:off x="7810500" y="95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62936</xdr:rowOff>
    </xdr:from>
    <xdr:ext cx="599010" cy="259045"/>
    <xdr:sp macro="" textlink="">
      <xdr:nvSpPr>
        <xdr:cNvPr id="372" name="テキスト ボックス 371"/>
        <xdr:cNvSpPr txBox="1"/>
      </xdr:nvSpPr>
      <xdr:spPr>
        <a:xfrm>
          <a:off x="7561795" y="932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43596</xdr:rowOff>
    </xdr:from>
    <xdr:to>
      <xdr:col>36</xdr:col>
      <xdr:colOff>165100</xdr:colOff>
      <xdr:row>55</xdr:row>
      <xdr:rowOff>145196</xdr:rowOff>
    </xdr:to>
    <xdr:sp macro="" textlink="">
      <xdr:nvSpPr>
        <xdr:cNvPr id="373" name="楕円 372"/>
        <xdr:cNvSpPr/>
      </xdr:nvSpPr>
      <xdr:spPr>
        <a:xfrm>
          <a:off x="6921500" y="947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161723</xdr:rowOff>
    </xdr:from>
    <xdr:ext cx="599010" cy="259045"/>
    <xdr:sp macro="" textlink="">
      <xdr:nvSpPr>
        <xdr:cNvPr id="374" name="テキスト ボックス 373"/>
        <xdr:cNvSpPr txBox="1"/>
      </xdr:nvSpPr>
      <xdr:spPr>
        <a:xfrm>
          <a:off x="6672795" y="924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60651</xdr:rowOff>
    </xdr:from>
    <xdr:to>
      <xdr:col>55</xdr:col>
      <xdr:colOff>0</xdr:colOff>
      <xdr:row>77</xdr:row>
      <xdr:rowOff>97994</xdr:rowOff>
    </xdr:to>
    <xdr:cxnSp macro="">
      <xdr:nvCxnSpPr>
        <xdr:cNvPr id="401" name="直線コネクタ 400"/>
        <xdr:cNvCxnSpPr/>
      </xdr:nvCxnSpPr>
      <xdr:spPr>
        <a:xfrm>
          <a:off x="9639300" y="13262301"/>
          <a:ext cx="838200" cy="3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60651</xdr:rowOff>
    </xdr:from>
    <xdr:to>
      <xdr:col>50</xdr:col>
      <xdr:colOff>114300</xdr:colOff>
      <xdr:row>78</xdr:row>
      <xdr:rowOff>36235</xdr:rowOff>
    </xdr:to>
    <xdr:cxnSp macro="">
      <xdr:nvCxnSpPr>
        <xdr:cNvPr id="404" name="直線コネクタ 403"/>
        <xdr:cNvCxnSpPr/>
      </xdr:nvCxnSpPr>
      <xdr:spPr>
        <a:xfrm flipV="1">
          <a:off x="8750300" y="13262301"/>
          <a:ext cx="889000" cy="14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106370</xdr:rowOff>
    </xdr:from>
    <xdr:to>
      <xdr:col>45</xdr:col>
      <xdr:colOff>177800</xdr:colOff>
      <xdr:row>78</xdr:row>
      <xdr:rowOff>36235</xdr:rowOff>
    </xdr:to>
    <xdr:cxnSp macro="">
      <xdr:nvCxnSpPr>
        <xdr:cNvPr id="407" name="直線コネクタ 406"/>
        <xdr:cNvCxnSpPr/>
      </xdr:nvCxnSpPr>
      <xdr:spPr>
        <a:xfrm>
          <a:off x="7861300" y="13136570"/>
          <a:ext cx="889000" cy="27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106370</xdr:rowOff>
    </xdr:from>
    <xdr:to>
      <xdr:col>41</xdr:col>
      <xdr:colOff>50800</xdr:colOff>
      <xdr:row>77</xdr:row>
      <xdr:rowOff>5054</xdr:rowOff>
    </xdr:to>
    <xdr:cxnSp macro="">
      <xdr:nvCxnSpPr>
        <xdr:cNvPr id="410" name="直線コネクタ 409"/>
        <xdr:cNvCxnSpPr/>
      </xdr:nvCxnSpPr>
      <xdr:spPr>
        <a:xfrm flipV="1">
          <a:off x="6972300" y="13136570"/>
          <a:ext cx="889000" cy="7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47194</xdr:rowOff>
    </xdr:from>
    <xdr:to>
      <xdr:col>55</xdr:col>
      <xdr:colOff>50800</xdr:colOff>
      <xdr:row>77</xdr:row>
      <xdr:rowOff>148794</xdr:rowOff>
    </xdr:to>
    <xdr:sp macro="" textlink="">
      <xdr:nvSpPr>
        <xdr:cNvPr id="420" name="楕円 419"/>
        <xdr:cNvSpPr/>
      </xdr:nvSpPr>
      <xdr:spPr>
        <a:xfrm>
          <a:off x="10426700" y="1324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25621</xdr:rowOff>
    </xdr:from>
    <xdr:ext cx="534377" cy="259045"/>
    <xdr:sp macro="" textlink="">
      <xdr:nvSpPr>
        <xdr:cNvPr id="421" name="普通建設事業費 （ うち新規整備　）該当値テキスト"/>
        <xdr:cNvSpPr txBox="1"/>
      </xdr:nvSpPr>
      <xdr:spPr>
        <a:xfrm>
          <a:off x="10528300" y="132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9851</xdr:rowOff>
    </xdr:from>
    <xdr:to>
      <xdr:col>50</xdr:col>
      <xdr:colOff>165100</xdr:colOff>
      <xdr:row>77</xdr:row>
      <xdr:rowOff>111451</xdr:rowOff>
    </xdr:to>
    <xdr:sp macro="" textlink="">
      <xdr:nvSpPr>
        <xdr:cNvPr id="422" name="楕円 421"/>
        <xdr:cNvSpPr/>
      </xdr:nvSpPr>
      <xdr:spPr>
        <a:xfrm>
          <a:off x="9588500" y="1321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127978</xdr:rowOff>
    </xdr:from>
    <xdr:ext cx="534377" cy="259045"/>
    <xdr:sp macro="" textlink="">
      <xdr:nvSpPr>
        <xdr:cNvPr id="423" name="テキスト ボックス 422"/>
        <xdr:cNvSpPr txBox="1"/>
      </xdr:nvSpPr>
      <xdr:spPr>
        <a:xfrm>
          <a:off x="9372111" y="1298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156885</xdr:rowOff>
    </xdr:from>
    <xdr:to>
      <xdr:col>46</xdr:col>
      <xdr:colOff>38100</xdr:colOff>
      <xdr:row>78</xdr:row>
      <xdr:rowOff>87035</xdr:rowOff>
    </xdr:to>
    <xdr:sp macro="" textlink="">
      <xdr:nvSpPr>
        <xdr:cNvPr id="424" name="楕円 423"/>
        <xdr:cNvSpPr/>
      </xdr:nvSpPr>
      <xdr:spPr>
        <a:xfrm>
          <a:off x="8699500" y="133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78162</xdr:rowOff>
    </xdr:from>
    <xdr:ext cx="534377" cy="259045"/>
    <xdr:sp macro="" textlink="">
      <xdr:nvSpPr>
        <xdr:cNvPr id="425" name="テキスト ボックス 424"/>
        <xdr:cNvSpPr txBox="1"/>
      </xdr:nvSpPr>
      <xdr:spPr>
        <a:xfrm>
          <a:off x="8483111" y="134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55570</xdr:rowOff>
    </xdr:from>
    <xdr:to>
      <xdr:col>41</xdr:col>
      <xdr:colOff>101600</xdr:colOff>
      <xdr:row>76</xdr:row>
      <xdr:rowOff>157170</xdr:rowOff>
    </xdr:to>
    <xdr:sp macro="" textlink="">
      <xdr:nvSpPr>
        <xdr:cNvPr id="426" name="楕円 425"/>
        <xdr:cNvSpPr/>
      </xdr:nvSpPr>
      <xdr:spPr>
        <a:xfrm>
          <a:off x="7810500" y="130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2247</xdr:rowOff>
    </xdr:from>
    <xdr:ext cx="534377" cy="259045"/>
    <xdr:sp macro="" textlink="">
      <xdr:nvSpPr>
        <xdr:cNvPr id="427" name="テキスト ボックス 426"/>
        <xdr:cNvSpPr txBox="1"/>
      </xdr:nvSpPr>
      <xdr:spPr>
        <a:xfrm>
          <a:off x="7594111" y="1286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125704</xdr:rowOff>
    </xdr:from>
    <xdr:to>
      <xdr:col>36</xdr:col>
      <xdr:colOff>165100</xdr:colOff>
      <xdr:row>77</xdr:row>
      <xdr:rowOff>55854</xdr:rowOff>
    </xdr:to>
    <xdr:sp macro="" textlink="">
      <xdr:nvSpPr>
        <xdr:cNvPr id="428" name="楕円 427"/>
        <xdr:cNvSpPr/>
      </xdr:nvSpPr>
      <xdr:spPr>
        <a:xfrm>
          <a:off x="6921500" y="131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46981</xdr:rowOff>
    </xdr:from>
    <xdr:ext cx="534377" cy="259045"/>
    <xdr:sp macro="" textlink="">
      <xdr:nvSpPr>
        <xdr:cNvPr id="429" name="テキスト ボックス 428"/>
        <xdr:cNvSpPr txBox="1"/>
      </xdr:nvSpPr>
      <xdr:spPr>
        <a:xfrm>
          <a:off x="6705111" y="1324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46813</xdr:rowOff>
    </xdr:from>
    <xdr:to>
      <xdr:col>55</xdr:col>
      <xdr:colOff>0</xdr:colOff>
      <xdr:row>97</xdr:row>
      <xdr:rowOff>165533</xdr:rowOff>
    </xdr:to>
    <xdr:cxnSp macro="">
      <xdr:nvCxnSpPr>
        <xdr:cNvPr id="460" name="直線コネクタ 459"/>
        <xdr:cNvCxnSpPr/>
      </xdr:nvCxnSpPr>
      <xdr:spPr>
        <a:xfrm>
          <a:off x="9639300" y="16506013"/>
          <a:ext cx="838200" cy="2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104789</xdr:rowOff>
    </xdr:from>
    <xdr:to>
      <xdr:col>50</xdr:col>
      <xdr:colOff>114300</xdr:colOff>
      <xdr:row>96</xdr:row>
      <xdr:rowOff>46813</xdr:rowOff>
    </xdr:to>
    <xdr:cxnSp macro="">
      <xdr:nvCxnSpPr>
        <xdr:cNvPr id="463" name="直線コネクタ 462"/>
        <xdr:cNvCxnSpPr/>
      </xdr:nvCxnSpPr>
      <xdr:spPr>
        <a:xfrm>
          <a:off x="8750300" y="16392539"/>
          <a:ext cx="889000" cy="11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104789</xdr:rowOff>
    </xdr:from>
    <xdr:to>
      <xdr:col>45</xdr:col>
      <xdr:colOff>177800</xdr:colOff>
      <xdr:row>96</xdr:row>
      <xdr:rowOff>70075</xdr:rowOff>
    </xdr:to>
    <xdr:cxnSp macro="">
      <xdr:nvCxnSpPr>
        <xdr:cNvPr id="466" name="直線コネクタ 465"/>
        <xdr:cNvCxnSpPr/>
      </xdr:nvCxnSpPr>
      <xdr:spPr>
        <a:xfrm flipV="1">
          <a:off x="7861300" y="16392539"/>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147755</xdr:rowOff>
    </xdr:from>
    <xdr:to>
      <xdr:col>41</xdr:col>
      <xdr:colOff>50800</xdr:colOff>
      <xdr:row>96</xdr:row>
      <xdr:rowOff>70075</xdr:rowOff>
    </xdr:to>
    <xdr:cxnSp macro="">
      <xdr:nvCxnSpPr>
        <xdr:cNvPr id="469" name="直線コネクタ 468"/>
        <xdr:cNvCxnSpPr/>
      </xdr:nvCxnSpPr>
      <xdr:spPr>
        <a:xfrm>
          <a:off x="6972300" y="16264055"/>
          <a:ext cx="889000" cy="26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114733</xdr:rowOff>
    </xdr:from>
    <xdr:to>
      <xdr:col>55</xdr:col>
      <xdr:colOff>50800</xdr:colOff>
      <xdr:row>98</xdr:row>
      <xdr:rowOff>44883</xdr:rowOff>
    </xdr:to>
    <xdr:sp macro="" textlink="">
      <xdr:nvSpPr>
        <xdr:cNvPr id="479" name="楕円 478"/>
        <xdr:cNvSpPr/>
      </xdr:nvSpPr>
      <xdr:spPr>
        <a:xfrm>
          <a:off x="10426700" y="1674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93160</xdr:rowOff>
    </xdr:from>
    <xdr:ext cx="534377" cy="259045"/>
    <xdr:sp macro="" textlink="">
      <xdr:nvSpPr>
        <xdr:cNvPr id="480" name="普通建設事業費 （ うち更新整備　）該当値テキスト"/>
        <xdr:cNvSpPr txBox="1"/>
      </xdr:nvSpPr>
      <xdr:spPr>
        <a:xfrm>
          <a:off x="10528300"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167463</xdr:rowOff>
    </xdr:from>
    <xdr:to>
      <xdr:col>50</xdr:col>
      <xdr:colOff>165100</xdr:colOff>
      <xdr:row>96</xdr:row>
      <xdr:rowOff>97613</xdr:rowOff>
    </xdr:to>
    <xdr:sp macro="" textlink="">
      <xdr:nvSpPr>
        <xdr:cNvPr id="481" name="楕円 480"/>
        <xdr:cNvSpPr/>
      </xdr:nvSpPr>
      <xdr:spPr>
        <a:xfrm>
          <a:off x="9588500" y="1645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114140</xdr:rowOff>
    </xdr:from>
    <xdr:ext cx="534377" cy="259045"/>
    <xdr:sp macro="" textlink="">
      <xdr:nvSpPr>
        <xdr:cNvPr id="482" name="テキスト ボックス 481"/>
        <xdr:cNvSpPr txBox="1"/>
      </xdr:nvSpPr>
      <xdr:spPr>
        <a:xfrm>
          <a:off x="9372111" y="1623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53989</xdr:rowOff>
    </xdr:from>
    <xdr:to>
      <xdr:col>46</xdr:col>
      <xdr:colOff>38100</xdr:colOff>
      <xdr:row>95</xdr:row>
      <xdr:rowOff>155589</xdr:rowOff>
    </xdr:to>
    <xdr:sp macro="" textlink="">
      <xdr:nvSpPr>
        <xdr:cNvPr id="483" name="楕円 482"/>
        <xdr:cNvSpPr/>
      </xdr:nvSpPr>
      <xdr:spPr>
        <a:xfrm>
          <a:off x="8699500" y="1634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666</xdr:rowOff>
    </xdr:from>
    <xdr:ext cx="534377" cy="259045"/>
    <xdr:sp macro="" textlink="">
      <xdr:nvSpPr>
        <xdr:cNvPr id="484" name="テキスト ボックス 483"/>
        <xdr:cNvSpPr txBox="1"/>
      </xdr:nvSpPr>
      <xdr:spPr>
        <a:xfrm>
          <a:off x="8483111" y="1611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19275</xdr:rowOff>
    </xdr:from>
    <xdr:to>
      <xdr:col>41</xdr:col>
      <xdr:colOff>101600</xdr:colOff>
      <xdr:row>96</xdr:row>
      <xdr:rowOff>120875</xdr:rowOff>
    </xdr:to>
    <xdr:sp macro="" textlink="">
      <xdr:nvSpPr>
        <xdr:cNvPr id="485" name="楕円 484"/>
        <xdr:cNvSpPr/>
      </xdr:nvSpPr>
      <xdr:spPr>
        <a:xfrm>
          <a:off x="7810500" y="164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137402</xdr:rowOff>
    </xdr:from>
    <xdr:ext cx="534377" cy="259045"/>
    <xdr:sp macro="" textlink="">
      <xdr:nvSpPr>
        <xdr:cNvPr id="486" name="テキスト ボックス 485"/>
        <xdr:cNvSpPr txBox="1"/>
      </xdr:nvSpPr>
      <xdr:spPr>
        <a:xfrm>
          <a:off x="7594111" y="1625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96955</xdr:rowOff>
    </xdr:from>
    <xdr:to>
      <xdr:col>36</xdr:col>
      <xdr:colOff>165100</xdr:colOff>
      <xdr:row>95</xdr:row>
      <xdr:rowOff>27105</xdr:rowOff>
    </xdr:to>
    <xdr:sp macro="" textlink="">
      <xdr:nvSpPr>
        <xdr:cNvPr id="487" name="楕円 486"/>
        <xdr:cNvSpPr/>
      </xdr:nvSpPr>
      <xdr:spPr>
        <a:xfrm>
          <a:off x="6921500" y="1621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43632</xdr:rowOff>
    </xdr:from>
    <xdr:ext cx="534377" cy="259045"/>
    <xdr:sp macro="" textlink="">
      <xdr:nvSpPr>
        <xdr:cNvPr id="488" name="テキスト ボックス 487"/>
        <xdr:cNvSpPr txBox="1"/>
      </xdr:nvSpPr>
      <xdr:spPr>
        <a:xfrm>
          <a:off x="6705111" y="159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114084</xdr:rowOff>
    </xdr:from>
    <xdr:to>
      <xdr:col>85</xdr:col>
      <xdr:colOff>127000</xdr:colOff>
      <xdr:row>38</xdr:row>
      <xdr:rowOff>114478</xdr:rowOff>
    </xdr:to>
    <xdr:cxnSp macro="">
      <xdr:nvCxnSpPr>
        <xdr:cNvPr id="517" name="直線コネクタ 516"/>
        <xdr:cNvCxnSpPr/>
      </xdr:nvCxnSpPr>
      <xdr:spPr>
        <a:xfrm>
          <a:off x="15481300" y="6629184"/>
          <a:ext cx="8382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114084</xdr:rowOff>
    </xdr:from>
    <xdr:to>
      <xdr:col>81</xdr:col>
      <xdr:colOff>50800</xdr:colOff>
      <xdr:row>38</xdr:row>
      <xdr:rowOff>163754</xdr:rowOff>
    </xdr:to>
    <xdr:cxnSp macro="">
      <xdr:nvCxnSpPr>
        <xdr:cNvPr id="520" name="直線コネクタ 519"/>
        <xdr:cNvCxnSpPr/>
      </xdr:nvCxnSpPr>
      <xdr:spPr>
        <a:xfrm flipV="1">
          <a:off x="14592300" y="6629184"/>
          <a:ext cx="889000" cy="4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77495</xdr:rowOff>
    </xdr:from>
    <xdr:to>
      <xdr:col>76</xdr:col>
      <xdr:colOff>114300</xdr:colOff>
      <xdr:row>38</xdr:row>
      <xdr:rowOff>163754</xdr:rowOff>
    </xdr:to>
    <xdr:cxnSp macro="">
      <xdr:nvCxnSpPr>
        <xdr:cNvPr id="523" name="直線コネクタ 522"/>
        <xdr:cNvCxnSpPr/>
      </xdr:nvCxnSpPr>
      <xdr:spPr>
        <a:xfrm>
          <a:off x="13703300" y="6592595"/>
          <a:ext cx="889000" cy="8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77495</xdr:rowOff>
    </xdr:from>
    <xdr:to>
      <xdr:col>71</xdr:col>
      <xdr:colOff>177800</xdr:colOff>
      <xdr:row>38</xdr:row>
      <xdr:rowOff>140945</xdr:rowOff>
    </xdr:to>
    <xdr:cxnSp macro="">
      <xdr:nvCxnSpPr>
        <xdr:cNvPr id="526" name="直線コネクタ 525"/>
        <xdr:cNvCxnSpPr/>
      </xdr:nvCxnSpPr>
      <xdr:spPr>
        <a:xfrm flipV="1">
          <a:off x="12814300" y="6592595"/>
          <a:ext cx="889000" cy="6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23296</xdr:rowOff>
    </xdr:from>
    <xdr:ext cx="469744" cy="259045"/>
    <xdr:sp macro="" textlink="">
      <xdr:nvSpPr>
        <xdr:cNvPr id="528" name="テキスト ボックス 527"/>
        <xdr:cNvSpPr txBox="1"/>
      </xdr:nvSpPr>
      <xdr:spPr>
        <a:xfrm>
          <a:off x="13468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63678</xdr:rowOff>
    </xdr:from>
    <xdr:to>
      <xdr:col>85</xdr:col>
      <xdr:colOff>177800</xdr:colOff>
      <xdr:row>38</xdr:row>
      <xdr:rowOff>165278</xdr:rowOff>
    </xdr:to>
    <xdr:sp macro="" textlink="">
      <xdr:nvSpPr>
        <xdr:cNvPr id="536" name="楕円 535"/>
        <xdr:cNvSpPr/>
      </xdr:nvSpPr>
      <xdr:spPr>
        <a:xfrm>
          <a:off x="16268700" y="65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27830</xdr:rowOff>
    </xdr:from>
    <xdr:ext cx="469744" cy="259045"/>
    <xdr:sp macro="" textlink="">
      <xdr:nvSpPr>
        <xdr:cNvPr id="537" name="災害復旧事業費該当値テキスト"/>
        <xdr:cNvSpPr txBox="1"/>
      </xdr:nvSpPr>
      <xdr:spPr>
        <a:xfrm>
          <a:off x="16370300" y="654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63284</xdr:rowOff>
    </xdr:from>
    <xdr:to>
      <xdr:col>81</xdr:col>
      <xdr:colOff>101600</xdr:colOff>
      <xdr:row>38</xdr:row>
      <xdr:rowOff>164884</xdr:rowOff>
    </xdr:to>
    <xdr:sp macro="" textlink="">
      <xdr:nvSpPr>
        <xdr:cNvPr id="538" name="楕円 537"/>
        <xdr:cNvSpPr/>
      </xdr:nvSpPr>
      <xdr:spPr>
        <a:xfrm>
          <a:off x="15430500" y="65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9961</xdr:rowOff>
    </xdr:from>
    <xdr:ext cx="469744" cy="259045"/>
    <xdr:sp macro="" textlink="">
      <xdr:nvSpPr>
        <xdr:cNvPr id="539" name="テキスト ボックス 538"/>
        <xdr:cNvSpPr txBox="1"/>
      </xdr:nvSpPr>
      <xdr:spPr>
        <a:xfrm>
          <a:off x="15246428" y="635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112954</xdr:rowOff>
    </xdr:from>
    <xdr:to>
      <xdr:col>76</xdr:col>
      <xdr:colOff>165100</xdr:colOff>
      <xdr:row>39</xdr:row>
      <xdr:rowOff>43104</xdr:rowOff>
    </xdr:to>
    <xdr:sp macro="" textlink="">
      <xdr:nvSpPr>
        <xdr:cNvPr id="540" name="楕円 539"/>
        <xdr:cNvSpPr/>
      </xdr:nvSpPr>
      <xdr:spPr>
        <a:xfrm>
          <a:off x="14541500" y="662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34231</xdr:rowOff>
    </xdr:from>
    <xdr:ext cx="469744" cy="259045"/>
    <xdr:sp macro="" textlink="">
      <xdr:nvSpPr>
        <xdr:cNvPr id="541" name="テキスト ボックス 540"/>
        <xdr:cNvSpPr txBox="1"/>
      </xdr:nvSpPr>
      <xdr:spPr>
        <a:xfrm>
          <a:off x="14357428" y="672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26695</xdr:rowOff>
    </xdr:from>
    <xdr:to>
      <xdr:col>72</xdr:col>
      <xdr:colOff>38100</xdr:colOff>
      <xdr:row>38</xdr:row>
      <xdr:rowOff>128295</xdr:rowOff>
    </xdr:to>
    <xdr:sp macro="" textlink="">
      <xdr:nvSpPr>
        <xdr:cNvPr id="542" name="楕円 541"/>
        <xdr:cNvSpPr/>
      </xdr:nvSpPr>
      <xdr:spPr>
        <a:xfrm>
          <a:off x="13652500" y="65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144822</xdr:rowOff>
    </xdr:from>
    <xdr:ext cx="534377" cy="259045"/>
    <xdr:sp macro="" textlink="">
      <xdr:nvSpPr>
        <xdr:cNvPr id="543" name="テキスト ボックス 542"/>
        <xdr:cNvSpPr txBox="1"/>
      </xdr:nvSpPr>
      <xdr:spPr>
        <a:xfrm>
          <a:off x="13436111" y="631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90145</xdr:rowOff>
    </xdr:from>
    <xdr:to>
      <xdr:col>67</xdr:col>
      <xdr:colOff>101600</xdr:colOff>
      <xdr:row>39</xdr:row>
      <xdr:rowOff>20295</xdr:rowOff>
    </xdr:to>
    <xdr:sp macro="" textlink="">
      <xdr:nvSpPr>
        <xdr:cNvPr id="544" name="楕円 543"/>
        <xdr:cNvSpPr/>
      </xdr:nvSpPr>
      <xdr:spPr>
        <a:xfrm>
          <a:off x="12763500" y="66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11422</xdr:rowOff>
    </xdr:from>
    <xdr:ext cx="469744" cy="259045"/>
    <xdr:sp macro="" textlink="">
      <xdr:nvSpPr>
        <xdr:cNvPr id="545" name="テキスト ボックス 544"/>
        <xdr:cNvSpPr txBox="1"/>
      </xdr:nvSpPr>
      <xdr:spPr>
        <a:xfrm>
          <a:off x="12579428" y="669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110223</xdr:rowOff>
    </xdr:from>
    <xdr:to>
      <xdr:col>85</xdr:col>
      <xdr:colOff>127000</xdr:colOff>
      <xdr:row>77</xdr:row>
      <xdr:rowOff>111232</xdr:rowOff>
    </xdr:to>
    <xdr:cxnSp macro="">
      <xdr:nvCxnSpPr>
        <xdr:cNvPr id="631" name="直線コネクタ 630"/>
        <xdr:cNvCxnSpPr/>
      </xdr:nvCxnSpPr>
      <xdr:spPr>
        <a:xfrm>
          <a:off x="15481300" y="13311873"/>
          <a:ext cx="8382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110223</xdr:rowOff>
    </xdr:from>
    <xdr:to>
      <xdr:col>81</xdr:col>
      <xdr:colOff>50800</xdr:colOff>
      <xdr:row>77</xdr:row>
      <xdr:rowOff>112573</xdr:rowOff>
    </xdr:to>
    <xdr:cxnSp macro="">
      <xdr:nvCxnSpPr>
        <xdr:cNvPr id="634" name="直線コネクタ 633"/>
        <xdr:cNvCxnSpPr/>
      </xdr:nvCxnSpPr>
      <xdr:spPr>
        <a:xfrm flipV="1">
          <a:off x="14592300" y="13311873"/>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108755</xdr:rowOff>
    </xdr:from>
    <xdr:to>
      <xdr:col>76</xdr:col>
      <xdr:colOff>114300</xdr:colOff>
      <xdr:row>77</xdr:row>
      <xdr:rowOff>112573</xdr:rowOff>
    </xdr:to>
    <xdr:cxnSp macro="">
      <xdr:nvCxnSpPr>
        <xdr:cNvPr id="637" name="直線コネクタ 636"/>
        <xdr:cNvCxnSpPr/>
      </xdr:nvCxnSpPr>
      <xdr:spPr>
        <a:xfrm>
          <a:off x="13703300" y="13310405"/>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102896</xdr:rowOff>
    </xdr:from>
    <xdr:to>
      <xdr:col>71</xdr:col>
      <xdr:colOff>177800</xdr:colOff>
      <xdr:row>77</xdr:row>
      <xdr:rowOff>108755</xdr:rowOff>
    </xdr:to>
    <xdr:cxnSp macro="">
      <xdr:nvCxnSpPr>
        <xdr:cNvPr id="640" name="直線コネクタ 639"/>
        <xdr:cNvCxnSpPr/>
      </xdr:nvCxnSpPr>
      <xdr:spPr>
        <a:xfrm>
          <a:off x="12814300" y="13304546"/>
          <a:ext cx="889000" cy="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60432</xdr:rowOff>
    </xdr:from>
    <xdr:to>
      <xdr:col>85</xdr:col>
      <xdr:colOff>177800</xdr:colOff>
      <xdr:row>77</xdr:row>
      <xdr:rowOff>162032</xdr:rowOff>
    </xdr:to>
    <xdr:sp macro="" textlink="">
      <xdr:nvSpPr>
        <xdr:cNvPr id="650" name="楕円 649"/>
        <xdr:cNvSpPr/>
      </xdr:nvSpPr>
      <xdr:spPr>
        <a:xfrm>
          <a:off x="16268700" y="132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83309</xdr:rowOff>
    </xdr:from>
    <xdr:ext cx="534377" cy="259045"/>
    <xdr:sp macro="" textlink="">
      <xdr:nvSpPr>
        <xdr:cNvPr id="651" name="公債費該当値テキスト"/>
        <xdr:cNvSpPr txBox="1"/>
      </xdr:nvSpPr>
      <xdr:spPr>
        <a:xfrm>
          <a:off x="16370300" y="131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59423</xdr:rowOff>
    </xdr:from>
    <xdr:to>
      <xdr:col>81</xdr:col>
      <xdr:colOff>101600</xdr:colOff>
      <xdr:row>77</xdr:row>
      <xdr:rowOff>161023</xdr:rowOff>
    </xdr:to>
    <xdr:sp macro="" textlink="">
      <xdr:nvSpPr>
        <xdr:cNvPr id="652" name="楕円 651"/>
        <xdr:cNvSpPr/>
      </xdr:nvSpPr>
      <xdr:spPr>
        <a:xfrm>
          <a:off x="15430500" y="1326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6100</xdr:rowOff>
    </xdr:from>
    <xdr:ext cx="534377" cy="259045"/>
    <xdr:sp macro="" textlink="">
      <xdr:nvSpPr>
        <xdr:cNvPr id="653" name="テキスト ボックス 652"/>
        <xdr:cNvSpPr txBox="1"/>
      </xdr:nvSpPr>
      <xdr:spPr>
        <a:xfrm>
          <a:off x="15214111" y="1303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61773</xdr:rowOff>
    </xdr:from>
    <xdr:to>
      <xdr:col>76</xdr:col>
      <xdr:colOff>165100</xdr:colOff>
      <xdr:row>77</xdr:row>
      <xdr:rowOff>163373</xdr:rowOff>
    </xdr:to>
    <xdr:sp macro="" textlink="">
      <xdr:nvSpPr>
        <xdr:cNvPr id="654" name="楕円 653"/>
        <xdr:cNvSpPr/>
      </xdr:nvSpPr>
      <xdr:spPr>
        <a:xfrm>
          <a:off x="14541500" y="132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8450</xdr:rowOff>
    </xdr:from>
    <xdr:ext cx="534377" cy="259045"/>
    <xdr:sp macro="" textlink="">
      <xdr:nvSpPr>
        <xdr:cNvPr id="655" name="テキスト ボックス 654"/>
        <xdr:cNvSpPr txBox="1"/>
      </xdr:nvSpPr>
      <xdr:spPr>
        <a:xfrm>
          <a:off x="14325111" y="1303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57955</xdr:rowOff>
    </xdr:from>
    <xdr:to>
      <xdr:col>72</xdr:col>
      <xdr:colOff>38100</xdr:colOff>
      <xdr:row>77</xdr:row>
      <xdr:rowOff>159555</xdr:rowOff>
    </xdr:to>
    <xdr:sp macro="" textlink="">
      <xdr:nvSpPr>
        <xdr:cNvPr id="656" name="楕円 655"/>
        <xdr:cNvSpPr/>
      </xdr:nvSpPr>
      <xdr:spPr>
        <a:xfrm>
          <a:off x="13652500" y="1325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4632</xdr:rowOff>
    </xdr:from>
    <xdr:ext cx="534377" cy="259045"/>
    <xdr:sp macro="" textlink="">
      <xdr:nvSpPr>
        <xdr:cNvPr id="657" name="テキスト ボックス 656"/>
        <xdr:cNvSpPr txBox="1"/>
      </xdr:nvSpPr>
      <xdr:spPr>
        <a:xfrm>
          <a:off x="13436111" y="1303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52096</xdr:rowOff>
    </xdr:from>
    <xdr:to>
      <xdr:col>67</xdr:col>
      <xdr:colOff>101600</xdr:colOff>
      <xdr:row>77</xdr:row>
      <xdr:rowOff>153696</xdr:rowOff>
    </xdr:to>
    <xdr:sp macro="" textlink="">
      <xdr:nvSpPr>
        <xdr:cNvPr id="658" name="楕円 657"/>
        <xdr:cNvSpPr/>
      </xdr:nvSpPr>
      <xdr:spPr>
        <a:xfrm>
          <a:off x="12763500" y="132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170223</xdr:rowOff>
    </xdr:from>
    <xdr:ext cx="534377" cy="259045"/>
    <xdr:sp macro="" textlink="">
      <xdr:nvSpPr>
        <xdr:cNvPr id="659" name="テキスト ボックス 658"/>
        <xdr:cNvSpPr txBox="1"/>
      </xdr:nvSpPr>
      <xdr:spPr>
        <a:xfrm>
          <a:off x="12547111" y="1302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59964</xdr:rowOff>
    </xdr:from>
    <xdr:to>
      <xdr:col>85</xdr:col>
      <xdr:colOff>127000</xdr:colOff>
      <xdr:row>97</xdr:row>
      <xdr:rowOff>94563</xdr:rowOff>
    </xdr:to>
    <xdr:cxnSp macro="">
      <xdr:nvCxnSpPr>
        <xdr:cNvPr id="684" name="直線コネクタ 683"/>
        <xdr:cNvCxnSpPr/>
      </xdr:nvCxnSpPr>
      <xdr:spPr>
        <a:xfrm flipV="1">
          <a:off x="15481300" y="16690614"/>
          <a:ext cx="838200" cy="3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94563</xdr:rowOff>
    </xdr:from>
    <xdr:to>
      <xdr:col>81</xdr:col>
      <xdr:colOff>50800</xdr:colOff>
      <xdr:row>97</xdr:row>
      <xdr:rowOff>120355</xdr:rowOff>
    </xdr:to>
    <xdr:cxnSp macro="">
      <xdr:nvCxnSpPr>
        <xdr:cNvPr id="687" name="直線コネクタ 686"/>
        <xdr:cNvCxnSpPr/>
      </xdr:nvCxnSpPr>
      <xdr:spPr>
        <a:xfrm flipV="1">
          <a:off x="14592300" y="16725213"/>
          <a:ext cx="889000" cy="2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120355</xdr:rowOff>
    </xdr:from>
    <xdr:to>
      <xdr:col>76</xdr:col>
      <xdr:colOff>114300</xdr:colOff>
      <xdr:row>97</xdr:row>
      <xdr:rowOff>125510</xdr:rowOff>
    </xdr:to>
    <xdr:cxnSp macro="">
      <xdr:nvCxnSpPr>
        <xdr:cNvPr id="690" name="直線コネクタ 689"/>
        <xdr:cNvCxnSpPr/>
      </xdr:nvCxnSpPr>
      <xdr:spPr>
        <a:xfrm flipV="1">
          <a:off x="13703300" y="16751005"/>
          <a:ext cx="889000" cy="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125510</xdr:rowOff>
    </xdr:from>
    <xdr:to>
      <xdr:col>71</xdr:col>
      <xdr:colOff>177800</xdr:colOff>
      <xdr:row>97</xdr:row>
      <xdr:rowOff>154234</xdr:rowOff>
    </xdr:to>
    <xdr:cxnSp macro="">
      <xdr:nvCxnSpPr>
        <xdr:cNvPr id="693" name="直線コネクタ 692"/>
        <xdr:cNvCxnSpPr/>
      </xdr:nvCxnSpPr>
      <xdr:spPr>
        <a:xfrm flipV="1">
          <a:off x="12814300" y="16756160"/>
          <a:ext cx="889000" cy="2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9164</xdr:rowOff>
    </xdr:from>
    <xdr:to>
      <xdr:col>85</xdr:col>
      <xdr:colOff>177800</xdr:colOff>
      <xdr:row>97</xdr:row>
      <xdr:rowOff>110764</xdr:rowOff>
    </xdr:to>
    <xdr:sp macro="" textlink="">
      <xdr:nvSpPr>
        <xdr:cNvPr id="703" name="楕円 702"/>
        <xdr:cNvSpPr/>
      </xdr:nvSpPr>
      <xdr:spPr>
        <a:xfrm>
          <a:off x="16268700" y="1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32041</xdr:rowOff>
    </xdr:from>
    <xdr:ext cx="534377" cy="259045"/>
    <xdr:sp macro="" textlink="">
      <xdr:nvSpPr>
        <xdr:cNvPr id="704" name="積立金該当値テキスト"/>
        <xdr:cNvSpPr txBox="1"/>
      </xdr:nvSpPr>
      <xdr:spPr>
        <a:xfrm>
          <a:off x="16370300" y="1649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43763</xdr:rowOff>
    </xdr:from>
    <xdr:to>
      <xdr:col>81</xdr:col>
      <xdr:colOff>101600</xdr:colOff>
      <xdr:row>97</xdr:row>
      <xdr:rowOff>145363</xdr:rowOff>
    </xdr:to>
    <xdr:sp macro="" textlink="">
      <xdr:nvSpPr>
        <xdr:cNvPr id="705" name="楕円 704"/>
        <xdr:cNvSpPr/>
      </xdr:nvSpPr>
      <xdr:spPr>
        <a:xfrm>
          <a:off x="15430500" y="166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136490</xdr:rowOff>
    </xdr:from>
    <xdr:ext cx="534377" cy="259045"/>
    <xdr:sp macro="" textlink="">
      <xdr:nvSpPr>
        <xdr:cNvPr id="706" name="テキスト ボックス 705"/>
        <xdr:cNvSpPr txBox="1"/>
      </xdr:nvSpPr>
      <xdr:spPr>
        <a:xfrm>
          <a:off x="15214111" y="1676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69555</xdr:rowOff>
    </xdr:from>
    <xdr:to>
      <xdr:col>76</xdr:col>
      <xdr:colOff>165100</xdr:colOff>
      <xdr:row>97</xdr:row>
      <xdr:rowOff>171155</xdr:rowOff>
    </xdr:to>
    <xdr:sp macro="" textlink="">
      <xdr:nvSpPr>
        <xdr:cNvPr id="707" name="楕円 706"/>
        <xdr:cNvSpPr/>
      </xdr:nvSpPr>
      <xdr:spPr>
        <a:xfrm>
          <a:off x="14541500" y="167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162282</xdr:rowOff>
    </xdr:from>
    <xdr:ext cx="534377" cy="259045"/>
    <xdr:sp macro="" textlink="">
      <xdr:nvSpPr>
        <xdr:cNvPr id="708" name="テキスト ボックス 707"/>
        <xdr:cNvSpPr txBox="1"/>
      </xdr:nvSpPr>
      <xdr:spPr>
        <a:xfrm>
          <a:off x="14325111" y="1679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74710</xdr:rowOff>
    </xdr:from>
    <xdr:to>
      <xdr:col>72</xdr:col>
      <xdr:colOff>38100</xdr:colOff>
      <xdr:row>98</xdr:row>
      <xdr:rowOff>4860</xdr:rowOff>
    </xdr:to>
    <xdr:sp macro="" textlink="">
      <xdr:nvSpPr>
        <xdr:cNvPr id="709" name="楕円 708"/>
        <xdr:cNvSpPr/>
      </xdr:nvSpPr>
      <xdr:spPr>
        <a:xfrm>
          <a:off x="13652500" y="167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167437</xdr:rowOff>
    </xdr:from>
    <xdr:ext cx="534377" cy="259045"/>
    <xdr:sp macro="" textlink="">
      <xdr:nvSpPr>
        <xdr:cNvPr id="710" name="テキスト ボックス 709"/>
        <xdr:cNvSpPr txBox="1"/>
      </xdr:nvSpPr>
      <xdr:spPr>
        <a:xfrm>
          <a:off x="13436111" y="167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103434</xdr:rowOff>
    </xdr:from>
    <xdr:to>
      <xdr:col>67</xdr:col>
      <xdr:colOff>101600</xdr:colOff>
      <xdr:row>98</xdr:row>
      <xdr:rowOff>33584</xdr:rowOff>
    </xdr:to>
    <xdr:sp macro="" textlink="">
      <xdr:nvSpPr>
        <xdr:cNvPr id="711" name="楕円 710"/>
        <xdr:cNvSpPr/>
      </xdr:nvSpPr>
      <xdr:spPr>
        <a:xfrm>
          <a:off x="12763500" y="1673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24711</xdr:rowOff>
    </xdr:from>
    <xdr:ext cx="469744" cy="259045"/>
    <xdr:sp macro="" textlink="">
      <xdr:nvSpPr>
        <xdr:cNvPr id="712" name="テキスト ボックス 711"/>
        <xdr:cNvSpPr txBox="1"/>
      </xdr:nvSpPr>
      <xdr:spPr>
        <a:xfrm>
          <a:off x="12579428" y="1682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161151</xdr:rowOff>
    </xdr:from>
    <xdr:to>
      <xdr:col>116</xdr:col>
      <xdr:colOff>63500</xdr:colOff>
      <xdr:row>38</xdr:row>
      <xdr:rowOff>163779</xdr:rowOff>
    </xdr:to>
    <xdr:cxnSp macro="">
      <xdr:nvCxnSpPr>
        <xdr:cNvPr id="741" name="直線コネクタ 740"/>
        <xdr:cNvCxnSpPr/>
      </xdr:nvCxnSpPr>
      <xdr:spPr>
        <a:xfrm flipV="1">
          <a:off x="21323300" y="6676251"/>
          <a:ext cx="8382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163779</xdr:rowOff>
    </xdr:from>
    <xdr:to>
      <xdr:col>111</xdr:col>
      <xdr:colOff>177800</xdr:colOff>
      <xdr:row>38</xdr:row>
      <xdr:rowOff>166522</xdr:rowOff>
    </xdr:to>
    <xdr:cxnSp macro="">
      <xdr:nvCxnSpPr>
        <xdr:cNvPr id="744" name="直線コネクタ 743"/>
        <xdr:cNvCxnSpPr/>
      </xdr:nvCxnSpPr>
      <xdr:spPr>
        <a:xfrm flipV="1">
          <a:off x="20434300" y="667887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166522</xdr:rowOff>
    </xdr:from>
    <xdr:to>
      <xdr:col>107</xdr:col>
      <xdr:colOff>50800</xdr:colOff>
      <xdr:row>38</xdr:row>
      <xdr:rowOff>170066</xdr:rowOff>
    </xdr:to>
    <xdr:cxnSp macro="">
      <xdr:nvCxnSpPr>
        <xdr:cNvPr id="747" name="直線コネクタ 746"/>
        <xdr:cNvCxnSpPr/>
      </xdr:nvCxnSpPr>
      <xdr:spPr>
        <a:xfrm flipV="1">
          <a:off x="19545300" y="6681622"/>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170066</xdr:rowOff>
    </xdr:from>
    <xdr:to>
      <xdr:col>102</xdr:col>
      <xdr:colOff>114300</xdr:colOff>
      <xdr:row>39</xdr:row>
      <xdr:rowOff>483</xdr:rowOff>
    </xdr:to>
    <xdr:cxnSp macro="">
      <xdr:nvCxnSpPr>
        <xdr:cNvPr id="750" name="直線コネクタ 749"/>
        <xdr:cNvCxnSpPr/>
      </xdr:nvCxnSpPr>
      <xdr:spPr>
        <a:xfrm flipV="1">
          <a:off x="18656300" y="6685166"/>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110351</xdr:rowOff>
    </xdr:from>
    <xdr:to>
      <xdr:col>116</xdr:col>
      <xdr:colOff>114300</xdr:colOff>
      <xdr:row>39</xdr:row>
      <xdr:rowOff>40501</xdr:rowOff>
    </xdr:to>
    <xdr:sp macro="" textlink="">
      <xdr:nvSpPr>
        <xdr:cNvPr id="760" name="楕円 759"/>
        <xdr:cNvSpPr/>
      </xdr:nvSpPr>
      <xdr:spPr>
        <a:xfrm>
          <a:off x="22110700" y="662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53269</xdr:rowOff>
    </xdr:from>
    <xdr:ext cx="469744" cy="259045"/>
    <xdr:sp macro="" textlink="">
      <xdr:nvSpPr>
        <xdr:cNvPr id="761" name="投資及び出資金該当値テキスト"/>
        <xdr:cNvSpPr txBox="1"/>
      </xdr:nvSpPr>
      <xdr:spPr>
        <a:xfrm>
          <a:off x="22212300" y="656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112979</xdr:rowOff>
    </xdr:from>
    <xdr:to>
      <xdr:col>112</xdr:col>
      <xdr:colOff>38100</xdr:colOff>
      <xdr:row>39</xdr:row>
      <xdr:rowOff>43129</xdr:rowOff>
    </xdr:to>
    <xdr:sp macro="" textlink="">
      <xdr:nvSpPr>
        <xdr:cNvPr id="762" name="楕円 761"/>
        <xdr:cNvSpPr/>
      </xdr:nvSpPr>
      <xdr:spPr>
        <a:xfrm>
          <a:off x="21272500" y="662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34256</xdr:rowOff>
    </xdr:from>
    <xdr:ext cx="469744" cy="259045"/>
    <xdr:sp macro="" textlink="">
      <xdr:nvSpPr>
        <xdr:cNvPr id="763" name="テキスト ボックス 762"/>
        <xdr:cNvSpPr txBox="1"/>
      </xdr:nvSpPr>
      <xdr:spPr>
        <a:xfrm>
          <a:off x="21088428" y="672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115722</xdr:rowOff>
    </xdr:from>
    <xdr:to>
      <xdr:col>107</xdr:col>
      <xdr:colOff>101600</xdr:colOff>
      <xdr:row>39</xdr:row>
      <xdr:rowOff>45872</xdr:rowOff>
    </xdr:to>
    <xdr:sp macro="" textlink="">
      <xdr:nvSpPr>
        <xdr:cNvPr id="764" name="楕円 763"/>
        <xdr:cNvSpPr/>
      </xdr:nvSpPr>
      <xdr:spPr>
        <a:xfrm>
          <a:off x="20383500" y="66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36999</xdr:rowOff>
    </xdr:from>
    <xdr:ext cx="469744" cy="259045"/>
    <xdr:sp macro="" textlink="">
      <xdr:nvSpPr>
        <xdr:cNvPr id="765" name="テキスト ボックス 764"/>
        <xdr:cNvSpPr txBox="1"/>
      </xdr:nvSpPr>
      <xdr:spPr>
        <a:xfrm>
          <a:off x="20199428" y="67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119266</xdr:rowOff>
    </xdr:from>
    <xdr:to>
      <xdr:col>102</xdr:col>
      <xdr:colOff>165100</xdr:colOff>
      <xdr:row>39</xdr:row>
      <xdr:rowOff>49416</xdr:rowOff>
    </xdr:to>
    <xdr:sp macro="" textlink="">
      <xdr:nvSpPr>
        <xdr:cNvPr id="766" name="楕円 765"/>
        <xdr:cNvSpPr/>
      </xdr:nvSpPr>
      <xdr:spPr>
        <a:xfrm>
          <a:off x="19494500" y="66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40543</xdr:rowOff>
    </xdr:from>
    <xdr:ext cx="469744" cy="259045"/>
    <xdr:sp macro="" textlink="">
      <xdr:nvSpPr>
        <xdr:cNvPr id="767" name="テキスト ボックス 766"/>
        <xdr:cNvSpPr txBox="1"/>
      </xdr:nvSpPr>
      <xdr:spPr>
        <a:xfrm>
          <a:off x="19310428" y="67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121133</xdr:rowOff>
    </xdr:from>
    <xdr:to>
      <xdr:col>98</xdr:col>
      <xdr:colOff>38100</xdr:colOff>
      <xdr:row>39</xdr:row>
      <xdr:rowOff>51283</xdr:rowOff>
    </xdr:to>
    <xdr:sp macro="" textlink="">
      <xdr:nvSpPr>
        <xdr:cNvPr id="768" name="楕円 767"/>
        <xdr:cNvSpPr/>
      </xdr:nvSpPr>
      <xdr:spPr>
        <a:xfrm>
          <a:off x="18605500" y="663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42410</xdr:rowOff>
    </xdr:from>
    <xdr:ext cx="469744" cy="259045"/>
    <xdr:sp macro="" textlink="">
      <xdr:nvSpPr>
        <xdr:cNvPr id="769" name="テキスト ボックス 768"/>
        <xdr:cNvSpPr txBox="1"/>
      </xdr:nvSpPr>
      <xdr:spPr>
        <a:xfrm>
          <a:off x="18421428" y="6728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48877</xdr:rowOff>
    </xdr:from>
    <xdr:to>
      <xdr:col>116</xdr:col>
      <xdr:colOff>63500</xdr:colOff>
      <xdr:row>58</xdr:row>
      <xdr:rowOff>119400</xdr:rowOff>
    </xdr:to>
    <xdr:cxnSp macro="">
      <xdr:nvCxnSpPr>
        <xdr:cNvPr id="796" name="直線コネクタ 795"/>
        <xdr:cNvCxnSpPr/>
      </xdr:nvCxnSpPr>
      <xdr:spPr>
        <a:xfrm flipV="1">
          <a:off x="21323300" y="9992977"/>
          <a:ext cx="838200" cy="7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112999</xdr:rowOff>
    </xdr:from>
    <xdr:to>
      <xdr:col>111</xdr:col>
      <xdr:colOff>177800</xdr:colOff>
      <xdr:row>58</xdr:row>
      <xdr:rowOff>119400</xdr:rowOff>
    </xdr:to>
    <xdr:cxnSp macro="">
      <xdr:nvCxnSpPr>
        <xdr:cNvPr id="799" name="直線コネクタ 798"/>
        <xdr:cNvCxnSpPr/>
      </xdr:nvCxnSpPr>
      <xdr:spPr>
        <a:xfrm>
          <a:off x="20434300" y="100570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162331</xdr:rowOff>
    </xdr:from>
    <xdr:to>
      <xdr:col>107</xdr:col>
      <xdr:colOff>50800</xdr:colOff>
      <xdr:row>58</xdr:row>
      <xdr:rowOff>112999</xdr:rowOff>
    </xdr:to>
    <xdr:cxnSp macro="">
      <xdr:nvCxnSpPr>
        <xdr:cNvPr id="802" name="直線コネクタ 801"/>
        <xdr:cNvCxnSpPr/>
      </xdr:nvCxnSpPr>
      <xdr:spPr>
        <a:xfrm>
          <a:off x="19545300" y="9934981"/>
          <a:ext cx="889000" cy="1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162331</xdr:rowOff>
    </xdr:from>
    <xdr:to>
      <xdr:col>102</xdr:col>
      <xdr:colOff>114300</xdr:colOff>
      <xdr:row>58</xdr:row>
      <xdr:rowOff>69977</xdr:rowOff>
    </xdr:to>
    <xdr:cxnSp macro="">
      <xdr:nvCxnSpPr>
        <xdr:cNvPr id="805" name="直線コネクタ 804"/>
        <xdr:cNvCxnSpPr/>
      </xdr:nvCxnSpPr>
      <xdr:spPr>
        <a:xfrm flipV="1">
          <a:off x="18656300" y="9934981"/>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169527</xdr:rowOff>
    </xdr:from>
    <xdr:to>
      <xdr:col>116</xdr:col>
      <xdr:colOff>114300</xdr:colOff>
      <xdr:row>58</xdr:row>
      <xdr:rowOff>99677</xdr:rowOff>
    </xdr:to>
    <xdr:sp macro="" textlink="">
      <xdr:nvSpPr>
        <xdr:cNvPr id="815" name="楕円 814"/>
        <xdr:cNvSpPr/>
      </xdr:nvSpPr>
      <xdr:spPr>
        <a:xfrm>
          <a:off x="22110700" y="994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111058</xdr:rowOff>
    </xdr:from>
    <xdr:ext cx="469744" cy="259045"/>
    <xdr:sp macro="" textlink="">
      <xdr:nvSpPr>
        <xdr:cNvPr id="816" name="貸付金該当値テキスト"/>
        <xdr:cNvSpPr txBox="1"/>
      </xdr:nvSpPr>
      <xdr:spPr>
        <a:xfrm>
          <a:off x="22212300" y="98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68600</xdr:rowOff>
    </xdr:from>
    <xdr:to>
      <xdr:col>112</xdr:col>
      <xdr:colOff>38100</xdr:colOff>
      <xdr:row>58</xdr:row>
      <xdr:rowOff>170200</xdr:rowOff>
    </xdr:to>
    <xdr:sp macro="" textlink="">
      <xdr:nvSpPr>
        <xdr:cNvPr id="817" name="楕円 816"/>
        <xdr:cNvSpPr/>
      </xdr:nvSpPr>
      <xdr:spPr>
        <a:xfrm>
          <a:off x="21272500" y="100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161327</xdr:rowOff>
    </xdr:from>
    <xdr:ext cx="378565" cy="259045"/>
    <xdr:sp macro="" textlink="">
      <xdr:nvSpPr>
        <xdr:cNvPr id="818" name="テキスト ボックス 817"/>
        <xdr:cNvSpPr txBox="1"/>
      </xdr:nvSpPr>
      <xdr:spPr>
        <a:xfrm>
          <a:off x="21134017" y="1010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62199</xdr:rowOff>
    </xdr:from>
    <xdr:to>
      <xdr:col>107</xdr:col>
      <xdr:colOff>101600</xdr:colOff>
      <xdr:row>58</xdr:row>
      <xdr:rowOff>163799</xdr:rowOff>
    </xdr:to>
    <xdr:sp macro="" textlink="">
      <xdr:nvSpPr>
        <xdr:cNvPr id="819" name="楕円 818"/>
        <xdr:cNvSpPr/>
      </xdr:nvSpPr>
      <xdr:spPr>
        <a:xfrm>
          <a:off x="20383500" y="1000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154926</xdr:rowOff>
    </xdr:from>
    <xdr:ext cx="469744" cy="259045"/>
    <xdr:sp macro="" textlink="">
      <xdr:nvSpPr>
        <xdr:cNvPr id="820" name="テキスト ボックス 819"/>
        <xdr:cNvSpPr txBox="1"/>
      </xdr:nvSpPr>
      <xdr:spPr>
        <a:xfrm>
          <a:off x="20199428" y="1009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111531</xdr:rowOff>
    </xdr:from>
    <xdr:to>
      <xdr:col>102</xdr:col>
      <xdr:colOff>165100</xdr:colOff>
      <xdr:row>58</xdr:row>
      <xdr:rowOff>41681</xdr:rowOff>
    </xdr:to>
    <xdr:sp macro="" textlink="">
      <xdr:nvSpPr>
        <xdr:cNvPr id="821" name="楕円 820"/>
        <xdr:cNvSpPr/>
      </xdr:nvSpPr>
      <xdr:spPr>
        <a:xfrm>
          <a:off x="19494500" y="988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32808</xdr:rowOff>
    </xdr:from>
    <xdr:ext cx="469744" cy="259045"/>
    <xdr:sp macro="" textlink="">
      <xdr:nvSpPr>
        <xdr:cNvPr id="822" name="テキスト ボックス 821"/>
        <xdr:cNvSpPr txBox="1"/>
      </xdr:nvSpPr>
      <xdr:spPr>
        <a:xfrm>
          <a:off x="19310428" y="997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19177</xdr:rowOff>
    </xdr:from>
    <xdr:to>
      <xdr:col>98</xdr:col>
      <xdr:colOff>38100</xdr:colOff>
      <xdr:row>58</xdr:row>
      <xdr:rowOff>120777</xdr:rowOff>
    </xdr:to>
    <xdr:sp macro="" textlink="">
      <xdr:nvSpPr>
        <xdr:cNvPr id="823" name="楕円 822"/>
        <xdr:cNvSpPr/>
      </xdr:nvSpPr>
      <xdr:spPr>
        <a:xfrm>
          <a:off x="18605500" y="99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111904</xdr:rowOff>
    </xdr:from>
    <xdr:ext cx="469744" cy="259045"/>
    <xdr:sp macro="" textlink="">
      <xdr:nvSpPr>
        <xdr:cNvPr id="824" name="テキスト ボックス 823"/>
        <xdr:cNvSpPr txBox="1"/>
      </xdr:nvSpPr>
      <xdr:spPr>
        <a:xfrm>
          <a:off x="18421428" y="1005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22314</xdr:rowOff>
    </xdr:from>
    <xdr:to>
      <xdr:col>116</xdr:col>
      <xdr:colOff>63500</xdr:colOff>
      <xdr:row>75</xdr:row>
      <xdr:rowOff>44374</xdr:rowOff>
    </xdr:to>
    <xdr:cxnSp macro="">
      <xdr:nvCxnSpPr>
        <xdr:cNvPr id="856" name="直線コネクタ 855"/>
        <xdr:cNvCxnSpPr/>
      </xdr:nvCxnSpPr>
      <xdr:spPr>
        <a:xfrm flipV="1">
          <a:off x="21323300" y="12881064"/>
          <a:ext cx="8382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44374</xdr:rowOff>
    </xdr:from>
    <xdr:to>
      <xdr:col>111</xdr:col>
      <xdr:colOff>177800</xdr:colOff>
      <xdr:row>75</xdr:row>
      <xdr:rowOff>99238</xdr:rowOff>
    </xdr:to>
    <xdr:cxnSp macro="">
      <xdr:nvCxnSpPr>
        <xdr:cNvPr id="859" name="直線コネクタ 858"/>
        <xdr:cNvCxnSpPr/>
      </xdr:nvCxnSpPr>
      <xdr:spPr>
        <a:xfrm flipV="1">
          <a:off x="20434300" y="129031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72361</xdr:rowOff>
    </xdr:from>
    <xdr:to>
      <xdr:col>107</xdr:col>
      <xdr:colOff>50800</xdr:colOff>
      <xdr:row>75</xdr:row>
      <xdr:rowOff>99238</xdr:rowOff>
    </xdr:to>
    <xdr:cxnSp macro="">
      <xdr:nvCxnSpPr>
        <xdr:cNvPr id="862" name="直線コネクタ 861"/>
        <xdr:cNvCxnSpPr/>
      </xdr:nvCxnSpPr>
      <xdr:spPr>
        <a:xfrm>
          <a:off x="19545300" y="12931111"/>
          <a:ext cx="889000" cy="2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72361</xdr:rowOff>
    </xdr:from>
    <xdr:to>
      <xdr:col>102</xdr:col>
      <xdr:colOff>114300</xdr:colOff>
      <xdr:row>75</xdr:row>
      <xdr:rowOff>164601</xdr:rowOff>
    </xdr:to>
    <xdr:cxnSp macro="">
      <xdr:nvCxnSpPr>
        <xdr:cNvPr id="865" name="直線コネクタ 864"/>
        <xdr:cNvCxnSpPr/>
      </xdr:nvCxnSpPr>
      <xdr:spPr>
        <a:xfrm flipV="1">
          <a:off x="18656300" y="12931111"/>
          <a:ext cx="889000" cy="9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142964</xdr:rowOff>
    </xdr:from>
    <xdr:to>
      <xdr:col>116</xdr:col>
      <xdr:colOff>114300</xdr:colOff>
      <xdr:row>75</xdr:row>
      <xdr:rowOff>73114</xdr:rowOff>
    </xdr:to>
    <xdr:sp macro="" textlink="">
      <xdr:nvSpPr>
        <xdr:cNvPr id="875" name="楕円 874"/>
        <xdr:cNvSpPr/>
      </xdr:nvSpPr>
      <xdr:spPr>
        <a:xfrm>
          <a:off x="22110700" y="128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165841</xdr:rowOff>
    </xdr:from>
    <xdr:ext cx="534377" cy="259045"/>
    <xdr:sp macro="" textlink="">
      <xdr:nvSpPr>
        <xdr:cNvPr id="876" name="繰出金該当値テキスト"/>
        <xdr:cNvSpPr txBox="1"/>
      </xdr:nvSpPr>
      <xdr:spPr>
        <a:xfrm>
          <a:off x="22212300" y="1268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165024</xdr:rowOff>
    </xdr:from>
    <xdr:to>
      <xdr:col>112</xdr:col>
      <xdr:colOff>38100</xdr:colOff>
      <xdr:row>75</xdr:row>
      <xdr:rowOff>95174</xdr:rowOff>
    </xdr:to>
    <xdr:sp macro="" textlink="">
      <xdr:nvSpPr>
        <xdr:cNvPr id="877" name="楕円 876"/>
        <xdr:cNvSpPr/>
      </xdr:nvSpPr>
      <xdr:spPr>
        <a:xfrm>
          <a:off x="21272500" y="128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111701</xdr:rowOff>
    </xdr:from>
    <xdr:ext cx="534377" cy="259045"/>
    <xdr:sp macro="" textlink="">
      <xdr:nvSpPr>
        <xdr:cNvPr id="878" name="テキスト ボックス 877"/>
        <xdr:cNvSpPr txBox="1"/>
      </xdr:nvSpPr>
      <xdr:spPr>
        <a:xfrm>
          <a:off x="21056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48438</xdr:rowOff>
    </xdr:from>
    <xdr:to>
      <xdr:col>107</xdr:col>
      <xdr:colOff>101600</xdr:colOff>
      <xdr:row>75</xdr:row>
      <xdr:rowOff>150037</xdr:rowOff>
    </xdr:to>
    <xdr:sp macro="" textlink="">
      <xdr:nvSpPr>
        <xdr:cNvPr id="879" name="楕円 878"/>
        <xdr:cNvSpPr/>
      </xdr:nvSpPr>
      <xdr:spPr>
        <a:xfrm>
          <a:off x="20383500" y="129071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141164</xdr:rowOff>
    </xdr:from>
    <xdr:ext cx="534377" cy="259045"/>
    <xdr:sp macro="" textlink="">
      <xdr:nvSpPr>
        <xdr:cNvPr id="880" name="テキスト ボックス 879"/>
        <xdr:cNvSpPr txBox="1"/>
      </xdr:nvSpPr>
      <xdr:spPr>
        <a:xfrm>
          <a:off x="20167111" y="1299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21561</xdr:rowOff>
    </xdr:from>
    <xdr:to>
      <xdr:col>102</xdr:col>
      <xdr:colOff>165100</xdr:colOff>
      <xdr:row>75</xdr:row>
      <xdr:rowOff>123161</xdr:rowOff>
    </xdr:to>
    <xdr:sp macro="" textlink="">
      <xdr:nvSpPr>
        <xdr:cNvPr id="881" name="楕円 880"/>
        <xdr:cNvSpPr/>
      </xdr:nvSpPr>
      <xdr:spPr>
        <a:xfrm>
          <a:off x="19494500" y="1288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139688</xdr:rowOff>
    </xdr:from>
    <xdr:ext cx="534377" cy="259045"/>
    <xdr:sp macro="" textlink="">
      <xdr:nvSpPr>
        <xdr:cNvPr id="882" name="テキスト ボックス 881"/>
        <xdr:cNvSpPr txBox="1"/>
      </xdr:nvSpPr>
      <xdr:spPr>
        <a:xfrm>
          <a:off x="19278111" y="1265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113801</xdr:rowOff>
    </xdr:from>
    <xdr:to>
      <xdr:col>98</xdr:col>
      <xdr:colOff>38100</xdr:colOff>
      <xdr:row>76</xdr:row>
      <xdr:rowOff>43951</xdr:rowOff>
    </xdr:to>
    <xdr:sp macro="" textlink="">
      <xdr:nvSpPr>
        <xdr:cNvPr id="883" name="楕円 882"/>
        <xdr:cNvSpPr/>
      </xdr:nvSpPr>
      <xdr:spPr>
        <a:xfrm>
          <a:off x="18605500" y="1297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35078</xdr:rowOff>
    </xdr:from>
    <xdr:ext cx="534377" cy="259045"/>
    <xdr:sp macro="" textlink="">
      <xdr:nvSpPr>
        <xdr:cNvPr id="884" name="テキスト ボックス 883"/>
        <xdr:cNvSpPr txBox="1"/>
      </xdr:nvSpPr>
      <xdr:spPr>
        <a:xfrm>
          <a:off x="18389111" y="1306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全体を見てみると、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物件費、普通建設事業費、災害復旧費、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失業対策事業費、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投資及び出資金、貸付金、前年度繰上充用額は類似団体平均を下回っ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いるものの、それ以外は類似団体平均を上回っている。理由については財政比較分析表で分析した通りであるが、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年度に策定した「第２次行政改革大綱・推進計画」に基づき、事務・事業の見直しや行政の効率化に取り組み、財政の健全化に努める。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34,001
33,884
632.29
20,915,390
20,765,485
5,715
11,613,582
25,520,224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145034</xdr:rowOff>
    </xdr:from>
    <xdr:to>
      <xdr:col>24</xdr:col>
      <xdr:colOff>63500</xdr:colOff>
      <xdr:row>36</xdr:row>
      <xdr:rowOff>635</xdr:rowOff>
    </xdr:to>
    <xdr:cxnSp macro="">
      <xdr:nvCxnSpPr>
        <xdr:cNvPr id="61" name="直線コネクタ 60"/>
        <xdr:cNvCxnSpPr/>
      </xdr:nvCxnSpPr>
      <xdr:spPr>
        <a:xfrm>
          <a:off x="3797300" y="6145784"/>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145034</xdr:rowOff>
    </xdr:from>
    <xdr:to>
      <xdr:col>19</xdr:col>
      <xdr:colOff>177800</xdr:colOff>
      <xdr:row>36</xdr:row>
      <xdr:rowOff>97409</xdr:rowOff>
    </xdr:to>
    <xdr:cxnSp macro="">
      <xdr:nvCxnSpPr>
        <xdr:cNvPr id="64" name="直線コネクタ 63"/>
        <xdr:cNvCxnSpPr/>
      </xdr:nvCxnSpPr>
      <xdr:spPr>
        <a:xfrm flipV="1">
          <a:off x="2908300" y="6145784"/>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123698</xdr:rowOff>
    </xdr:from>
    <xdr:to>
      <xdr:col>15</xdr:col>
      <xdr:colOff>50800</xdr:colOff>
      <xdr:row>36</xdr:row>
      <xdr:rowOff>97409</xdr:rowOff>
    </xdr:to>
    <xdr:cxnSp macro="">
      <xdr:nvCxnSpPr>
        <xdr:cNvPr id="67" name="直線コネクタ 66"/>
        <xdr:cNvCxnSpPr/>
      </xdr:nvCxnSpPr>
      <xdr:spPr>
        <a:xfrm>
          <a:off x="2019300" y="6124448"/>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123698</xdr:rowOff>
    </xdr:from>
    <xdr:to>
      <xdr:col>10</xdr:col>
      <xdr:colOff>114300</xdr:colOff>
      <xdr:row>35</xdr:row>
      <xdr:rowOff>148653</xdr:rowOff>
    </xdr:to>
    <xdr:cxnSp macro="">
      <xdr:nvCxnSpPr>
        <xdr:cNvPr id="70" name="直線コネクタ 69"/>
        <xdr:cNvCxnSpPr/>
      </xdr:nvCxnSpPr>
      <xdr:spPr>
        <a:xfrm flipV="1">
          <a:off x="1130300" y="6124448"/>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121285</xdr:rowOff>
    </xdr:from>
    <xdr:to>
      <xdr:col>24</xdr:col>
      <xdr:colOff>114300</xdr:colOff>
      <xdr:row>36</xdr:row>
      <xdr:rowOff>51435</xdr:rowOff>
    </xdr:to>
    <xdr:sp macro="" textlink="">
      <xdr:nvSpPr>
        <xdr:cNvPr id="80" name="楕円 79"/>
        <xdr:cNvSpPr/>
      </xdr:nvSpPr>
      <xdr:spPr>
        <a:xfrm>
          <a:off x="45847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99712</xdr:rowOff>
    </xdr:from>
    <xdr:ext cx="469744" cy="259045"/>
    <xdr:sp macro="" textlink="">
      <xdr:nvSpPr>
        <xdr:cNvPr id="81" name="議会費該当値テキスト"/>
        <xdr:cNvSpPr txBox="1"/>
      </xdr:nvSpPr>
      <xdr:spPr>
        <a:xfrm>
          <a:off x="4686300"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94234</xdr:rowOff>
    </xdr:from>
    <xdr:to>
      <xdr:col>20</xdr:col>
      <xdr:colOff>38100</xdr:colOff>
      <xdr:row>36</xdr:row>
      <xdr:rowOff>24384</xdr:rowOff>
    </xdr:to>
    <xdr:sp macro="" textlink="">
      <xdr:nvSpPr>
        <xdr:cNvPr id="82" name="楕円 81"/>
        <xdr:cNvSpPr/>
      </xdr:nvSpPr>
      <xdr:spPr>
        <a:xfrm>
          <a:off x="3746500" y="60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15511</xdr:rowOff>
    </xdr:from>
    <xdr:ext cx="469744" cy="259045"/>
    <xdr:sp macro="" textlink="">
      <xdr:nvSpPr>
        <xdr:cNvPr id="83" name="テキスト ボックス 82"/>
        <xdr:cNvSpPr txBox="1"/>
      </xdr:nvSpPr>
      <xdr:spPr>
        <a:xfrm>
          <a:off x="3562428"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46609</xdr:rowOff>
    </xdr:from>
    <xdr:to>
      <xdr:col>15</xdr:col>
      <xdr:colOff>101600</xdr:colOff>
      <xdr:row>36</xdr:row>
      <xdr:rowOff>148209</xdr:rowOff>
    </xdr:to>
    <xdr:sp macro="" textlink="">
      <xdr:nvSpPr>
        <xdr:cNvPr id="84" name="楕円 83"/>
        <xdr:cNvSpPr/>
      </xdr:nvSpPr>
      <xdr:spPr>
        <a:xfrm>
          <a:off x="2857500" y="62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139336</xdr:rowOff>
    </xdr:from>
    <xdr:ext cx="469744" cy="259045"/>
    <xdr:sp macro="" textlink="">
      <xdr:nvSpPr>
        <xdr:cNvPr id="85" name="テキスト ボックス 84"/>
        <xdr:cNvSpPr txBox="1"/>
      </xdr:nvSpPr>
      <xdr:spPr>
        <a:xfrm>
          <a:off x="2673428" y="63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72898</xdr:rowOff>
    </xdr:from>
    <xdr:to>
      <xdr:col>10</xdr:col>
      <xdr:colOff>165100</xdr:colOff>
      <xdr:row>36</xdr:row>
      <xdr:rowOff>3048</xdr:rowOff>
    </xdr:to>
    <xdr:sp macro="" textlink="">
      <xdr:nvSpPr>
        <xdr:cNvPr id="86" name="楕円 85"/>
        <xdr:cNvSpPr/>
      </xdr:nvSpPr>
      <xdr:spPr>
        <a:xfrm>
          <a:off x="1968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165625</xdr:rowOff>
    </xdr:from>
    <xdr:ext cx="469744" cy="259045"/>
    <xdr:sp macro="" textlink="">
      <xdr:nvSpPr>
        <xdr:cNvPr id="87" name="テキスト ボックス 86"/>
        <xdr:cNvSpPr txBox="1"/>
      </xdr:nvSpPr>
      <xdr:spPr>
        <a:xfrm>
          <a:off x="1784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97853</xdr:rowOff>
    </xdr:from>
    <xdr:to>
      <xdr:col>6</xdr:col>
      <xdr:colOff>38100</xdr:colOff>
      <xdr:row>36</xdr:row>
      <xdr:rowOff>28003</xdr:rowOff>
    </xdr:to>
    <xdr:sp macro="" textlink="">
      <xdr:nvSpPr>
        <xdr:cNvPr id="88" name="楕円 87"/>
        <xdr:cNvSpPr/>
      </xdr:nvSpPr>
      <xdr:spPr>
        <a:xfrm>
          <a:off x="1079500" y="609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19130</xdr:rowOff>
    </xdr:from>
    <xdr:ext cx="469744" cy="259045"/>
    <xdr:sp macro="" textlink="">
      <xdr:nvSpPr>
        <xdr:cNvPr id="89" name="テキスト ボックス 88"/>
        <xdr:cNvSpPr txBox="1"/>
      </xdr:nvSpPr>
      <xdr:spPr>
        <a:xfrm>
          <a:off x="895428" y="619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169421</xdr:rowOff>
    </xdr:from>
    <xdr:to>
      <xdr:col>24</xdr:col>
      <xdr:colOff>63500</xdr:colOff>
      <xdr:row>57</xdr:row>
      <xdr:rowOff>51091</xdr:rowOff>
    </xdr:to>
    <xdr:cxnSp macro="">
      <xdr:nvCxnSpPr>
        <xdr:cNvPr id="118" name="直線コネクタ 117"/>
        <xdr:cNvCxnSpPr/>
      </xdr:nvCxnSpPr>
      <xdr:spPr>
        <a:xfrm flipV="1">
          <a:off x="3797300" y="9770621"/>
          <a:ext cx="838200" cy="5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51091</xdr:rowOff>
    </xdr:from>
    <xdr:to>
      <xdr:col>19</xdr:col>
      <xdr:colOff>177800</xdr:colOff>
      <xdr:row>57</xdr:row>
      <xdr:rowOff>83724</xdr:rowOff>
    </xdr:to>
    <xdr:cxnSp macro="">
      <xdr:nvCxnSpPr>
        <xdr:cNvPr id="121" name="直線コネクタ 120"/>
        <xdr:cNvCxnSpPr/>
      </xdr:nvCxnSpPr>
      <xdr:spPr>
        <a:xfrm flipV="1">
          <a:off x="2908300" y="9823741"/>
          <a:ext cx="889000" cy="3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83724</xdr:rowOff>
    </xdr:from>
    <xdr:to>
      <xdr:col>15</xdr:col>
      <xdr:colOff>50800</xdr:colOff>
      <xdr:row>57</xdr:row>
      <xdr:rowOff>99642</xdr:rowOff>
    </xdr:to>
    <xdr:cxnSp macro="">
      <xdr:nvCxnSpPr>
        <xdr:cNvPr id="124" name="直線コネクタ 123"/>
        <xdr:cNvCxnSpPr/>
      </xdr:nvCxnSpPr>
      <xdr:spPr>
        <a:xfrm flipV="1">
          <a:off x="2019300" y="9856374"/>
          <a:ext cx="889000" cy="1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64457</xdr:rowOff>
    </xdr:from>
    <xdr:to>
      <xdr:col>10</xdr:col>
      <xdr:colOff>114300</xdr:colOff>
      <xdr:row>57</xdr:row>
      <xdr:rowOff>99642</xdr:rowOff>
    </xdr:to>
    <xdr:cxnSp macro="">
      <xdr:nvCxnSpPr>
        <xdr:cNvPr id="127" name="直線コネクタ 126"/>
        <xdr:cNvCxnSpPr/>
      </xdr:nvCxnSpPr>
      <xdr:spPr>
        <a:xfrm>
          <a:off x="1130300" y="9837107"/>
          <a:ext cx="889000" cy="3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118621</xdr:rowOff>
    </xdr:from>
    <xdr:to>
      <xdr:col>24</xdr:col>
      <xdr:colOff>114300</xdr:colOff>
      <xdr:row>57</xdr:row>
      <xdr:rowOff>48771</xdr:rowOff>
    </xdr:to>
    <xdr:sp macro="" textlink="">
      <xdr:nvSpPr>
        <xdr:cNvPr id="137" name="楕円 136"/>
        <xdr:cNvSpPr/>
      </xdr:nvSpPr>
      <xdr:spPr>
        <a:xfrm>
          <a:off x="4584700" y="971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141498</xdr:rowOff>
    </xdr:from>
    <xdr:ext cx="599010" cy="259045"/>
    <xdr:sp macro="" textlink="">
      <xdr:nvSpPr>
        <xdr:cNvPr id="138" name="総務費該当値テキスト"/>
        <xdr:cNvSpPr txBox="1"/>
      </xdr:nvSpPr>
      <xdr:spPr>
        <a:xfrm>
          <a:off x="4686300" y="957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291</xdr:rowOff>
    </xdr:from>
    <xdr:to>
      <xdr:col>20</xdr:col>
      <xdr:colOff>38100</xdr:colOff>
      <xdr:row>57</xdr:row>
      <xdr:rowOff>101891</xdr:rowOff>
    </xdr:to>
    <xdr:sp macro="" textlink="">
      <xdr:nvSpPr>
        <xdr:cNvPr id="139" name="楕円 138"/>
        <xdr:cNvSpPr/>
      </xdr:nvSpPr>
      <xdr:spPr>
        <a:xfrm>
          <a:off x="3746500" y="977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93018</xdr:rowOff>
    </xdr:from>
    <xdr:ext cx="534377" cy="259045"/>
    <xdr:sp macro="" textlink="">
      <xdr:nvSpPr>
        <xdr:cNvPr id="140" name="テキスト ボックス 139"/>
        <xdr:cNvSpPr txBox="1"/>
      </xdr:nvSpPr>
      <xdr:spPr>
        <a:xfrm>
          <a:off x="3530111" y="98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32924</xdr:rowOff>
    </xdr:from>
    <xdr:to>
      <xdr:col>15</xdr:col>
      <xdr:colOff>101600</xdr:colOff>
      <xdr:row>57</xdr:row>
      <xdr:rowOff>134524</xdr:rowOff>
    </xdr:to>
    <xdr:sp macro="" textlink="">
      <xdr:nvSpPr>
        <xdr:cNvPr id="141" name="楕円 140"/>
        <xdr:cNvSpPr/>
      </xdr:nvSpPr>
      <xdr:spPr>
        <a:xfrm>
          <a:off x="2857500" y="980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125651</xdr:rowOff>
    </xdr:from>
    <xdr:ext cx="534377" cy="259045"/>
    <xdr:sp macro="" textlink="">
      <xdr:nvSpPr>
        <xdr:cNvPr id="142" name="テキスト ボックス 141"/>
        <xdr:cNvSpPr txBox="1"/>
      </xdr:nvSpPr>
      <xdr:spPr>
        <a:xfrm>
          <a:off x="2641111" y="989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48842</xdr:rowOff>
    </xdr:from>
    <xdr:to>
      <xdr:col>10</xdr:col>
      <xdr:colOff>165100</xdr:colOff>
      <xdr:row>57</xdr:row>
      <xdr:rowOff>150442</xdr:rowOff>
    </xdr:to>
    <xdr:sp macro="" textlink="">
      <xdr:nvSpPr>
        <xdr:cNvPr id="143" name="楕円 142"/>
        <xdr:cNvSpPr/>
      </xdr:nvSpPr>
      <xdr:spPr>
        <a:xfrm>
          <a:off x="1968500" y="98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141569</xdr:rowOff>
    </xdr:from>
    <xdr:ext cx="534377" cy="259045"/>
    <xdr:sp macro="" textlink="">
      <xdr:nvSpPr>
        <xdr:cNvPr id="144" name="テキスト ボックス 143"/>
        <xdr:cNvSpPr txBox="1"/>
      </xdr:nvSpPr>
      <xdr:spPr>
        <a:xfrm>
          <a:off x="1752111" y="991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13657</xdr:rowOff>
    </xdr:from>
    <xdr:to>
      <xdr:col>6</xdr:col>
      <xdr:colOff>38100</xdr:colOff>
      <xdr:row>57</xdr:row>
      <xdr:rowOff>115257</xdr:rowOff>
    </xdr:to>
    <xdr:sp macro="" textlink="">
      <xdr:nvSpPr>
        <xdr:cNvPr id="145" name="楕円 144"/>
        <xdr:cNvSpPr/>
      </xdr:nvSpPr>
      <xdr:spPr>
        <a:xfrm>
          <a:off x="1079500" y="97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106384</xdr:rowOff>
    </xdr:from>
    <xdr:ext cx="534377" cy="259045"/>
    <xdr:sp macro="" textlink="">
      <xdr:nvSpPr>
        <xdr:cNvPr id="146" name="テキスト ボックス 145"/>
        <xdr:cNvSpPr txBox="1"/>
      </xdr:nvSpPr>
      <xdr:spPr>
        <a:xfrm>
          <a:off x="863111" y="987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36441</xdr:rowOff>
    </xdr:from>
    <xdr:to>
      <xdr:col>24</xdr:col>
      <xdr:colOff>63500</xdr:colOff>
      <xdr:row>74</xdr:row>
      <xdr:rowOff>104084</xdr:rowOff>
    </xdr:to>
    <xdr:cxnSp macro="">
      <xdr:nvCxnSpPr>
        <xdr:cNvPr id="176" name="直線コネクタ 175"/>
        <xdr:cNvCxnSpPr/>
      </xdr:nvCxnSpPr>
      <xdr:spPr>
        <a:xfrm flipV="1">
          <a:off x="3797300" y="12723741"/>
          <a:ext cx="838200" cy="6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104084</xdr:rowOff>
    </xdr:from>
    <xdr:to>
      <xdr:col>19</xdr:col>
      <xdr:colOff>177800</xdr:colOff>
      <xdr:row>74</xdr:row>
      <xdr:rowOff>134450</xdr:rowOff>
    </xdr:to>
    <xdr:cxnSp macro="">
      <xdr:nvCxnSpPr>
        <xdr:cNvPr id="179" name="直線コネクタ 178"/>
        <xdr:cNvCxnSpPr/>
      </xdr:nvCxnSpPr>
      <xdr:spPr>
        <a:xfrm flipV="1">
          <a:off x="2908300" y="12791384"/>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134450</xdr:rowOff>
    </xdr:from>
    <xdr:to>
      <xdr:col>15</xdr:col>
      <xdr:colOff>50800</xdr:colOff>
      <xdr:row>74</xdr:row>
      <xdr:rowOff>168999</xdr:rowOff>
    </xdr:to>
    <xdr:cxnSp macro="">
      <xdr:nvCxnSpPr>
        <xdr:cNvPr id="182" name="直線コネクタ 181"/>
        <xdr:cNvCxnSpPr/>
      </xdr:nvCxnSpPr>
      <xdr:spPr>
        <a:xfrm flipV="1">
          <a:off x="2019300" y="12821750"/>
          <a:ext cx="889000" cy="3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168999</xdr:rowOff>
    </xdr:from>
    <xdr:to>
      <xdr:col>10</xdr:col>
      <xdr:colOff>114300</xdr:colOff>
      <xdr:row>75</xdr:row>
      <xdr:rowOff>29614</xdr:rowOff>
    </xdr:to>
    <xdr:cxnSp macro="">
      <xdr:nvCxnSpPr>
        <xdr:cNvPr id="185" name="直線コネクタ 184"/>
        <xdr:cNvCxnSpPr/>
      </xdr:nvCxnSpPr>
      <xdr:spPr>
        <a:xfrm flipV="1">
          <a:off x="1130300" y="12856299"/>
          <a:ext cx="889000" cy="3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157091</xdr:rowOff>
    </xdr:from>
    <xdr:to>
      <xdr:col>24</xdr:col>
      <xdr:colOff>114300</xdr:colOff>
      <xdr:row>74</xdr:row>
      <xdr:rowOff>87241</xdr:rowOff>
    </xdr:to>
    <xdr:sp macro="" textlink="">
      <xdr:nvSpPr>
        <xdr:cNvPr id="195" name="楕円 194"/>
        <xdr:cNvSpPr/>
      </xdr:nvSpPr>
      <xdr:spPr>
        <a:xfrm>
          <a:off x="4584700" y="1267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8518</xdr:rowOff>
    </xdr:from>
    <xdr:ext cx="599010" cy="259045"/>
    <xdr:sp macro="" textlink="">
      <xdr:nvSpPr>
        <xdr:cNvPr id="196" name="民生費該当値テキスト"/>
        <xdr:cNvSpPr txBox="1"/>
      </xdr:nvSpPr>
      <xdr:spPr>
        <a:xfrm>
          <a:off x="4686300" y="1252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53284</xdr:rowOff>
    </xdr:from>
    <xdr:to>
      <xdr:col>20</xdr:col>
      <xdr:colOff>38100</xdr:colOff>
      <xdr:row>74</xdr:row>
      <xdr:rowOff>154884</xdr:rowOff>
    </xdr:to>
    <xdr:sp macro="" textlink="">
      <xdr:nvSpPr>
        <xdr:cNvPr id="197" name="楕円 196"/>
        <xdr:cNvSpPr/>
      </xdr:nvSpPr>
      <xdr:spPr>
        <a:xfrm>
          <a:off x="3746500" y="1274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171411</xdr:rowOff>
    </xdr:from>
    <xdr:ext cx="599010" cy="259045"/>
    <xdr:sp macro="" textlink="">
      <xdr:nvSpPr>
        <xdr:cNvPr id="198" name="テキスト ボックス 197"/>
        <xdr:cNvSpPr txBox="1"/>
      </xdr:nvSpPr>
      <xdr:spPr>
        <a:xfrm>
          <a:off x="3497795" y="1251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83650</xdr:rowOff>
    </xdr:from>
    <xdr:to>
      <xdr:col>15</xdr:col>
      <xdr:colOff>101600</xdr:colOff>
      <xdr:row>75</xdr:row>
      <xdr:rowOff>13800</xdr:rowOff>
    </xdr:to>
    <xdr:sp macro="" textlink="">
      <xdr:nvSpPr>
        <xdr:cNvPr id="199" name="楕円 198"/>
        <xdr:cNvSpPr/>
      </xdr:nvSpPr>
      <xdr:spPr>
        <a:xfrm>
          <a:off x="2857500" y="1277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30327</xdr:rowOff>
    </xdr:from>
    <xdr:ext cx="599010" cy="259045"/>
    <xdr:sp macro="" textlink="">
      <xdr:nvSpPr>
        <xdr:cNvPr id="200" name="テキスト ボックス 199"/>
        <xdr:cNvSpPr txBox="1"/>
      </xdr:nvSpPr>
      <xdr:spPr>
        <a:xfrm>
          <a:off x="2608795" y="1254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118199</xdr:rowOff>
    </xdr:from>
    <xdr:to>
      <xdr:col>10</xdr:col>
      <xdr:colOff>165100</xdr:colOff>
      <xdr:row>75</xdr:row>
      <xdr:rowOff>48349</xdr:rowOff>
    </xdr:to>
    <xdr:sp macro="" textlink="">
      <xdr:nvSpPr>
        <xdr:cNvPr id="201" name="楕円 200"/>
        <xdr:cNvSpPr/>
      </xdr:nvSpPr>
      <xdr:spPr>
        <a:xfrm>
          <a:off x="1968500" y="128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64876</xdr:rowOff>
    </xdr:from>
    <xdr:ext cx="599010" cy="259045"/>
    <xdr:sp macro="" textlink="">
      <xdr:nvSpPr>
        <xdr:cNvPr id="202" name="テキスト ボックス 201"/>
        <xdr:cNvSpPr txBox="1"/>
      </xdr:nvSpPr>
      <xdr:spPr>
        <a:xfrm>
          <a:off x="1719795" y="1258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150264</xdr:rowOff>
    </xdr:from>
    <xdr:to>
      <xdr:col>6</xdr:col>
      <xdr:colOff>38100</xdr:colOff>
      <xdr:row>75</xdr:row>
      <xdr:rowOff>80414</xdr:rowOff>
    </xdr:to>
    <xdr:sp macro="" textlink="">
      <xdr:nvSpPr>
        <xdr:cNvPr id="203" name="楕円 202"/>
        <xdr:cNvSpPr/>
      </xdr:nvSpPr>
      <xdr:spPr>
        <a:xfrm>
          <a:off x="1079500" y="128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96941</xdr:rowOff>
    </xdr:from>
    <xdr:ext cx="599010" cy="259045"/>
    <xdr:sp macro="" textlink="">
      <xdr:nvSpPr>
        <xdr:cNvPr id="204" name="テキスト ボックス 203"/>
        <xdr:cNvSpPr txBox="1"/>
      </xdr:nvSpPr>
      <xdr:spPr>
        <a:xfrm>
          <a:off x="830795" y="1261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167807</xdr:rowOff>
    </xdr:from>
    <xdr:to>
      <xdr:col>24</xdr:col>
      <xdr:colOff>63500</xdr:colOff>
      <xdr:row>96</xdr:row>
      <xdr:rowOff>56620</xdr:rowOff>
    </xdr:to>
    <xdr:cxnSp macro="">
      <xdr:nvCxnSpPr>
        <xdr:cNvPr id="235" name="直線コネクタ 234"/>
        <xdr:cNvCxnSpPr/>
      </xdr:nvCxnSpPr>
      <xdr:spPr>
        <a:xfrm>
          <a:off x="3797300" y="16455557"/>
          <a:ext cx="838200" cy="6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120128</xdr:rowOff>
    </xdr:from>
    <xdr:to>
      <xdr:col>19</xdr:col>
      <xdr:colOff>177800</xdr:colOff>
      <xdr:row>95</xdr:row>
      <xdr:rowOff>167807</xdr:rowOff>
    </xdr:to>
    <xdr:cxnSp macro="">
      <xdr:nvCxnSpPr>
        <xdr:cNvPr id="238" name="直線コネクタ 237"/>
        <xdr:cNvCxnSpPr/>
      </xdr:nvCxnSpPr>
      <xdr:spPr>
        <a:xfrm>
          <a:off x="2908300" y="16407878"/>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110113</xdr:rowOff>
    </xdr:from>
    <xdr:to>
      <xdr:col>15</xdr:col>
      <xdr:colOff>50800</xdr:colOff>
      <xdr:row>95</xdr:row>
      <xdr:rowOff>120128</xdr:rowOff>
    </xdr:to>
    <xdr:cxnSp macro="">
      <xdr:nvCxnSpPr>
        <xdr:cNvPr id="241" name="直線コネクタ 240"/>
        <xdr:cNvCxnSpPr/>
      </xdr:nvCxnSpPr>
      <xdr:spPr>
        <a:xfrm>
          <a:off x="2019300" y="16397863"/>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110113</xdr:rowOff>
    </xdr:from>
    <xdr:to>
      <xdr:col>10</xdr:col>
      <xdr:colOff>114300</xdr:colOff>
      <xdr:row>96</xdr:row>
      <xdr:rowOff>6459</xdr:rowOff>
    </xdr:to>
    <xdr:cxnSp macro="">
      <xdr:nvCxnSpPr>
        <xdr:cNvPr id="244" name="直線コネクタ 243"/>
        <xdr:cNvCxnSpPr/>
      </xdr:nvCxnSpPr>
      <xdr:spPr>
        <a:xfrm flipV="1">
          <a:off x="1130300" y="16397863"/>
          <a:ext cx="889000" cy="6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5820</xdr:rowOff>
    </xdr:from>
    <xdr:to>
      <xdr:col>24</xdr:col>
      <xdr:colOff>114300</xdr:colOff>
      <xdr:row>96</xdr:row>
      <xdr:rowOff>107420</xdr:rowOff>
    </xdr:to>
    <xdr:sp macro="" textlink="">
      <xdr:nvSpPr>
        <xdr:cNvPr id="254" name="楕円 253"/>
        <xdr:cNvSpPr/>
      </xdr:nvSpPr>
      <xdr:spPr>
        <a:xfrm>
          <a:off x="4584700" y="164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155697</xdr:rowOff>
    </xdr:from>
    <xdr:ext cx="534377" cy="259045"/>
    <xdr:sp macro="" textlink="">
      <xdr:nvSpPr>
        <xdr:cNvPr id="255" name="衛生費該当値テキスト"/>
        <xdr:cNvSpPr txBox="1"/>
      </xdr:nvSpPr>
      <xdr:spPr>
        <a:xfrm>
          <a:off x="4686300" y="1644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117007</xdr:rowOff>
    </xdr:from>
    <xdr:to>
      <xdr:col>20</xdr:col>
      <xdr:colOff>38100</xdr:colOff>
      <xdr:row>96</xdr:row>
      <xdr:rowOff>47157</xdr:rowOff>
    </xdr:to>
    <xdr:sp macro="" textlink="">
      <xdr:nvSpPr>
        <xdr:cNvPr id="256" name="楕円 255"/>
        <xdr:cNvSpPr/>
      </xdr:nvSpPr>
      <xdr:spPr>
        <a:xfrm>
          <a:off x="3746500" y="1640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63684</xdr:rowOff>
    </xdr:from>
    <xdr:ext cx="534377" cy="259045"/>
    <xdr:sp macro="" textlink="">
      <xdr:nvSpPr>
        <xdr:cNvPr id="257" name="テキスト ボックス 256"/>
        <xdr:cNvSpPr txBox="1"/>
      </xdr:nvSpPr>
      <xdr:spPr>
        <a:xfrm>
          <a:off x="3530111" y="161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69328</xdr:rowOff>
    </xdr:from>
    <xdr:to>
      <xdr:col>15</xdr:col>
      <xdr:colOff>101600</xdr:colOff>
      <xdr:row>95</xdr:row>
      <xdr:rowOff>170928</xdr:rowOff>
    </xdr:to>
    <xdr:sp macro="" textlink="">
      <xdr:nvSpPr>
        <xdr:cNvPr id="258" name="楕円 257"/>
        <xdr:cNvSpPr/>
      </xdr:nvSpPr>
      <xdr:spPr>
        <a:xfrm>
          <a:off x="2857500" y="163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16005</xdr:rowOff>
    </xdr:from>
    <xdr:ext cx="534377" cy="259045"/>
    <xdr:sp macro="" textlink="">
      <xdr:nvSpPr>
        <xdr:cNvPr id="259" name="テキスト ボックス 258"/>
        <xdr:cNvSpPr txBox="1"/>
      </xdr:nvSpPr>
      <xdr:spPr>
        <a:xfrm>
          <a:off x="2641111" y="1613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59313</xdr:rowOff>
    </xdr:from>
    <xdr:to>
      <xdr:col>10</xdr:col>
      <xdr:colOff>165100</xdr:colOff>
      <xdr:row>95</xdr:row>
      <xdr:rowOff>160913</xdr:rowOff>
    </xdr:to>
    <xdr:sp macro="" textlink="">
      <xdr:nvSpPr>
        <xdr:cNvPr id="260" name="楕円 259"/>
        <xdr:cNvSpPr/>
      </xdr:nvSpPr>
      <xdr:spPr>
        <a:xfrm>
          <a:off x="1968500" y="163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5990</xdr:rowOff>
    </xdr:from>
    <xdr:ext cx="534377" cy="259045"/>
    <xdr:sp macro="" textlink="">
      <xdr:nvSpPr>
        <xdr:cNvPr id="261" name="テキスト ボックス 260"/>
        <xdr:cNvSpPr txBox="1"/>
      </xdr:nvSpPr>
      <xdr:spPr>
        <a:xfrm>
          <a:off x="1752111" y="1612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127109</xdr:rowOff>
    </xdr:from>
    <xdr:to>
      <xdr:col>6</xdr:col>
      <xdr:colOff>38100</xdr:colOff>
      <xdr:row>96</xdr:row>
      <xdr:rowOff>57259</xdr:rowOff>
    </xdr:to>
    <xdr:sp macro="" textlink="">
      <xdr:nvSpPr>
        <xdr:cNvPr id="262" name="楕円 261"/>
        <xdr:cNvSpPr/>
      </xdr:nvSpPr>
      <xdr:spPr>
        <a:xfrm>
          <a:off x="1079500" y="1641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73786</xdr:rowOff>
    </xdr:from>
    <xdr:ext cx="534377" cy="259045"/>
    <xdr:sp macro="" textlink="">
      <xdr:nvSpPr>
        <xdr:cNvPr id="263" name="テキスト ボックス 262"/>
        <xdr:cNvSpPr txBox="1"/>
      </xdr:nvSpPr>
      <xdr:spPr>
        <a:xfrm>
          <a:off x="863111" y="1619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151457</xdr:rowOff>
    </xdr:from>
    <xdr:to>
      <xdr:col>54</xdr:col>
      <xdr:colOff>189865</xdr:colOff>
      <xdr:row>39</xdr:row>
      <xdr:rowOff>98878</xdr:rowOff>
    </xdr:to>
    <xdr:cxnSp macro="">
      <xdr:nvCxnSpPr>
        <xdr:cNvPr id="289" name="直線コネクタ 288"/>
        <xdr:cNvCxnSpPr/>
      </xdr:nvCxnSpPr>
      <xdr:spPr>
        <a:xfrm flipV="1">
          <a:off x="10475595" y="5980757"/>
          <a:ext cx="1270" cy="804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98134</xdr:rowOff>
    </xdr:from>
    <xdr:ext cx="469744" cy="259045"/>
    <xdr:sp macro="" textlink="">
      <xdr:nvSpPr>
        <xdr:cNvPr id="292" name="労働費最大値テキスト"/>
        <xdr:cNvSpPr txBox="1"/>
      </xdr:nvSpPr>
      <xdr:spPr>
        <a:xfrm>
          <a:off x="10528300" y="575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151457</xdr:rowOff>
    </xdr:from>
    <xdr:to>
      <xdr:col>55</xdr:col>
      <xdr:colOff>88900</xdr:colOff>
      <xdr:row>34</xdr:row>
      <xdr:rowOff>151457</xdr:rowOff>
    </xdr:to>
    <xdr:cxnSp macro="">
      <xdr:nvCxnSpPr>
        <xdr:cNvPr id="293" name="直線コネクタ 292"/>
        <xdr:cNvCxnSpPr/>
      </xdr:nvCxnSpPr>
      <xdr:spPr>
        <a:xfrm>
          <a:off x="10388600" y="598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72589</xdr:rowOff>
    </xdr:from>
    <xdr:to>
      <xdr:col>55</xdr:col>
      <xdr:colOff>0</xdr:colOff>
      <xdr:row>39</xdr:row>
      <xdr:rowOff>80428</xdr:rowOff>
    </xdr:to>
    <xdr:cxnSp macro="">
      <xdr:nvCxnSpPr>
        <xdr:cNvPr id="294" name="直線コネクタ 293"/>
        <xdr:cNvCxnSpPr/>
      </xdr:nvCxnSpPr>
      <xdr:spPr>
        <a:xfrm>
          <a:off x="9639300" y="6759139"/>
          <a:ext cx="8382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125166</xdr:rowOff>
    </xdr:from>
    <xdr:ext cx="378565" cy="259045"/>
    <xdr:sp macro="" textlink="">
      <xdr:nvSpPr>
        <xdr:cNvPr id="295" name="労働費平均値テキスト"/>
        <xdr:cNvSpPr txBox="1"/>
      </xdr:nvSpPr>
      <xdr:spPr>
        <a:xfrm>
          <a:off x="10528300" y="64688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102289</xdr:rowOff>
    </xdr:from>
    <xdr:to>
      <xdr:col>55</xdr:col>
      <xdr:colOff>50800</xdr:colOff>
      <xdr:row>39</xdr:row>
      <xdr:rowOff>32439</xdr:rowOff>
    </xdr:to>
    <xdr:sp macro="" textlink="">
      <xdr:nvSpPr>
        <xdr:cNvPr id="296" name="フローチャート: 判断 295"/>
        <xdr:cNvSpPr/>
      </xdr:nvSpPr>
      <xdr:spPr>
        <a:xfrm>
          <a:off x="10426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72589</xdr:rowOff>
    </xdr:from>
    <xdr:to>
      <xdr:col>50</xdr:col>
      <xdr:colOff>114300</xdr:colOff>
      <xdr:row>39</xdr:row>
      <xdr:rowOff>73406</xdr:rowOff>
    </xdr:to>
    <xdr:cxnSp macro="">
      <xdr:nvCxnSpPr>
        <xdr:cNvPr id="297" name="直線コネクタ 296"/>
        <xdr:cNvCxnSpPr/>
      </xdr:nvCxnSpPr>
      <xdr:spPr>
        <a:xfrm flipV="1">
          <a:off x="8750300" y="6759139"/>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95268</xdr:rowOff>
    </xdr:from>
    <xdr:to>
      <xdr:col>50</xdr:col>
      <xdr:colOff>165100</xdr:colOff>
      <xdr:row>39</xdr:row>
      <xdr:rowOff>25418</xdr:rowOff>
    </xdr:to>
    <xdr:sp macro="" textlink="">
      <xdr:nvSpPr>
        <xdr:cNvPr id="298" name="フローチャート: 判断 297"/>
        <xdr:cNvSpPr/>
      </xdr:nvSpPr>
      <xdr:spPr>
        <a:xfrm>
          <a:off x="9588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41945</xdr:rowOff>
    </xdr:from>
    <xdr:ext cx="378565" cy="259045"/>
    <xdr:sp macro="" textlink="">
      <xdr:nvSpPr>
        <xdr:cNvPr id="299" name="テキスト ボックス 298"/>
        <xdr:cNvSpPr txBox="1"/>
      </xdr:nvSpPr>
      <xdr:spPr>
        <a:xfrm>
          <a:off x="9450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89735</xdr:rowOff>
    </xdr:from>
    <xdr:to>
      <xdr:col>45</xdr:col>
      <xdr:colOff>177800</xdr:colOff>
      <xdr:row>39</xdr:row>
      <xdr:rowOff>73406</xdr:rowOff>
    </xdr:to>
    <xdr:cxnSp macro="">
      <xdr:nvCxnSpPr>
        <xdr:cNvPr id="300" name="直線コネクタ 299"/>
        <xdr:cNvCxnSpPr/>
      </xdr:nvCxnSpPr>
      <xdr:spPr>
        <a:xfrm>
          <a:off x="7861300" y="6604835"/>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95105</xdr:rowOff>
    </xdr:from>
    <xdr:to>
      <xdr:col>46</xdr:col>
      <xdr:colOff>38100</xdr:colOff>
      <xdr:row>39</xdr:row>
      <xdr:rowOff>25255</xdr:rowOff>
    </xdr:to>
    <xdr:sp macro="" textlink="">
      <xdr:nvSpPr>
        <xdr:cNvPr id="301" name="フローチャート: 判断 300"/>
        <xdr:cNvSpPr/>
      </xdr:nvSpPr>
      <xdr:spPr>
        <a:xfrm>
          <a:off x="8699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41782</xdr:rowOff>
    </xdr:from>
    <xdr:ext cx="378565" cy="259045"/>
    <xdr:sp macro="" textlink="">
      <xdr:nvSpPr>
        <xdr:cNvPr id="302" name="テキスト ボックス 301"/>
        <xdr:cNvSpPr txBox="1"/>
      </xdr:nvSpPr>
      <xdr:spPr>
        <a:xfrm>
          <a:off x="8561017" y="6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112921</xdr:rowOff>
    </xdr:from>
    <xdr:to>
      <xdr:col>41</xdr:col>
      <xdr:colOff>50800</xdr:colOff>
      <xdr:row>38</xdr:row>
      <xdr:rowOff>89735</xdr:rowOff>
    </xdr:to>
    <xdr:cxnSp macro="">
      <xdr:nvCxnSpPr>
        <xdr:cNvPr id="303" name="直線コネクタ 302"/>
        <xdr:cNvCxnSpPr/>
      </xdr:nvCxnSpPr>
      <xdr:spPr>
        <a:xfrm>
          <a:off x="6972300" y="5256421"/>
          <a:ext cx="889000" cy="134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77633</xdr:rowOff>
    </xdr:from>
    <xdr:to>
      <xdr:col>41</xdr:col>
      <xdr:colOff>101600</xdr:colOff>
      <xdr:row>39</xdr:row>
      <xdr:rowOff>7783</xdr:rowOff>
    </xdr:to>
    <xdr:sp macro="" textlink="">
      <xdr:nvSpPr>
        <xdr:cNvPr id="304" name="フローチャート: 判断 303"/>
        <xdr:cNvSpPr/>
      </xdr:nvSpPr>
      <xdr:spPr>
        <a:xfrm>
          <a:off x="7810500" y="659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170360</xdr:rowOff>
    </xdr:from>
    <xdr:ext cx="378565" cy="259045"/>
    <xdr:sp macro="" textlink="">
      <xdr:nvSpPr>
        <xdr:cNvPr id="305" name="テキスト ボックス 304"/>
        <xdr:cNvSpPr txBox="1"/>
      </xdr:nvSpPr>
      <xdr:spPr>
        <a:xfrm>
          <a:off x="7672017" y="668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109148</xdr:rowOff>
    </xdr:from>
    <xdr:to>
      <xdr:col>36</xdr:col>
      <xdr:colOff>165100</xdr:colOff>
      <xdr:row>38</xdr:row>
      <xdr:rowOff>39298</xdr:rowOff>
    </xdr:to>
    <xdr:sp macro="" textlink="">
      <xdr:nvSpPr>
        <xdr:cNvPr id="306" name="フローチャート: 判断 305"/>
        <xdr:cNvSpPr/>
      </xdr:nvSpPr>
      <xdr:spPr>
        <a:xfrm>
          <a:off x="6921500" y="645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30425</xdr:rowOff>
    </xdr:from>
    <xdr:ext cx="469744" cy="259045"/>
    <xdr:sp macro="" textlink="">
      <xdr:nvSpPr>
        <xdr:cNvPr id="307" name="テキスト ボックス 306"/>
        <xdr:cNvSpPr txBox="1"/>
      </xdr:nvSpPr>
      <xdr:spPr>
        <a:xfrm>
          <a:off x="6737428" y="65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29628</xdr:rowOff>
    </xdr:from>
    <xdr:to>
      <xdr:col>55</xdr:col>
      <xdr:colOff>50800</xdr:colOff>
      <xdr:row>39</xdr:row>
      <xdr:rowOff>131228</xdr:rowOff>
    </xdr:to>
    <xdr:sp macro="" textlink="">
      <xdr:nvSpPr>
        <xdr:cNvPr id="313" name="楕円 312"/>
        <xdr:cNvSpPr/>
      </xdr:nvSpPr>
      <xdr:spPr>
        <a:xfrm>
          <a:off x="10426700" y="671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116005</xdr:rowOff>
    </xdr:from>
    <xdr:ext cx="378565" cy="259045"/>
    <xdr:sp macro="" textlink="">
      <xdr:nvSpPr>
        <xdr:cNvPr id="314" name="労働費該当値テキスト"/>
        <xdr:cNvSpPr txBox="1"/>
      </xdr:nvSpPr>
      <xdr:spPr>
        <a:xfrm>
          <a:off x="10528300" y="6631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21789</xdr:rowOff>
    </xdr:from>
    <xdr:to>
      <xdr:col>50</xdr:col>
      <xdr:colOff>165100</xdr:colOff>
      <xdr:row>39</xdr:row>
      <xdr:rowOff>123389</xdr:rowOff>
    </xdr:to>
    <xdr:sp macro="" textlink="">
      <xdr:nvSpPr>
        <xdr:cNvPr id="315" name="楕円 314"/>
        <xdr:cNvSpPr/>
      </xdr:nvSpPr>
      <xdr:spPr>
        <a:xfrm>
          <a:off x="9588500" y="670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114516</xdr:rowOff>
    </xdr:from>
    <xdr:ext cx="378565" cy="259045"/>
    <xdr:sp macro="" textlink="">
      <xdr:nvSpPr>
        <xdr:cNvPr id="316" name="テキスト ボックス 315"/>
        <xdr:cNvSpPr txBox="1"/>
      </xdr:nvSpPr>
      <xdr:spPr>
        <a:xfrm>
          <a:off x="9450017" y="680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22606</xdr:rowOff>
    </xdr:from>
    <xdr:to>
      <xdr:col>46</xdr:col>
      <xdr:colOff>38100</xdr:colOff>
      <xdr:row>39</xdr:row>
      <xdr:rowOff>124206</xdr:rowOff>
    </xdr:to>
    <xdr:sp macro="" textlink="">
      <xdr:nvSpPr>
        <xdr:cNvPr id="317" name="楕円 316"/>
        <xdr:cNvSpPr/>
      </xdr:nvSpPr>
      <xdr:spPr>
        <a:xfrm>
          <a:off x="8699500" y="67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115333</xdr:rowOff>
    </xdr:from>
    <xdr:ext cx="378565" cy="259045"/>
    <xdr:sp macro="" textlink="">
      <xdr:nvSpPr>
        <xdr:cNvPr id="318" name="テキスト ボックス 317"/>
        <xdr:cNvSpPr txBox="1"/>
      </xdr:nvSpPr>
      <xdr:spPr>
        <a:xfrm>
          <a:off x="8561017" y="680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38935</xdr:rowOff>
    </xdr:from>
    <xdr:to>
      <xdr:col>41</xdr:col>
      <xdr:colOff>101600</xdr:colOff>
      <xdr:row>38</xdr:row>
      <xdr:rowOff>140535</xdr:rowOff>
    </xdr:to>
    <xdr:sp macro="" textlink="">
      <xdr:nvSpPr>
        <xdr:cNvPr id="319" name="楕円 318"/>
        <xdr:cNvSpPr/>
      </xdr:nvSpPr>
      <xdr:spPr>
        <a:xfrm>
          <a:off x="7810500" y="655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157061</xdr:rowOff>
    </xdr:from>
    <xdr:ext cx="469744" cy="259045"/>
    <xdr:sp macro="" textlink="">
      <xdr:nvSpPr>
        <xdr:cNvPr id="320" name="テキスト ボックス 319"/>
        <xdr:cNvSpPr txBox="1"/>
      </xdr:nvSpPr>
      <xdr:spPr>
        <a:xfrm>
          <a:off x="7626428" y="632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62121</xdr:rowOff>
    </xdr:from>
    <xdr:to>
      <xdr:col>36</xdr:col>
      <xdr:colOff>165100</xdr:colOff>
      <xdr:row>30</xdr:row>
      <xdr:rowOff>163721</xdr:rowOff>
    </xdr:to>
    <xdr:sp macro="" textlink="">
      <xdr:nvSpPr>
        <xdr:cNvPr id="321" name="楕円 320"/>
        <xdr:cNvSpPr/>
      </xdr:nvSpPr>
      <xdr:spPr>
        <a:xfrm>
          <a:off x="6921500" y="520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8798</xdr:rowOff>
    </xdr:from>
    <xdr:ext cx="469744" cy="259045"/>
    <xdr:sp macro="" textlink="">
      <xdr:nvSpPr>
        <xdr:cNvPr id="322" name="テキスト ボックス 321"/>
        <xdr:cNvSpPr txBox="1"/>
      </xdr:nvSpPr>
      <xdr:spPr>
        <a:xfrm>
          <a:off x="6737428" y="498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19494</xdr:rowOff>
    </xdr:from>
    <xdr:to>
      <xdr:col>55</xdr:col>
      <xdr:colOff>0</xdr:colOff>
      <xdr:row>57</xdr:row>
      <xdr:rowOff>23876</xdr:rowOff>
    </xdr:to>
    <xdr:cxnSp macro="">
      <xdr:nvCxnSpPr>
        <xdr:cNvPr id="351" name="直線コネクタ 350"/>
        <xdr:cNvCxnSpPr/>
      </xdr:nvCxnSpPr>
      <xdr:spPr>
        <a:xfrm flipV="1">
          <a:off x="9639300" y="9792144"/>
          <a:ext cx="8382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23876</xdr:rowOff>
    </xdr:from>
    <xdr:to>
      <xdr:col>50</xdr:col>
      <xdr:colOff>114300</xdr:colOff>
      <xdr:row>57</xdr:row>
      <xdr:rowOff>47599</xdr:rowOff>
    </xdr:to>
    <xdr:cxnSp macro="">
      <xdr:nvCxnSpPr>
        <xdr:cNvPr id="354" name="直線コネクタ 353"/>
        <xdr:cNvCxnSpPr/>
      </xdr:nvCxnSpPr>
      <xdr:spPr>
        <a:xfrm flipV="1">
          <a:off x="8750300" y="9796526"/>
          <a:ext cx="889000" cy="2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24003</xdr:rowOff>
    </xdr:from>
    <xdr:to>
      <xdr:col>45</xdr:col>
      <xdr:colOff>177800</xdr:colOff>
      <xdr:row>57</xdr:row>
      <xdr:rowOff>47599</xdr:rowOff>
    </xdr:to>
    <xdr:cxnSp macro="">
      <xdr:nvCxnSpPr>
        <xdr:cNvPr id="357" name="直線コネクタ 356"/>
        <xdr:cNvCxnSpPr/>
      </xdr:nvCxnSpPr>
      <xdr:spPr>
        <a:xfrm>
          <a:off x="7861300" y="9796653"/>
          <a:ext cx="889000" cy="2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24003</xdr:rowOff>
    </xdr:from>
    <xdr:to>
      <xdr:col>41</xdr:col>
      <xdr:colOff>50800</xdr:colOff>
      <xdr:row>57</xdr:row>
      <xdr:rowOff>55893</xdr:rowOff>
    </xdr:to>
    <xdr:cxnSp macro="">
      <xdr:nvCxnSpPr>
        <xdr:cNvPr id="360" name="直線コネクタ 359"/>
        <xdr:cNvCxnSpPr/>
      </xdr:nvCxnSpPr>
      <xdr:spPr>
        <a:xfrm flipV="1">
          <a:off x="6972300" y="9796653"/>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140144</xdr:rowOff>
    </xdr:from>
    <xdr:to>
      <xdr:col>55</xdr:col>
      <xdr:colOff>50800</xdr:colOff>
      <xdr:row>57</xdr:row>
      <xdr:rowOff>70294</xdr:rowOff>
    </xdr:to>
    <xdr:sp macro="" textlink="">
      <xdr:nvSpPr>
        <xdr:cNvPr id="370" name="楕円 369"/>
        <xdr:cNvSpPr/>
      </xdr:nvSpPr>
      <xdr:spPr>
        <a:xfrm>
          <a:off x="10426700" y="97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118571</xdr:rowOff>
    </xdr:from>
    <xdr:ext cx="534377" cy="259045"/>
    <xdr:sp macro="" textlink="">
      <xdr:nvSpPr>
        <xdr:cNvPr id="371" name="農林水産業費該当値テキスト"/>
        <xdr:cNvSpPr txBox="1"/>
      </xdr:nvSpPr>
      <xdr:spPr>
        <a:xfrm>
          <a:off x="10528300" y="971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144526</xdr:rowOff>
    </xdr:from>
    <xdr:to>
      <xdr:col>50</xdr:col>
      <xdr:colOff>165100</xdr:colOff>
      <xdr:row>57</xdr:row>
      <xdr:rowOff>74676</xdr:rowOff>
    </xdr:to>
    <xdr:sp macro="" textlink="">
      <xdr:nvSpPr>
        <xdr:cNvPr id="372" name="楕円 371"/>
        <xdr:cNvSpPr/>
      </xdr:nvSpPr>
      <xdr:spPr>
        <a:xfrm>
          <a:off x="9588500" y="97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65803</xdr:rowOff>
    </xdr:from>
    <xdr:ext cx="534377" cy="259045"/>
    <xdr:sp macro="" textlink="">
      <xdr:nvSpPr>
        <xdr:cNvPr id="373" name="テキスト ボックス 372"/>
        <xdr:cNvSpPr txBox="1"/>
      </xdr:nvSpPr>
      <xdr:spPr>
        <a:xfrm>
          <a:off x="9372111" y="983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168249</xdr:rowOff>
    </xdr:from>
    <xdr:to>
      <xdr:col>46</xdr:col>
      <xdr:colOff>38100</xdr:colOff>
      <xdr:row>57</xdr:row>
      <xdr:rowOff>98399</xdr:rowOff>
    </xdr:to>
    <xdr:sp macro="" textlink="">
      <xdr:nvSpPr>
        <xdr:cNvPr id="374" name="楕円 373"/>
        <xdr:cNvSpPr/>
      </xdr:nvSpPr>
      <xdr:spPr>
        <a:xfrm>
          <a:off x="8699500" y="97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89526</xdr:rowOff>
    </xdr:from>
    <xdr:ext cx="534377" cy="259045"/>
    <xdr:sp macro="" textlink="">
      <xdr:nvSpPr>
        <xdr:cNvPr id="375" name="テキスト ボックス 374"/>
        <xdr:cNvSpPr txBox="1"/>
      </xdr:nvSpPr>
      <xdr:spPr>
        <a:xfrm>
          <a:off x="8483111" y="986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144653</xdr:rowOff>
    </xdr:from>
    <xdr:to>
      <xdr:col>41</xdr:col>
      <xdr:colOff>101600</xdr:colOff>
      <xdr:row>57</xdr:row>
      <xdr:rowOff>74803</xdr:rowOff>
    </xdr:to>
    <xdr:sp macro="" textlink="">
      <xdr:nvSpPr>
        <xdr:cNvPr id="376" name="楕円 375"/>
        <xdr:cNvSpPr/>
      </xdr:nvSpPr>
      <xdr:spPr>
        <a:xfrm>
          <a:off x="7810500" y="974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65930</xdr:rowOff>
    </xdr:from>
    <xdr:ext cx="534377" cy="259045"/>
    <xdr:sp macro="" textlink="">
      <xdr:nvSpPr>
        <xdr:cNvPr id="377" name="テキスト ボックス 376"/>
        <xdr:cNvSpPr txBox="1"/>
      </xdr:nvSpPr>
      <xdr:spPr>
        <a:xfrm>
          <a:off x="7594111" y="983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5093</xdr:rowOff>
    </xdr:from>
    <xdr:to>
      <xdr:col>36</xdr:col>
      <xdr:colOff>165100</xdr:colOff>
      <xdr:row>57</xdr:row>
      <xdr:rowOff>106693</xdr:rowOff>
    </xdr:to>
    <xdr:sp macro="" textlink="">
      <xdr:nvSpPr>
        <xdr:cNvPr id="378" name="楕円 377"/>
        <xdr:cNvSpPr/>
      </xdr:nvSpPr>
      <xdr:spPr>
        <a:xfrm>
          <a:off x="6921500" y="977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97820</xdr:rowOff>
    </xdr:from>
    <xdr:ext cx="534377" cy="259045"/>
    <xdr:sp macro="" textlink="">
      <xdr:nvSpPr>
        <xdr:cNvPr id="379" name="テキスト ボックス 378"/>
        <xdr:cNvSpPr txBox="1"/>
      </xdr:nvSpPr>
      <xdr:spPr>
        <a:xfrm>
          <a:off x="6705111" y="98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126792</xdr:rowOff>
    </xdr:from>
    <xdr:to>
      <xdr:col>55</xdr:col>
      <xdr:colOff>0</xdr:colOff>
      <xdr:row>78</xdr:row>
      <xdr:rowOff>159505</xdr:rowOff>
    </xdr:to>
    <xdr:cxnSp macro="">
      <xdr:nvCxnSpPr>
        <xdr:cNvPr id="408" name="直線コネクタ 407"/>
        <xdr:cNvCxnSpPr/>
      </xdr:nvCxnSpPr>
      <xdr:spPr>
        <a:xfrm>
          <a:off x="9639300" y="13499892"/>
          <a:ext cx="838200" cy="3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126792</xdr:rowOff>
    </xdr:from>
    <xdr:to>
      <xdr:col>50</xdr:col>
      <xdr:colOff>114300</xdr:colOff>
      <xdr:row>78</xdr:row>
      <xdr:rowOff>141094</xdr:rowOff>
    </xdr:to>
    <xdr:cxnSp macro="">
      <xdr:nvCxnSpPr>
        <xdr:cNvPr id="411" name="直線コネクタ 410"/>
        <xdr:cNvCxnSpPr/>
      </xdr:nvCxnSpPr>
      <xdr:spPr>
        <a:xfrm flipV="1">
          <a:off x="8750300" y="13499892"/>
          <a:ext cx="889000" cy="1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165867</xdr:rowOff>
    </xdr:from>
    <xdr:to>
      <xdr:col>45</xdr:col>
      <xdr:colOff>177800</xdr:colOff>
      <xdr:row>78</xdr:row>
      <xdr:rowOff>141094</xdr:rowOff>
    </xdr:to>
    <xdr:cxnSp macro="">
      <xdr:nvCxnSpPr>
        <xdr:cNvPr id="414" name="直線コネクタ 413"/>
        <xdr:cNvCxnSpPr/>
      </xdr:nvCxnSpPr>
      <xdr:spPr>
        <a:xfrm>
          <a:off x="7861300" y="13367517"/>
          <a:ext cx="889000" cy="14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165867</xdr:rowOff>
    </xdr:from>
    <xdr:to>
      <xdr:col>41</xdr:col>
      <xdr:colOff>50800</xdr:colOff>
      <xdr:row>78</xdr:row>
      <xdr:rowOff>102347</xdr:rowOff>
    </xdr:to>
    <xdr:cxnSp macro="">
      <xdr:nvCxnSpPr>
        <xdr:cNvPr id="417" name="直線コネクタ 416"/>
        <xdr:cNvCxnSpPr/>
      </xdr:nvCxnSpPr>
      <xdr:spPr>
        <a:xfrm flipV="1">
          <a:off x="6972300" y="13367517"/>
          <a:ext cx="889000" cy="10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9" name="テキスト ボックス 418"/>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108705</xdr:rowOff>
    </xdr:from>
    <xdr:to>
      <xdr:col>55</xdr:col>
      <xdr:colOff>50800</xdr:colOff>
      <xdr:row>79</xdr:row>
      <xdr:rowOff>38855</xdr:rowOff>
    </xdr:to>
    <xdr:sp macro="" textlink="">
      <xdr:nvSpPr>
        <xdr:cNvPr id="427" name="楕円 426"/>
        <xdr:cNvSpPr/>
      </xdr:nvSpPr>
      <xdr:spPr>
        <a:xfrm>
          <a:off x="10426700" y="134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23632</xdr:rowOff>
    </xdr:from>
    <xdr:ext cx="469744" cy="259045"/>
    <xdr:sp macro="" textlink="">
      <xdr:nvSpPr>
        <xdr:cNvPr id="428" name="商工費該当値テキスト"/>
        <xdr:cNvSpPr txBox="1"/>
      </xdr:nvSpPr>
      <xdr:spPr>
        <a:xfrm>
          <a:off x="10528300" y="1339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75992</xdr:rowOff>
    </xdr:from>
    <xdr:to>
      <xdr:col>50</xdr:col>
      <xdr:colOff>165100</xdr:colOff>
      <xdr:row>79</xdr:row>
      <xdr:rowOff>6142</xdr:rowOff>
    </xdr:to>
    <xdr:sp macro="" textlink="">
      <xdr:nvSpPr>
        <xdr:cNvPr id="429" name="楕円 428"/>
        <xdr:cNvSpPr/>
      </xdr:nvSpPr>
      <xdr:spPr>
        <a:xfrm>
          <a:off x="9588500" y="1344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168719</xdr:rowOff>
    </xdr:from>
    <xdr:ext cx="534377" cy="259045"/>
    <xdr:sp macro="" textlink="">
      <xdr:nvSpPr>
        <xdr:cNvPr id="430" name="テキスト ボックス 429"/>
        <xdr:cNvSpPr txBox="1"/>
      </xdr:nvSpPr>
      <xdr:spPr>
        <a:xfrm>
          <a:off x="9372111" y="135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90294</xdr:rowOff>
    </xdr:from>
    <xdr:to>
      <xdr:col>46</xdr:col>
      <xdr:colOff>38100</xdr:colOff>
      <xdr:row>79</xdr:row>
      <xdr:rowOff>20444</xdr:rowOff>
    </xdr:to>
    <xdr:sp macro="" textlink="">
      <xdr:nvSpPr>
        <xdr:cNvPr id="431" name="楕円 430"/>
        <xdr:cNvSpPr/>
      </xdr:nvSpPr>
      <xdr:spPr>
        <a:xfrm>
          <a:off x="8699500" y="1346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11571</xdr:rowOff>
    </xdr:from>
    <xdr:ext cx="469744" cy="259045"/>
    <xdr:sp macro="" textlink="">
      <xdr:nvSpPr>
        <xdr:cNvPr id="432" name="テキスト ボックス 431"/>
        <xdr:cNvSpPr txBox="1"/>
      </xdr:nvSpPr>
      <xdr:spPr>
        <a:xfrm>
          <a:off x="8515428" y="1355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115067</xdr:rowOff>
    </xdr:from>
    <xdr:to>
      <xdr:col>41</xdr:col>
      <xdr:colOff>101600</xdr:colOff>
      <xdr:row>78</xdr:row>
      <xdr:rowOff>45217</xdr:rowOff>
    </xdr:to>
    <xdr:sp macro="" textlink="">
      <xdr:nvSpPr>
        <xdr:cNvPr id="433" name="楕円 432"/>
        <xdr:cNvSpPr/>
      </xdr:nvSpPr>
      <xdr:spPr>
        <a:xfrm>
          <a:off x="7810500" y="1331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61744</xdr:rowOff>
    </xdr:from>
    <xdr:ext cx="534377" cy="259045"/>
    <xdr:sp macro="" textlink="">
      <xdr:nvSpPr>
        <xdr:cNvPr id="434" name="テキスト ボックス 433"/>
        <xdr:cNvSpPr txBox="1"/>
      </xdr:nvSpPr>
      <xdr:spPr>
        <a:xfrm>
          <a:off x="7594111" y="1309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51547</xdr:rowOff>
    </xdr:from>
    <xdr:to>
      <xdr:col>36</xdr:col>
      <xdr:colOff>165100</xdr:colOff>
      <xdr:row>78</xdr:row>
      <xdr:rowOff>153147</xdr:rowOff>
    </xdr:to>
    <xdr:sp macro="" textlink="">
      <xdr:nvSpPr>
        <xdr:cNvPr id="435" name="楕円 434"/>
        <xdr:cNvSpPr/>
      </xdr:nvSpPr>
      <xdr:spPr>
        <a:xfrm>
          <a:off x="6921500" y="1342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144274</xdr:rowOff>
    </xdr:from>
    <xdr:ext cx="534377" cy="259045"/>
    <xdr:sp macro="" textlink="">
      <xdr:nvSpPr>
        <xdr:cNvPr id="436" name="テキスト ボックス 435"/>
        <xdr:cNvSpPr txBox="1"/>
      </xdr:nvSpPr>
      <xdr:spPr>
        <a:xfrm>
          <a:off x="6705111" y="1351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166767</xdr:rowOff>
    </xdr:from>
    <xdr:to>
      <xdr:col>55</xdr:col>
      <xdr:colOff>0</xdr:colOff>
      <xdr:row>97</xdr:row>
      <xdr:rowOff>56696</xdr:rowOff>
    </xdr:to>
    <xdr:cxnSp macro="">
      <xdr:nvCxnSpPr>
        <xdr:cNvPr id="465" name="直線コネクタ 464"/>
        <xdr:cNvCxnSpPr/>
      </xdr:nvCxnSpPr>
      <xdr:spPr>
        <a:xfrm>
          <a:off x="9639300" y="16625967"/>
          <a:ext cx="8382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162499</xdr:rowOff>
    </xdr:from>
    <xdr:to>
      <xdr:col>50</xdr:col>
      <xdr:colOff>114300</xdr:colOff>
      <xdr:row>96</xdr:row>
      <xdr:rowOff>166767</xdr:rowOff>
    </xdr:to>
    <xdr:cxnSp macro="">
      <xdr:nvCxnSpPr>
        <xdr:cNvPr id="468" name="直線コネクタ 467"/>
        <xdr:cNvCxnSpPr/>
      </xdr:nvCxnSpPr>
      <xdr:spPr>
        <a:xfrm>
          <a:off x="8750300" y="16621699"/>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162499</xdr:rowOff>
    </xdr:from>
    <xdr:to>
      <xdr:col>45</xdr:col>
      <xdr:colOff>177800</xdr:colOff>
      <xdr:row>97</xdr:row>
      <xdr:rowOff>51788</xdr:rowOff>
    </xdr:to>
    <xdr:cxnSp macro="">
      <xdr:nvCxnSpPr>
        <xdr:cNvPr id="471" name="直線コネクタ 470"/>
        <xdr:cNvCxnSpPr/>
      </xdr:nvCxnSpPr>
      <xdr:spPr>
        <a:xfrm flipV="1">
          <a:off x="7861300" y="16621699"/>
          <a:ext cx="889000" cy="6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19738</xdr:rowOff>
    </xdr:from>
    <xdr:to>
      <xdr:col>41</xdr:col>
      <xdr:colOff>50800</xdr:colOff>
      <xdr:row>97</xdr:row>
      <xdr:rowOff>51788</xdr:rowOff>
    </xdr:to>
    <xdr:cxnSp macro="">
      <xdr:nvCxnSpPr>
        <xdr:cNvPr id="474" name="直線コネクタ 473"/>
        <xdr:cNvCxnSpPr/>
      </xdr:nvCxnSpPr>
      <xdr:spPr>
        <a:xfrm>
          <a:off x="6972300" y="16650388"/>
          <a:ext cx="889000" cy="3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5896</xdr:rowOff>
    </xdr:from>
    <xdr:to>
      <xdr:col>55</xdr:col>
      <xdr:colOff>50800</xdr:colOff>
      <xdr:row>97</xdr:row>
      <xdr:rowOff>107496</xdr:rowOff>
    </xdr:to>
    <xdr:sp macro="" textlink="">
      <xdr:nvSpPr>
        <xdr:cNvPr id="484" name="楕円 483"/>
        <xdr:cNvSpPr/>
      </xdr:nvSpPr>
      <xdr:spPr>
        <a:xfrm>
          <a:off x="10426700" y="166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155773</xdr:rowOff>
    </xdr:from>
    <xdr:ext cx="534377" cy="259045"/>
    <xdr:sp macro="" textlink="">
      <xdr:nvSpPr>
        <xdr:cNvPr id="485" name="土木費該当値テキスト"/>
        <xdr:cNvSpPr txBox="1"/>
      </xdr:nvSpPr>
      <xdr:spPr>
        <a:xfrm>
          <a:off x="10528300" y="1661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115967</xdr:rowOff>
    </xdr:from>
    <xdr:to>
      <xdr:col>50</xdr:col>
      <xdr:colOff>165100</xdr:colOff>
      <xdr:row>97</xdr:row>
      <xdr:rowOff>46117</xdr:rowOff>
    </xdr:to>
    <xdr:sp macro="" textlink="">
      <xdr:nvSpPr>
        <xdr:cNvPr id="486" name="楕円 485"/>
        <xdr:cNvSpPr/>
      </xdr:nvSpPr>
      <xdr:spPr>
        <a:xfrm>
          <a:off x="9588500" y="1657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37244</xdr:rowOff>
    </xdr:from>
    <xdr:ext cx="534377" cy="259045"/>
    <xdr:sp macro="" textlink="">
      <xdr:nvSpPr>
        <xdr:cNvPr id="487" name="テキスト ボックス 486"/>
        <xdr:cNvSpPr txBox="1"/>
      </xdr:nvSpPr>
      <xdr:spPr>
        <a:xfrm>
          <a:off x="9372111" y="1666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111699</xdr:rowOff>
    </xdr:from>
    <xdr:to>
      <xdr:col>46</xdr:col>
      <xdr:colOff>38100</xdr:colOff>
      <xdr:row>97</xdr:row>
      <xdr:rowOff>41849</xdr:rowOff>
    </xdr:to>
    <xdr:sp macro="" textlink="">
      <xdr:nvSpPr>
        <xdr:cNvPr id="488" name="楕円 487"/>
        <xdr:cNvSpPr/>
      </xdr:nvSpPr>
      <xdr:spPr>
        <a:xfrm>
          <a:off x="8699500" y="1657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32976</xdr:rowOff>
    </xdr:from>
    <xdr:ext cx="534377" cy="259045"/>
    <xdr:sp macro="" textlink="">
      <xdr:nvSpPr>
        <xdr:cNvPr id="489" name="テキスト ボックス 488"/>
        <xdr:cNvSpPr txBox="1"/>
      </xdr:nvSpPr>
      <xdr:spPr>
        <a:xfrm>
          <a:off x="8483111" y="1666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988</xdr:rowOff>
    </xdr:from>
    <xdr:to>
      <xdr:col>41</xdr:col>
      <xdr:colOff>101600</xdr:colOff>
      <xdr:row>97</xdr:row>
      <xdr:rowOff>102588</xdr:rowOff>
    </xdr:to>
    <xdr:sp macro="" textlink="">
      <xdr:nvSpPr>
        <xdr:cNvPr id="490" name="楕円 489"/>
        <xdr:cNvSpPr/>
      </xdr:nvSpPr>
      <xdr:spPr>
        <a:xfrm>
          <a:off x="7810500" y="1663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93715</xdr:rowOff>
    </xdr:from>
    <xdr:ext cx="534377" cy="259045"/>
    <xdr:sp macro="" textlink="">
      <xdr:nvSpPr>
        <xdr:cNvPr id="491" name="テキスト ボックス 490"/>
        <xdr:cNvSpPr txBox="1"/>
      </xdr:nvSpPr>
      <xdr:spPr>
        <a:xfrm>
          <a:off x="7594111" y="1672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140388</xdr:rowOff>
    </xdr:from>
    <xdr:to>
      <xdr:col>36</xdr:col>
      <xdr:colOff>165100</xdr:colOff>
      <xdr:row>97</xdr:row>
      <xdr:rowOff>70538</xdr:rowOff>
    </xdr:to>
    <xdr:sp macro="" textlink="">
      <xdr:nvSpPr>
        <xdr:cNvPr id="492" name="楕円 491"/>
        <xdr:cNvSpPr/>
      </xdr:nvSpPr>
      <xdr:spPr>
        <a:xfrm>
          <a:off x="6921500" y="1659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61665</xdr:rowOff>
    </xdr:from>
    <xdr:ext cx="534377" cy="259045"/>
    <xdr:sp macro="" textlink="">
      <xdr:nvSpPr>
        <xdr:cNvPr id="493" name="テキスト ボックス 492"/>
        <xdr:cNvSpPr txBox="1"/>
      </xdr:nvSpPr>
      <xdr:spPr>
        <a:xfrm>
          <a:off x="6705111" y="16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166827</xdr:rowOff>
    </xdr:from>
    <xdr:to>
      <xdr:col>85</xdr:col>
      <xdr:colOff>127000</xdr:colOff>
      <xdr:row>35</xdr:row>
      <xdr:rowOff>71863</xdr:rowOff>
    </xdr:to>
    <xdr:cxnSp macro="">
      <xdr:nvCxnSpPr>
        <xdr:cNvPr id="522" name="直線コネクタ 521"/>
        <xdr:cNvCxnSpPr/>
      </xdr:nvCxnSpPr>
      <xdr:spPr>
        <a:xfrm>
          <a:off x="15481300" y="5824677"/>
          <a:ext cx="838200" cy="24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166827</xdr:rowOff>
    </xdr:from>
    <xdr:to>
      <xdr:col>81</xdr:col>
      <xdr:colOff>50800</xdr:colOff>
      <xdr:row>35</xdr:row>
      <xdr:rowOff>35344</xdr:rowOff>
    </xdr:to>
    <xdr:cxnSp macro="">
      <xdr:nvCxnSpPr>
        <xdr:cNvPr id="525" name="直線コネクタ 524"/>
        <xdr:cNvCxnSpPr/>
      </xdr:nvCxnSpPr>
      <xdr:spPr>
        <a:xfrm flipV="1">
          <a:off x="14592300" y="5824677"/>
          <a:ext cx="889000" cy="21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125870</xdr:rowOff>
    </xdr:from>
    <xdr:to>
      <xdr:col>76</xdr:col>
      <xdr:colOff>114300</xdr:colOff>
      <xdr:row>35</xdr:row>
      <xdr:rowOff>35344</xdr:rowOff>
    </xdr:to>
    <xdr:cxnSp macro="">
      <xdr:nvCxnSpPr>
        <xdr:cNvPr id="528" name="直線コネクタ 527"/>
        <xdr:cNvCxnSpPr/>
      </xdr:nvCxnSpPr>
      <xdr:spPr>
        <a:xfrm>
          <a:off x="13703300" y="5955170"/>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90437</xdr:rowOff>
    </xdr:from>
    <xdr:to>
      <xdr:col>71</xdr:col>
      <xdr:colOff>177800</xdr:colOff>
      <xdr:row>34</xdr:row>
      <xdr:rowOff>125870</xdr:rowOff>
    </xdr:to>
    <xdr:cxnSp macro="">
      <xdr:nvCxnSpPr>
        <xdr:cNvPr id="531" name="直線コネクタ 530"/>
        <xdr:cNvCxnSpPr/>
      </xdr:nvCxnSpPr>
      <xdr:spPr>
        <a:xfrm>
          <a:off x="12814300" y="5576837"/>
          <a:ext cx="889000" cy="37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21063</xdr:rowOff>
    </xdr:from>
    <xdr:to>
      <xdr:col>85</xdr:col>
      <xdr:colOff>177800</xdr:colOff>
      <xdr:row>35</xdr:row>
      <xdr:rowOff>122663</xdr:rowOff>
    </xdr:to>
    <xdr:sp macro="" textlink="">
      <xdr:nvSpPr>
        <xdr:cNvPr id="541" name="楕円 540"/>
        <xdr:cNvSpPr/>
      </xdr:nvSpPr>
      <xdr:spPr>
        <a:xfrm>
          <a:off x="16268700" y="602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43940</xdr:rowOff>
    </xdr:from>
    <xdr:ext cx="534377" cy="259045"/>
    <xdr:sp macro="" textlink="">
      <xdr:nvSpPr>
        <xdr:cNvPr id="542" name="消防費該当値テキスト"/>
        <xdr:cNvSpPr txBox="1"/>
      </xdr:nvSpPr>
      <xdr:spPr>
        <a:xfrm>
          <a:off x="16370300" y="587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116027</xdr:rowOff>
    </xdr:from>
    <xdr:to>
      <xdr:col>81</xdr:col>
      <xdr:colOff>101600</xdr:colOff>
      <xdr:row>34</xdr:row>
      <xdr:rowOff>46177</xdr:rowOff>
    </xdr:to>
    <xdr:sp macro="" textlink="">
      <xdr:nvSpPr>
        <xdr:cNvPr id="543" name="楕円 542"/>
        <xdr:cNvSpPr/>
      </xdr:nvSpPr>
      <xdr:spPr>
        <a:xfrm>
          <a:off x="15430500" y="577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62704</xdr:rowOff>
    </xdr:from>
    <xdr:ext cx="534377" cy="259045"/>
    <xdr:sp macro="" textlink="">
      <xdr:nvSpPr>
        <xdr:cNvPr id="544" name="テキスト ボックス 543"/>
        <xdr:cNvSpPr txBox="1"/>
      </xdr:nvSpPr>
      <xdr:spPr>
        <a:xfrm>
          <a:off x="15214111" y="554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155994</xdr:rowOff>
    </xdr:from>
    <xdr:to>
      <xdr:col>76</xdr:col>
      <xdr:colOff>165100</xdr:colOff>
      <xdr:row>35</xdr:row>
      <xdr:rowOff>86144</xdr:rowOff>
    </xdr:to>
    <xdr:sp macro="" textlink="">
      <xdr:nvSpPr>
        <xdr:cNvPr id="545" name="楕円 544"/>
        <xdr:cNvSpPr/>
      </xdr:nvSpPr>
      <xdr:spPr>
        <a:xfrm>
          <a:off x="14541500" y="598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102671</xdr:rowOff>
    </xdr:from>
    <xdr:ext cx="534377" cy="259045"/>
    <xdr:sp macro="" textlink="">
      <xdr:nvSpPr>
        <xdr:cNvPr id="546" name="テキスト ボックス 545"/>
        <xdr:cNvSpPr txBox="1"/>
      </xdr:nvSpPr>
      <xdr:spPr>
        <a:xfrm>
          <a:off x="14325111" y="57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75070</xdr:rowOff>
    </xdr:from>
    <xdr:to>
      <xdr:col>72</xdr:col>
      <xdr:colOff>38100</xdr:colOff>
      <xdr:row>35</xdr:row>
      <xdr:rowOff>5220</xdr:rowOff>
    </xdr:to>
    <xdr:sp macro="" textlink="">
      <xdr:nvSpPr>
        <xdr:cNvPr id="547" name="楕円 546"/>
        <xdr:cNvSpPr/>
      </xdr:nvSpPr>
      <xdr:spPr>
        <a:xfrm>
          <a:off x="13652500" y="590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21747</xdr:rowOff>
    </xdr:from>
    <xdr:ext cx="534377" cy="259045"/>
    <xdr:sp macro="" textlink="">
      <xdr:nvSpPr>
        <xdr:cNvPr id="548" name="テキスト ボックス 547"/>
        <xdr:cNvSpPr txBox="1"/>
      </xdr:nvSpPr>
      <xdr:spPr>
        <a:xfrm>
          <a:off x="13436111" y="56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39637</xdr:rowOff>
    </xdr:from>
    <xdr:to>
      <xdr:col>67</xdr:col>
      <xdr:colOff>101600</xdr:colOff>
      <xdr:row>32</xdr:row>
      <xdr:rowOff>141237</xdr:rowOff>
    </xdr:to>
    <xdr:sp macro="" textlink="">
      <xdr:nvSpPr>
        <xdr:cNvPr id="549" name="楕円 548"/>
        <xdr:cNvSpPr/>
      </xdr:nvSpPr>
      <xdr:spPr>
        <a:xfrm>
          <a:off x="12763500" y="552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157764</xdr:rowOff>
    </xdr:from>
    <xdr:ext cx="534377" cy="259045"/>
    <xdr:sp macro="" textlink="">
      <xdr:nvSpPr>
        <xdr:cNvPr id="550" name="テキスト ボックス 549"/>
        <xdr:cNvSpPr txBox="1"/>
      </xdr:nvSpPr>
      <xdr:spPr>
        <a:xfrm>
          <a:off x="12547111" y="530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92151</xdr:rowOff>
    </xdr:from>
    <xdr:to>
      <xdr:col>85</xdr:col>
      <xdr:colOff>127000</xdr:colOff>
      <xdr:row>57</xdr:row>
      <xdr:rowOff>51849</xdr:rowOff>
    </xdr:to>
    <xdr:cxnSp macro="">
      <xdr:nvCxnSpPr>
        <xdr:cNvPr id="579" name="直線コネクタ 578"/>
        <xdr:cNvCxnSpPr/>
      </xdr:nvCxnSpPr>
      <xdr:spPr>
        <a:xfrm>
          <a:off x="15481300" y="9693351"/>
          <a:ext cx="838200" cy="13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60193</xdr:rowOff>
    </xdr:from>
    <xdr:to>
      <xdr:col>81</xdr:col>
      <xdr:colOff>50800</xdr:colOff>
      <xdr:row>56</xdr:row>
      <xdr:rowOff>92151</xdr:rowOff>
    </xdr:to>
    <xdr:cxnSp macro="">
      <xdr:nvCxnSpPr>
        <xdr:cNvPr id="582" name="直線コネクタ 581"/>
        <xdr:cNvCxnSpPr/>
      </xdr:nvCxnSpPr>
      <xdr:spPr>
        <a:xfrm>
          <a:off x="14592300" y="9661393"/>
          <a:ext cx="889000" cy="3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60193</xdr:rowOff>
    </xdr:from>
    <xdr:to>
      <xdr:col>76</xdr:col>
      <xdr:colOff>114300</xdr:colOff>
      <xdr:row>56</xdr:row>
      <xdr:rowOff>61572</xdr:rowOff>
    </xdr:to>
    <xdr:cxnSp macro="">
      <xdr:nvCxnSpPr>
        <xdr:cNvPr id="585" name="直線コネクタ 584"/>
        <xdr:cNvCxnSpPr/>
      </xdr:nvCxnSpPr>
      <xdr:spPr>
        <a:xfrm flipV="1">
          <a:off x="13703300" y="9661393"/>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61572</xdr:rowOff>
    </xdr:from>
    <xdr:to>
      <xdr:col>71</xdr:col>
      <xdr:colOff>177800</xdr:colOff>
      <xdr:row>57</xdr:row>
      <xdr:rowOff>36335</xdr:rowOff>
    </xdr:to>
    <xdr:cxnSp macro="">
      <xdr:nvCxnSpPr>
        <xdr:cNvPr id="588" name="直線コネクタ 587"/>
        <xdr:cNvCxnSpPr/>
      </xdr:nvCxnSpPr>
      <xdr:spPr>
        <a:xfrm flipV="1">
          <a:off x="12814300" y="9662772"/>
          <a:ext cx="889000" cy="14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1049</xdr:rowOff>
    </xdr:from>
    <xdr:to>
      <xdr:col>85</xdr:col>
      <xdr:colOff>177800</xdr:colOff>
      <xdr:row>57</xdr:row>
      <xdr:rowOff>102649</xdr:rowOff>
    </xdr:to>
    <xdr:sp macro="" textlink="">
      <xdr:nvSpPr>
        <xdr:cNvPr id="598" name="楕円 597"/>
        <xdr:cNvSpPr/>
      </xdr:nvSpPr>
      <xdr:spPr>
        <a:xfrm>
          <a:off x="16268700" y="977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150926</xdr:rowOff>
    </xdr:from>
    <xdr:ext cx="534377" cy="259045"/>
    <xdr:sp macro="" textlink="">
      <xdr:nvSpPr>
        <xdr:cNvPr id="599" name="教育費該当値テキスト"/>
        <xdr:cNvSpPr txBox="1"/>
      </xdr:nvSpPr>
      <xdr:spPr>
        <a:xfrm>
          <a:off x="16370300" y="975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41351</xdr:rowOff>
    </xdr:from>
    <xdr:to>
      <xdr:col>81</xdr:col>
      <xdr:colOff>101600</xdr:colOff>
      <xdr:row>56</xdr:row>
      <xdr:rowOff>142951</xdr:rowOff>
    </xdr:to>
    <xdr:sp macro="" textlink="">
      <xdr:nvSpPr>
        <xdr:cNvPr id="600" name="楕円 599"/>
        <xdr:cNvSpPr/>
      </xdr:nvSpPr>
      <xdr:spPr>
        <a:xfrm>
          <a:off x="15430500" y="96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159478</xdr:rowOff>
    </xdr:from>
    <xdr:ext cx="534377" cy="259045"/>
    <xdr:sp macro="" textlink="">
      <xdr:nvSpPr>
        <xdr:cNvPr id="601" name="テキスト ボックス 600"/>
        <xdr:cNvSpPr txBox="1"/>
      </xdr:nvSpPr>
      <xdr:spPr>
        <a:xfrm>
          <a:off x="15214111" y="941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9393</xdr:rowOff>
    </xdr:from>
    <xdr:to>
      <xdr:col>76</xdr:col>
      <xdr:colOff>165100</xdr:colOff>
      <xdr:row>56</xdr:row>
      <xdr:rowOff>110993</xdr:rowOff>
    </xdr:to>
    <xdr:sp macro="" textlink="">
      <xdr:nvSpPr>
        <xdr:cNvPr id="602" name="楕円 601"/>
        <xdr:cNvSpPr/>
      </xdr:nvSpPr>
      <xdr:spPr>
        <a:xfrm>
          <a:off x="14541500" y="961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127520</xdr:rowOff>
    </xdr:from>
    <xdr:ext cx="534377" cy="259045"/>
    <xdr:sp macro="" textlink="">
      <xdr:nvSpPr>
        <xdr:cNvPr id="603" name="テキスト ボックス 602"/>
        <xdr:cNvSpPr txBox="1"/>
      </xdr:nvSpPr>
      <xdr:spPr>
        <a:xfrm>
          <a:off x="14325111" y="938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10772</xdr:rowOff>
    </xdr:from>
    <xdr:to>
      <xdr:col>72</xdr:col>
      <xdr:colOff>38100</xdr:colOff>
      <xdr:row>56</xdr:row>
      <xdr:rowOff>112372</xdr:rowOff>
    </xdr:to>
    <xdr:sp macro="" textlink="">
      <xdr:nvSpPr>
        <xdr:cNvPr id="604" name="楕円 603"/>
        <xdr:cNvSpPr/>
      </xdr:nvSpPr>
      <xdr:spPr>
        <a:xfrm>
          <a:off x="13652500" y="961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128899</xdr:rowOff>
    </xdr:from>
    <xdr:ext cx="534377" cy="259045"/>
    <xdr:sp macro="" textlink="">
      <xdr:nvSpPr>
        <xdr:cNvPr id="605" name="テキスト ボックス 604"/>
        <xdr:cNvSpPr txBox="1"/>
      </xdr:nvSpPr>
      <xdr:spPr>
        <a:xfrm>
          <a:off x="13436111" y="938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156985</xdr:rowOff>
    </xdr:from>
    <xdr:to>
      <xdr:col>67</xdr:col>
      <xdr:colOff>101600</xdr:colOff>
      <xdr:row>57</xdr:row>
      <xdr:rowOff>87135</xdr:rowOff>
    </xdr:to>
    <xdr:sp macro="" textlink="">
      <xdr:nvSpPr>
        <xdr:cNvPr id="606" name="楕円 605"/>
        <xdr:cNvSpPr/>
      </xdr:nvSpPr>
      <xdr:spPr>
        <a:xfrm>
          <a:off x="12763500" y="97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78262</xdr:rowOff>
    </xdr:from>
    <xdr:ext cx="534377" cy="259045"/>
    <xdr:sp macro="" textlink="">
      <xdr:nvSpPr>
        <xdr:cNvPr id="607" name="テキスト ボックス 606"/>
        <xdr:cNvSpPr txBox="1"/>
      </xdr:nvSpPr>
      <xdr:spPr>
        <a:xfrm>
          <a:off x="12547111" y="985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114085</xdr:rowOff>
    </xdr:from>
    <xdr:to>
      <xdr:col>85</xdr:col>
      <xdr:colOff>127000</xdr:colOff>
      <xdr:row>78</xdr:row>
      <xdr:rowOff>114478</xdr:rowOff>
    </xdr:to>
    <xdr:cxnSp macro="">
      <xdr:nvCxnSpPr>
        <xdr:cNvPr id="636" name="直線コネクタ 635"/>
        <xdr:cNvCxnSpPr/>
      </xdr:nvCxnSpPr>
      <xdr:spPr>
        <a:xfrm>
          <a:off x="15481300" y="13487185"/>
          <a:ext cx="8382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114085</xdr:rowOff>
    </xdr:from>
    <xdr:to>
      <xdr:col>81</xdr:col>
      <xdr:colOff>50800</xdr:colOff>
      <xdr:row>78</xdr:row>
      <xdr:rowOff>163754</xdr:rowOff>
    </xdr:to>
    <xdr:cxnSp macro="">
      <xdr:nvCxnSpPr>
        <xdr:cNvPr id="639" name="直線コネクタ 638"/>
        <xdr:cNvCxnSpPr/>
      </xdr:nvCxnSpPr>
      <xdr:spPr>
        <a:xfrm flipV="1">
          <a:off x="14592300" y="13487185"/>
          <a:ext cx="889000" cy="4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77496</xdr:rowOff>
    </xdr:from>
    <xdr:to>
      <xdr:col>76</xdr:col>
      <xdr:colOff>114300</xdr:colOff>
      <xdr:row>78</xdr:row>
      <xdr:rowOff>163754</xdr:rowOff>
    </xdr:to>
    <xdr:cxnSp macro="">
      <xdr:nvCxnSpPr>
        <xdr:cNvPr id="642" name="直線コネクタ 641"/>
        <xdr:cNvCxnSpPr/>
      </xdr:nvCxnSpPr>
      <xdr:spPr>
        <a:xfrm>
          <a:off x="13703300" y="13450596"/>
          <a:ext cx="889000" cy="8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77496</xdr:rowOff>
    </xdr:from>
    <xdr:to>
      <xdr:col>71</xdr:col>
      <xdr:colOff>177800</xdr:colOff>
      <xdr:row>78</xdr:row>
      <xdr:rowOff>140945</xdr:rowOff>
    </xdr:to>
    <xdr:cxnSp macro="">
      <xdr:nvCxnSpPr>
        <xdr:cNvPr id="645" name="直線コネクタ 644"/>
        <xdr:cNvCxnSpPr/>
      </xdr:nvCxnSpPr>
      <xdr:spPr>
        <a:xfrm flipV="1">
          <a:off x="12814300" y="13450596"/>
          <a:ext cx="889000" cy="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23296</xdr:rowOff>
    </xdr:from>
    <xdr:ext cx="469744" cy="259045"/>
    <xdr:sp macro="" textlink="">
      <xdr:nvSpPr>
        <xdr:cNvPr id="647" name="テキスト ボックス 646"/>
        <xdr:cNvSpPr txBox="1"/>
      </xdr:nvSpPr>
      <xdr:spPr>
        <a:xfrm>
          <a:off x="13468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63678</xdr:rowOff>
    </xdr:from>
    <xdr:to>
      <xdr:col>85</xdr:col>
      <xdr:colOff>177800</xdr:colOff>
      <xdr:row>78</xdr:row>
      <xdr:rowOff>165278</xdr:rowOff>
    </xdr:to>
    <xdr:sp macro="" textlink="">
      <xdr:nvSpPr>
        <xdr:cNvPr id="655" name="楕円 654"/>
        <xdr:cNvSpPr/>
      </xdr:nvSpPr>
      <xdr:spPr>
        <a:xfrm>
          <a:off x="16268700" y="1343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27830</xdr:rowOff>
    </xdr:from>
    <xdr:ext cx="469744" cy="259045"/>
    <xdr:sp macro="" textlink="">
      <xdr:nvSpPr>
        <xdr:cNvPr id="656" name="災害復旧費該当値テキスト"/>
        <xdr:cNvSpPr txBox="1"/>
      </xdr:nvSpPr>
      <xdr:spPr>
        <a:xfrm>
          <a:off x="16370300" y="1340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63285</xdr:rowOff>
    </xdr:from>
    <xdr:to>
      <xdr:col>81</xdr:col>
      <xdr:colOff>101600</xdr:colOff>
      <xdr:row>78</xdr:row>
      <xdr:rowOff>164885</xdr:rowOff>
    </xdr:to>
    <xdr:sp macro="" textlink="">
      <xdr:nvSpPr>
        <xdr:cNvPr id="657" name="楕円 656"/>
        <xdr:cNvSpPr/>
      </xdr:nvSpPr>
      <xdr:spPr>
        <a:xfrm>
          <a:off x="15430500" y="134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9962</xdr:rowOff>
    </xdr:from>
    <xdr:ext cx="469744" cy="259045"/>
    <xdr:sp macro="" textlink="">
      <xdr:nvSpPr>
        <xdr:cNvPr id="658" name="テキスト ボックス 657"/>
        <xdr:cNvSpPr txBox="1"/>
      </xdr:nvSpPr>
      <xdr:spPr>
        <a:xfrm>
          <a:off x="15246428" y="132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112954</xdr:rowOff>
    </xdr:from>
    <xdr:to>
      <xdr:col>76</xdr:col>
      <xdr:colOff>165100</xdr:colOff>
      <xdr:row>79</xdr:row>
      <xdr:rowOff>43104</xdr:rowOff>
    </xdr:to>
    <xdr:sp macro="" textlink="">
      <xdr:nvSpPr>
        <xdr:cNvPr id="659" name="楕円 658"/>
        <xdr:cNvSpPr/>
      </xdr:nvSpPr>
      <xdr:spPr>
        <a:xfrm>
          <a:off x="14541500" y="1348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34231</xdr:rowOff>
    </xdr:from>
    <xdr:ext cx="469744" cy="259045"/>
    <xdr:sp macro="" textlink="">
      <xdr:nvSpPr>
        <xdr:cNvPr id="660" name="テキスト ボックス 659"/>
        <xdr:cNvSpPr txBox="1"/>
      </xdr:nvSpPr>
      <xdr:spPr>
        <a:xfrm>
          <a:off x="14357428" y="1357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26696</xdr:rowOff>
    </xdr:from>
    <xdr:to>
      <xdr:col>72</xdr:col>
      <xdr:colOff>38100</xdr:colOff>
      <xdr:row>78</xdr:row>
      <xdr:rowOff>128296</xdr:rowOff>
    </xdr:to>
    <xdr:sp macro="" textlink="">
      <xdr:nvSpPr>
        <xdr:cNvPr id="661" name="楕円 660"/>
        <xdr:cNvSpPr/>
      </xdr:nvSpPr>
      <xdr:spPr>
        <a:xfrm>
          <a:off x="13652500" y="1339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144823</xdr:rowOff>
    </xdr:from>
    <xdr:ext cx="534377" cy="259045"/>
    <xdr:sp macro="" textlink="">
      <xdr:nvSpPr>
        <xdr:cNvPr id="662" name="テキスト ボックス 661"/>
        <xdr:cNvSpPr txBox="1"/>
      </xdr:nvSpPr>
      <xdr:spPr>
        <a:xfrm>
          <a:off x="13436111" y="131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90145</xdr:rowOff>
    </xdr:from>
    <xdr:to>
      <xdr:col>67</xdr:col>
      <xdr:colOff>101600</xdr:colOff>
      <xdr:row>79</xdr:row>
      <xdr:rowOff>20295</xdr:rowOff>
    </xdr:to>
    <xdr:sp macro="" textlink="">
      <xdr:nvSpPr>
        <xdr:cNvPr id="663" name="楕円 662"/>
        <xdr:cNvSpPr/>
      </xdr:nvSpPr>
      <xdr:spPr>
        <a:xfrm>
          <a:off x="12763500" y="134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11422</xdr:rowOff>
    </xdr:from>
    <xdr:ext cx="469744" cy="259045"/>
    <xdr:sp macro="" textlink="">
      <xdr:nvSpPr>
        <xdr:cNvPr id="664" name="テキスト ボックス 663"/>
        <xdr:cNvSpPr txBox="1"/>
      </xdr:nvSpPr>
      <xdr:spPr>
        <a:xfrm>
          <a:off x="12579428" y="1355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110223</xdr:rowOff>
    </xdr:from>
    <xdr:to>
      <xdr:col>85</xdr:col>
      <xdr:colOff>127000</xdr:colOff>
      <xdr:row>97</xdr:row>
      <xdr:rowOff>111232</xdr:rowOff>
    </xdr:to>
    <xdr:cxnSp macro="">
      <xdr:nvCxnSpPr>
        <xdr:cNvPr id="693" name="直線コネクタ 692"/>
        <xdr:cNvCxnSpPr/>
      </xdr:nvCxnSpPr>
      <xdr:spPr>
        <a:xfrm>
          <a:off x="15481300" y="16740873"/>
          <a:ext cx="8382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110223</xdr:rowOff>
    </xdr:from>
    <xdr:to>
      <xdr:col>81</xdr:col>
      <xdr:colOff>50800</xdr:colOff>
      <xdr:row>97</xdr:row>
      <xdr:rowOff>112573</xdr:rowOff>
    </xdr:to>
    <xdr:cxnSp macro="">
      <xdr:nvCxnSpPr>
        <xdr:cNvPr id="696" name="直線コネクタ 695"/>
        <xdr:cNvCxnSpPr/>
      </xdr:nvCxnSpPr>
      <xdr:spPr>
        <a:xfrm flipV="1">
          <a:off x="14592300" y="16740873"/>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108755</xdr:rowOff>
    </xdr:from>
    <xdr:to>
      <xdr:col>76</xdr:col>
      <xdr:colOff>114300</xdr:colOff>
      <xdr:row>97</xdr:row>
      <xdr:rowOff>112573</xdr:rowOff>
    </xdr:to>
    <xdr:cxnSp macro="">
      <xdr:nvCxnSpPr>
        <xdr:cNvPr id="699" name="直線コネクタ 698"/>
        <xdr:cNvCxnSpPr/>
      </xdr:nvCxnSpPr>
      <xdr:spPr>
        <a:xfrm>
          <a:off x="13703300" y="16739405"/>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102896</xdr:rowOff>
    </xdr:from>
    <xdr:to>
      <xdr:col>71</xdr:col>
      <xdr:colOff>177800</xdr:colOff>
      <xdr:row>97</xdr:row>
      <xdr:rowOff>108755</xdr:rowOff>
    </xdr:to>
    <xdr:cxnSp macro="">
      <xdr:nvCxnSpPr>
        <xdr:cNvPr id="702" name="直線コネクタ 701"/>
        <xdr:cNvCxnSpPr/>
      </xdr:nvCxnSpPr>
      <xdr:spPr>
        <a:xfrm>
          <a:off x="12814300" y="16733546"/>
          <a:ext cx="889000" cy="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60432</xdr:rowOff>
    </xdr:from>
    <xdr:to>
      <xdr:col>85</xdr:col>
      <xdr:colOff>177800</xdr:colOff>
      <xdr:row>97</xdr:row>
      <xdr:rowOff>162032</xdr:rowOff>
    </xdr:to>
    <xdr:sp macro="" textlink="">
      <xdr:nvSpPr>
        <xdr:cNvPr id="712" name="楕円 711"/>
        <xdr:cNvSpPr/>
      </xdr:nvSpPr>
      <xdr:spPr>
        <a:xfrm>
          <a:off x="16268700" y="1669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83309</xdr:rowOff>
    </xdr:from>
    <xdr:ext cx="534377" cy="259045"/>
    <xdr:sp macro="" textlink="">
      <xdr:nvSpPr>
        <xdr:cNvPr id="713" name="公債費該当値テキスト"/>
        <xdr:cNvSpPr txBox="1"/>
      </xdr:nvSpPr>
      <xdr:spPr>
        <a:xfrm>
          <a:off x="16370300" y="1654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59423</xdr:rowOff>
    </xdr:from>
    <xdr:to>
      <xdr:col>81</xdr:col>
      <xdr:colOff>101600</xdr:colOff>
      <xdr:row>97</xdr:row>
      <xdr:rowOff>161023</xdr:rowOff>
    </xdr:to>
    <xdr:sp macro="" textlink="">
      <xdr:nvSpPr>
        <xdr:cNvPr id="714" name="楕円 713"/>
        <xdr:cNvSpPr/>
      </xdr:nvSpPr>
      <xdr:spPr>
        <a:xfrm>
          <a:off x="15430500" y="1669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6100</xdr:rowOff>
    </xdr:from>
    <xdr:ext cx="534377" cy="259045"/>
    <xdr:sp macro="" textlink="">
      <xdr:nvSpPr>
        <xdr:cNvPr id="715" name="テキスト ボックス 714"/>
        <xdr:cNvSpPr txBox="1"/>
      </xdr:nvSpPr>
      <xdr:spPr>
        <a:xfrm>
          <a:off x="15214111" y="1646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61773</xdr:rowOff>
    </xdr:from>
    <xdr:to>
      <xdr:col>76</xdr:col>
      <xdr:colOff>165100</xdr:colOff>
      <xdr:row>97</xdr:row>
      <xdr:rowOff>163373</xdr:rowOff>
    </xdr:to>
    <xdr:sp macro="" textlink="">
      <xdr:nvSpPr>
        <xdr:cNvPr id="716" name="楕円 715"/>
        <xdr:cNvSpPr/>
      </xdr:nvSpPr>
      <xdr:spPr>
        <a:xfrm>
          <a:off x="14541500" y="1669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8450</xdr:rowOff>
    </xdr:from>
    <xdr:ext cx="534377" cy="259045"/>
    <xdr:sp macro="" textlink="">
      <xdr:nvSpPr>
        <xdr:cNvPr id="717" name="テキスト ボックス 716"/>
        <xdr:cNvSpPr txBox="1"/>
      </xdr:nvSpPr>
      <xdr:spPr>
        <a:xfrm>
          <a:off x="14325111" y="1646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57955</xdr:rowOff>
    </xdr:from>
    <xdr:to>
      <xdr:col>72</xdr:col>
      <xdr:colOff>38100</xdr:colOff>
      <xdr:row>97</xdr:row>
      <xdr:rowOff>159555</xdr:rowOff>
    </xdr:to>
    <xdr:sp macro="" textlink="">
      <xdr:nvSpPr>
        <xdr:cNvPr id="718" name="楕円 717"/>
        <xdr:cNvSpPr/>
      </xdr:nvSpPr>
      <xdr:spPr>
        <a:xfrm>
          <a:off x="13652500" y="16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4632</xdr:rowOff>
    </xdr:from>
    <xdr:ext cx="534377" cy="259045"/>
    <xdr:sp macro="" textlink="">
      <xdr:nvSpPr>
        <xdr:cNvPr id="719" name="テキスト ボックス 718"/>
        <xdr:cNvSpPr txBox="1"/>
      </xdr:nvSpPr>
      <xdr:spPr>
        <a:xfrm>
          <a:off x="13436111" y="1646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52096</xdr:rowOff>
    </xdr:from>
    <xdr:to>
      <xdr:col>67</xdr:col>
      <xdr:colOff>101600</xdr:colOff>
      <xdr:row>97</xdr:row>
      <xdr:rowOff>153696</xdr:rowOff>
    </xdr:to>
    <xdr:sp macro="" textlink="">
      <xdr:nvSpPr>
        <xdr:cNvPr id="720" name="楕円 719"/>
        <xdr:cNvSpPr/>
      </xdr:nvSpPr>
      <xdr:spPr>
        <a:xfrm>
          <a:off x="12763500" y="166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170223</xdr:rowOff>
    </xdr:from>
    <xdr:ext cx="534377" cy="259045"/>
    <xdr:sp macro="" textlink="">
      <xdr:nvSpPr>
        <xdr:cNvPr id="721" name="テキスト ボックス 720"/>
        <xdr:cNvSpPr txBox="1"/>
      </xdr:nvSpPr>
      <xdr:spPr>
        <a:xfrm>
          <a:off x="12547111" y="1645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総務費はふるさと応援寄附の増により基金への積立金が増加している。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民生費は右肩上がりに増加しており、障害者総合支援費など、扶助費の増加と連動している。また、八束保育所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の高台移転事業が完了したものの、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川﨑保育所移転事業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や具同学童保育施設整備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が増加要因として考えられる。消防費は東日本大震災から喫緊の課題として取り組んでいる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ものの、避難路整備や耐震性貯水槽・給水施設整備が一定完了したこと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している。そのほか、教育費で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は郷土資料館改修事業や大用中学校屋内運動場耐震補強事業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の完了に伴い減少している。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前年度の</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実質単年度収支は▲</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233,796</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千円で、前々年度の実質単年度収支は</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211,426</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千円と減少傾向にあ</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った</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。本年度は、減債基金から</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160,030</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千円の取崩しを行っており、実質収支は</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5,715</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千円の黒字ではあるが、前年度と比較すると</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1,866</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少しており、結果として実質単年度収支も赤字となった。今後も合併支援措置の縮減・廃止による普通交付税の減少など歳入の減少とともに、退職手当、市民病院の経営支援、防災対策など、多額の財政負担が必要と見込まれるため、一層の行財政健全化に努め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必要がある。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連結対象会計実質収支の合計の標準財政</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規模に対する比率は、</a:t>
          </a:r>
          <a:r>
            <a:rPr lang="en-US"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5.55</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あり、黒字となっている。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連結対象の</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会計のうち</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会計、国民健康保険会計診療施設勘定が赤字である。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ただし、当該会計を含め、ほとんどの特別会計、企業会計が一般会計からの繰出しに頼っている状況にある。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今後も独立採算の原則を再認識し、料金改定や徴収強化、一層の経費削減など経営の健全化に努めていく必要がある。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20915390</v>
      </c>
      <c r="BO4" s="461"/>
      <c r="BP4" s="461"/>
      <c r="BQ4" s="461"/>
      <c r="BR4" s="461"/>
      <c r="BS4" s="461"/>
      <c r="BT4" s="461"/>
      <c r="BU4" s="462"/>
      <c r="BV4" s="460">
        <v>22004990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0</v>
      </c>
      <c r="CU4" s="642"/>
      <c r="CV4" s="642"/>
      <c r="CW4" s="642"/>
      <c r="CX4" s="642"/>
      <c r="CY4" s="642"/>
      <c r="CZ4" s="642"/>
      <c r="DA4" s="643"/>
      <c r="DB4" s="641">
        <v>0.1</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20765485</v>
      </c>
      <c r="BO5" s="466"/>
      <c r="BP5" s="466"/>
      <c r="BQ5" s="466"/>
      <c r="BR5" s="466"/>
      <c r="BS5" s="466"/>
      <c r="BT5" s="466"/>
      <c r="BU5" s="467"/>
      <c r="BV5" s="465">
        <v>21903164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94.7</v>
      </c>
      <c r="CU5" s="436"/>
      <c r="CV5" s="436"/>
      <c r="CW5" s="436"/>
      <c r="CX5" s="436"/>
      <c r="CY5" s="436"/>
      <c r="CZ5" s="436"/>
      <c r="DA5" s="437"/>
      <c r="DB5" s="435">
        <v>93.9</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149905</v>
      </c>
      <c r="BO6" s="466"/>
      <c r="BP6" s="466"/>
      <c r="BQ6" s="466"/>
      <c r="BR6" s="466"/>
      <c r="BS6" s="466"/>
      <c r="BT6" s="466"/>
      <c r="BU6" s="467"/>
      <c r="BV6" s="465">
        <v>101826</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99.2</v>
      </c>
      <c r="CU6" s="616"/>
      <c r="CV6" s="616"/>
      <c r="CW6" s="616"/>
      <c r="CX6" s="616"/>
      <c r="CY6" s="616"/>
      <c r="CZ6" s="616"/>
      <c r="DA6" s="617"/>
      <c r="DB6" s="615">
        <v>98.4</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144190</v>
      </c>
      <c r="BO7" s="466"/>
      <c r="BP7" s="466"/>
      <c r="BQ7" s="466"/>
      <c r="BR7" s="466"/>
      <c r="BS7" s="466"/>
      <c r="BT7" s="466"/>
      <c r="BU7" s="467"/>
      <c r="BV7" s="465">
        <v>94245</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11613582</v>
      </c>
      <c r="CU7" s="466"/>
      <c r="CV7" s="466"/>
      <c r="CW7" s="466"/>
      <c r="CX7" s="466"/>
      <c r="CY7" s="466"/>
      <c r="CZ7" s="466"/>
      <c r="DA7" s="467"/>
      <c r="DB7" s="465">
        <v>11829861</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102</v>
      </c>
      <c r="AV8" s="523"/>
      <c r="AW8" s="523"/>
      <c r="AX8" s="523"/>
      <c r="AY8" s="445" t="s">
        <v>110</v>
      </c>
      <c r="AZ8" s="446"/>
      <c r="BA8" s="446"/>
      <c r="BB8" s="446"/>
      <c r="BC8" s="446"/>
      <c r="BD8" s="446"/>
      <c r="BE8" s="446"/>
      <c r="BF8" s="446"/>
      <c r="BG8" s="446"/>
      <c r="BH8" s="446"/>
      <c r="BI8" s="446"/>
      <c r="BJ8" s="446"/>
      <c r="BK8" s="446"/>
      <c r="BL8" s="446"/>
      <c r="BM8" s="447"/>
      <c r="BN8" s="465">
        <v>5715</v>
      </c>
      <c r="BO8" s="466"/>
      <c r="BP8" s="466"/>
      <c r="BQ8" s="466"/>
      <c r="BR8" s="466"/>
      <c r="BS8" s="466"/>
      <c r="BT8" s="466"/>
      <c r="BU8" s="467"/>
      <c r="BV8" s="465">
        <v>7581</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0.35</v>
      </c>
      <c r="CU8" s="579"/>
      <c r="CV8" s="579"/>
      <c r="CW8" s="579"/>
      <c r="CX8" s="579"/>
      <c r="CY8" s="579"/>
      <c r="CZ8" s="579"/>
      <c r="DA8" s="580"/>
      <c r="DB8" s="578">
        <v>0.34</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34313</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-1866</v>
      </c>
      <c r="BO9" s="466"/>
      <c r="BP9" s="466"/>
      <c r="BQ9" s="466"/>
      <c r="BR9" s="466"/>
      <c r="BS9" s="466"/>
      <c r="BT9" s="466"/>
      <c r="BU9" s="467"/>
      <c r="BV9" s="465">
        <v>-233814</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18.399999999999999</v>
      </c>
      <c r="CU9" s="436"/>
      <c r="CV9" s="436"/>
      <c r="CW9" s="436"/>
      <c r="CX9" s="436"/>
      <c r="CY9" s="436"/>
      <c r="CZ9" s="436"/>
      <c r="DA9" s="437"/>
      <c r="DB9" s="435">
        <v>18.399999999999999</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119</v>
      </c>
      <c r="M10" s="439"/>
      <c r="N10" s="439"/>
      <c r="O10" s="439"/>
      <c r="P10" s="439"/>
      <c r="Q10" s="440"/>
      <c r="R10" s="441">
        <v>35933</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330</v>
      </c>
      <c r="BO10" s="466"/>
      <c r="BP10" s="466"/>
      <c r="BQ10" s="466"/>
      <c r="BR10" s="466"/>
      <c r="BS10" s="466"/>
      <c r="BT10" s="466"/>
      <c r="BU10" s="467"/>
      <c r="BV10" s="465">
        <v>18</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131</v>
      </c>
      <c r="DC11" s="579"/>
      <c r="DD11" s="579"/>
      <c r="DE11" s="579"/>
      <c r="DF11" s="579"/>
      <c r="DG11" s="579"/>
      <c r="DH11" s="579"/>
      <c r="DI11" s="580"/>
      <c r="DJ11" s="185"/>
      <c r="DK11" s="185"/>
      <c r="DL11" s="185"/>
      <c r="DM11" s="185"/>
      <c r="DN11" s="185"/>
      <c r="DO11" s="185"/>
    </row>
    <row r="12" spans="1:119" ht="18.75" customHeight="1">
      <c r="A12" s="186"/>
      <c r="B12" s="581" t="s">
        <v>132</v>
      </c>
      <c r="C12" s="582"/>
      <c r="D12" s="582"/>
      <c r="E12" s="582"/>
      <c r="F12" s="582"/>
      <c r="G12" s="582"/>
      <c r="H12" s="582"/>
      <c r="I12" s="582"/>
      <c r="J12" s="582"/>
      <c r="K12" s="583"/>
      <c r="L12" s="590" t="s">
        <v>133</v>
      </c>
      <c r="M12" s="591"/>
      <c r="N12" s="591"/>
      <c r="O12" s="591"/>
      <c r="P12" s="591"/>
      <c r="Q12" s="592"/>
      <c r="R12" s="593">
        <v>34001</v>
      </c>
      <c r="S12" s="594"/>
      <c r="T12" s="594"/>
      <c r="U12" s="594"/>
      <c r="V12" s="595"/>
      <c r="W12" s="596" t="s">
        <v>1</v>
      </c>
      <c r="X12" s="523"/>
      <c r="Y12" s="523"/>
      <c r="Z12" s="523"/>
      <c r="AA12" s="523"/>
      <c r="AB12" s="597"/>
      <c r="AC12" s="522" t="s">
        <v>134</v>
      </c>
      <c r="AD12" s="523"/>
      <c r="AE12" s="523"/>
      <c r="AF12" s="523"/>
      <c r="AG12" s="597"/>
      <c r="AH12" s="522" t="s">
        <v>135</v>
      </c>
      <c r="AI12" s="523"/>
      <c r="AJ12" s="523"/>
      <c r="AK12" s="523"/>
      <c r="AL12" s="598"/>
      <c r="AM12" s="534" t="s">
        <v>136</v>
      </c>
      <c r="AN12" s="439"/>
      <c r="AO12" s="439"/>
      <c r="AP12" s="439"/>
      <c r="AQ12" s="439"/>
      <c r="AR12" s="439"/>
      <c r="AS12" s="439"/>
      <c r="AT12" s="440"/>
      <c r="AU12" s="522" t="s">
        <v>102</v>
      </c>
      <c r="AV12" s="523"/>
      <c r="AW12" s="523"/>
      <c r="AX12" s="523"/>
      <c r="AY12" s="445" t="s">
        <v>137</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131</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140</v>
      </c>
      <c r="N13" s="566"/>
      <c r="O13" s="566"/>
      <c r="P13" s="566"/>
      <c r="Q13" s="567"/>
      <c r="R13" s="568">
        <v>33884</v>
      </c>
      <c r="S13" s="569"/>
      <c r="T13" s="569"/>
      <c r="U13" s="569"/>
      <c r="V13" s="570"/>
      <c r="W13" s="556" t="s">
        <v>141</v>
      </c>
      <c r="X13" s="478"/>
      <c r="Y13" s="478"/>
      <c r="Z13" s="478"/>
      <c r="AA13" s="478"/>
      <c r="AB13" s="479"/>
      <c r="AC13" s="441">
        <v>1817</v>
      </c>
      <c r="AD13" s="442"/>
      <c r="AE13" s="442"/>
      <c r="AF13" s="442"/>
      <c r="AG13" s="443"/>
      <c r="AH13" s="441">
        <v>1873</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-1536</v>
      </c>
      <c r="BO13" s="466"/>
      <c r="BP13" s="466"/>
      <c r="BQ13" s="466"/>
      <c r="BR13" s="466"/>
      <c r="BS13" s="466"/>
      <c r="BT13" s="466"/>
      <c r="BU13" s="467"/>
      <c r="BV13" s="465">
        <v>-233796</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11.1</v>
      </c>
      <c r="CU13" s="436"/>
      <c r="CV13" s="436"/>
      <c r="CW13" s="436"/>
      <c r="CX13" s="436"/>
      <c r="CY13" s="436"/>
      <c r="CZ13" s="436"/>
      <c r="DA13" s="437"/>
      <c r="DB13" s="435">
        <v>11.1</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146</v>
      </c>
      <c r="M14" s="599"/>
      <c r="N14" s="599"/>
      <c r="O14" s="599"/>
      <c r="P14" s="599"/>
      <c r="Q14" s="600"/>
      <c r="R14" s="568">
        <v>34430</v>
      </c>
      <c r="S14" s="569"/>
      <c r="T14" s="569"/>
      <c r="U14" s="569"/>
      <c r="V14" s="570"/>
      <c r="W14" s="571"/>
      <c r="X14" s="481"/>
      <c r="Y14" s="481"/>
      <c r="Z14" s="481"/>
      <c r="AA14" s="481"/>
      <c r="AB14" s="482"/>
      <c r="AC14" s="561">
        <v>11.6</v>
      </c>
      <c r="AD14" s="562"/>
      <c r="AE14" s="562"/>
      <c r="AF14" s="562"/>
      <c r="AG14" s="563"/>
      <c r="AH14" s="561">
        <v>11.6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121.5</v>
      </c>
      <c r="CU14" s="573"/>
      <c r="CV14" s="573"/>
      <c r="CW14" s="573"/>
      <c r="CX14" s="573"/>
      <c r="CY14" s="573"/>
      <c r="CZ14" s="573"/>
      <c r="DA14" s="574"/>
      <c r="DB14" s="572">
        <v>127.4</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140</v>
      </c>
      <c r="N15" s="566"/>
      <c r="O15" s="566"/>
      <c r="P15" s="566"/>
      <c r="Q15" s="567"/>
      <c r="R15" s="568">
        <v>34310</v>
      </c>
      <c r="S15" s="569"/>
      <c r="T15" s="569"/>
      <c r="U15" s="569"/>
      <c r="V15" s="570"/>
      <c r="W15" s="556" t="s">
        <v>148</v>
      </c>
      <c r="X15" s="478"/>
      <c r="Y15" s="478"/>
      <c r="Z15" s="478"/>
      <c r="AA15" s="478"/>
      <c r="AB15" s="479"/>
      <c r="AC15" s="441">
        <v>2491</v>
      </c>
      <c r="AD15" s="442"/>
      <c r="AE15" s="442"/>
      <c r="AF15" s="442"/>
      <c r="AG15" s="443"/>
      <c r="AH15" s="441">
        <v>2483</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3572157</v>
      </c>
      <c r="BO15" s="461"/>
      <c r="BP15" s="461"/>
      <c r="BQ15" s="461"/>
      <c r="BR15" s="461"/>
      <c r="BS15" s="461"/>
      <c r="BT15" s="461"/>
      <c r="BU15" s="462"/>
      <c r="BV15" s="460">
        <v>3559416</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16</v>
      </c>
      <c r="AD16" s="562"/>
      <c r="AE16" s="562"/>
      <c r="AF16" s="562"/>
      <c r="AG16" s="563"/>
      <c r="AH16" s="561">
        <v>15.3</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10079587</v>
      </c>
      <c r="BO16" s="466"/>
      <c r="BP16" s="466"/>
      <c r="BQ16" s="466"/>
      <c r="BR16" s="466"/>
      <c r="BS16" s="466"/>
      <c r="BT16" s="466"/>
      <c r="BU16" s="467"/>
      <c r="BV16" s="465">
        <v>10214208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11297</v>
      </c>
      <c r="AD17" s="442"/>
      <c r="AE17" s="442"/>
      <c r="AF17" s="442"/>
      <c r="AG17" s="443"/>
      <c r="AH17" s="441">
        <v>11853</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4513273</v>
      </c>
      <c r="BO17" s="466"/>
      <c r="BP17" s="466"/>
      <c r="BQ17" s="466"/>
      <c r="BR17" s="466"/>
      <c r="BS17" s="466"/>
      <c r="BT17" s="466"/>
      <c r="BU17" s="467"/>
      <c r="BV17" s="465">
        <v>4498490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158</v>
      </c>
      <c r="C18" s="528"/>
      <c r="D18" s="528"/>
      <c r="E18" s="529"/>
      <c r="F18" s="529"/>
      <c r="G18" s="529"/>
      <c r="H18" s="529"/>
      <c r="I18" s="529"/>
      <c r="J18" s="529"/>
      <c r="K18" s="529"/>
      <c r="L18" s="530">
        <v>632.29</v>
      </c>
      <c r="M18" s="530"/>
      <c r="N18" s="530"/>
      <c r="O18" s="530"/>
      <c r="P18" s="530"/>
      <c r="Q18" s="530"/>
      <c r="R18" s="531"/>
      <c r="S18" s="531"/>
      <c r="T18" s="531"/>
      <c r="U18" s="531"/>
      <c r="V18" s="532"/>
      <c r="W18" s="546"/>
      <c r="X18" s="547"/>
      <c r="Y18" s="547"/>
      <c r="Z18" s="547"/>
      <c r="AA18" s="547"/>
      <c r="AB18" s="557"/>
      <c r="AC18" s="429">
        <v>72.400000000000006</v>
      </c>
      <c r="AD18" s="430"/>
      <c r="AE18" s="430"/>
      <c r="AF18" s="430"/>
      <c r="AG18" s="533"/>
      <c r="AH18" s="429">
        <v>73.099999999999994</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11130287</v>
      </c>
      <c r="BO18" s="466"/>
      <c r="BP18" s="466"/>
      <c r="BQ18" s="466"/>
      <c r="BR18" s="466"/>
      <c r="BS18" s="466"/>
      <c r="BT18" s="466"/>
      <c r="BU18" s="467"/>
      <c r="BV18" s="465">
        <v>11221266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160</v>
      </c>
      <c r="C19" s="528"/>
      <c r="D19" s="528"/>
      <c r="E19" s="529"/>
      <c r="F19" s="529"/>
      <c r="G19" s="529"/>
      <c r="H19" s="529"/>
      <c r="I19" s="529"/>
      <c r="J19" s="529"/>
      <c r="K19" s="529"/>
      <c r="L19" s="535">
        <v>54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13280845</v>
      </c>
      <c r="BO19" s="466"/>
      <c r="BP19" s="466"/>
      <c r="BQ19" s="466"/>
      <c r="BR19" s="466"/>
      <c r="BS19" s="466"/>
      <c r="BT19" s="466"/>
      <c r="BU19" s="467"/>
      <c r="BV19" s="465">
        <v>13490042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162</v>
      </c>
      <c r="C20" s="528"/>
      <c r="D20" s="528"/>
      <c r="E20" s="529"/>
      <c r="F20" s="529"/>
      <c r="G20" s="529"/>
      <c r="H20" s="529"/>
      <c r="I20" s="529"/>
      <c r="J20" s="529"/>
      <c r="K20" s="529"/>
      <c r="L20" s="535">
        <v>14771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25520224</v>
      </c>
      <c r="BO23" s="466"/>
      <c r="BP23" s="466"/>
      <c r="BQ23" s="466"/>
      <c r="BR23" s="466"/>
      <c r="BS23" s="466"/>
      <c r="BT23" s="466"/>
      <c r="BU23" s="467"/>
      <c r="BV23" s="465">
        <v>26107544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171</v>
      </c>
      <c r="F24" s="439"/>
      <c r="G24" s="439"/>
      <c r="H24" s="439"/>
      <c r="I24" s="439"/>
      <c r="J24" s="439"/>
      <c r="K24" s="440"/>
      <c r="L24" s="441">
        <v>1</v>
      </c>
      <c r="M24" s="442"/>
      <c r="N24" s="442"/>
      <c r="O24" s="442"/>
      <c r="P24" s="443"/>
      <c r="Q24" s="441">
        <v>8200</v>
      </c>
      <c r="R24" s="442"/>
      <c r="S24" s="442"/>
      <c r="T24" s="442"/>
      <c r="U24" s="442"/>
      <c r="V24" s="443"/>
      <c r="W24" s="507"/>
      <c r="X24" s="498"/>
      <c r="Y24" s="499"/>
      <c r="Z24" s="438" t="s">
        <v>172</v>
      </c>
      <c r="AA24" s="439"/>
      <c r="AB24" s="439"/>
      <c r="AC24" s="439"/>
      <c r="AD24" s="439"/>
      <c r="AE24" s="439"/>
      <c r="AF24" s="439"/>
      <c r="AG24" s="440"/>
      <c r="AH24" s="441">
        <v>404</v>
      </c>
      <c r="AI24" s="442"/>
      <c r="AJ24" s="442"/>
      <c r="AK24" s="442"/>
      <c r="AL24" s="443"/>
      <c r="AM24" s="441">
        <v>1215232</v>
      </c>
      <c r="AN24" s="442"/>
      <c r="AO24" s="442"/>
      <c r="AP24" s="442"/>
      <c r="AQ24" s="442"/>
      <c r="AR24" s="443"/>
      <c r="AS24" s="441">
        <v>3008</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17179941</v>
      </c>
      <c r="BO24" s="466"/>
      <c r="BP24" s="466"/>
      <c r="BQ24" s="466"/>
      <c r="BR24" s="466"/>
      <c r="BS24" s="466"/>
      <c r="BT24" s="466"/>
      <c r="BU24" s="467"/>
      <c r="BV24" s="465">
        <v>17314749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174</v>
      </c>
      <c r="F25" s="439"/>
      <c r="G25" s="439"/>
      <c r="H25" s="439"/>
      <c r="I25" s="439"/>
      <c r="J25" s="439"/>
      <c r="K25" s="440"/>
      <c r="L25" s="441">
        <v>2</v>
      </c>
      <c r="M25" s="442"/>
      <c r="N25" s="442"/>
      <c r="O25" s="442"/>
      <c r="P25" s="443"/>
      <c r="Q25" s="441">
        <v>6830</v>
      </c>
      <c r="R25" s="442"/>
      <c r="S25" s="442"/>
      <c r="T25" s="442"/>
      <c r="U25" s="442"/>
      <c r="V25" s="443"/>
      <c r="W25" s="507"/>
      <c r="X25" s="498"/>
      <c r="Y25" s="499"/>
      <c r="Z25" s="438" t="s">
        <v>175</v>
      </c>
      <c r="AA25" s="439"/>
      <c r="AB25" s="439"/>
      <c r="AC25" s="439"/>
      <c r="AD25" s="439"/>
      <c r="AE25" s="439"/>
      <c r="AF25" s="439"/>
      <c r="AG25" s="440"/>
      <c r="AH25" s="441" t="s">
        <v>131</v>
      </c>
      <c r="AI25" s="442"/>
      <c r="AJ25" s="442"/>
      <c r="AK25" s="442"/>
      <c r="AL25" s="443"/>
      <c r="AM25" s="441" t="s">
        <v>131</v>
      </c>
      <c r="AN25" s="442"/>
      <c r="AO25" s="442"/>
      <c r="AP25" s="442"/>
      <c r="AQ25" s="442"/>
      <c r="AR25" s="443"/>
      <c r="AS25" s="441" t="s">
        <v>131</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624845</v>
      </c>
      <c r="BO25" s="461"/>
      <c r="BP25" s="461"/>
      <c r="BQ25" s="461"/>
      <c r="BR25" s="461"/>
      <c r="BS25" s="461"/>
      <c r="BT25" s="461"/>
      <c r="BU25" s="462"/>
      <c r="BV25" s="460">
        <v>630204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177</v>
      </c>
      <c r="F26" s="439"/>
      <c r="G26" s="439"/>
      <c r="H26" s="439"/>
      <c r="I26" s="439"/>
      <c r="J26" s="439"/>
      <c r="K26" s="440"/>
      <c r="L26" s="441">
        <v>1</v>
      </c>
      <c r="M26" s="442"/>
      <c r="N26" s="442"/>
      <c r="O26" s="442"/>
      <c r="P26" s="443"/>
      <c r="Q26" s="441">
        <v>6110</v>
      </c>
      <c r="R26" s="442"/>
      <c r="S26" s="442"/>
      <c r="T26" s="442"/>
      <c r="U26" s="442"/>
      <c r="V26" s="443"/>
      <c r="W26" s="507"/>
      <c r="X26" s="498"/>
      <c r="Y26" s="499"/>
      <c r="Z26" s="438" t="s">
        <v>178</v>
      </c>
      <c r="AA26" s="520"/>
      <c r="AB26" s="520"/>
      <c r="AC26" s="520"/>
      <c r="AD26" s="520"/>
      <c r="AE26" s="520"/>
      <c r="AF26" s="520"/>
      <c r="AG26" s="521"/>
      <c r="AH26" s="441">
        <v>33</v>
      </c>
      <c r="AI26" s="442"/>
      <c r="AJ26" s="442"/>
      <c r="AK26" s="442"/>
      <c r="AL26" s="443"/>
      <c r="AM26" s="441">
        <v>112926</v>
      </c>
      <c r="AN26" s="442"/>
      <c r="AO26" s="442"/>
      <c r="AP26" s="442"/>
      <c r="AQ26" s="442"/>
      <c r="AR26" s="443"/>
      <c r="AS26" s="441">
        <v>3422</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131</v>
      </c>
      <c r="BO26" s="466"/>
      <c r="BP26" s="466"/>
      <c r="BQ26" s="466"/>
      <c r="BR26" s="466"/>
      <c r="BS26" s="466"/>
      <c r="BT26" s="466"/>
      <c r="BU26" s="467"/>
      <c r="BV26" s="465" t="s">
        <v>131</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180</v>
      </c>
      <c r="F27" s="439"/>
      <c r="G27" s="439"/>
      <c r="H27" s="439"/>
      <c r="I27" s="439"/>
      <c r="J27" s="439"/>
      <c r="K27" s="440"/>
      <c r="L27" s="441">
        <v>1</v>
      </c>
      <c r="M27" s="442"/>
      <c r="N27" s="442"/>
      <c r="O27" s="442"/>
      <c r="P27" s="443"/>
      <c r="Q27" s="441">
        <v>3900</v>
      </c>
      <c r="R27" s="442"/>
      <c r="S27" s="442"/>
      <c r="T27" s="442"/>
      <c r="U27" s="442"/>
      <c r="V27" s="443"/>
      <c r="W27" s="507"/>
      <c r="X27" s="498"/>
      <c r="Y27" s="499"/>
      <c r="Z27" s="438" t="s">
        <v>181</v>
      </c>
      <c r="AA27" s="439"/>
      <c r="AB27" s="439"/>
      <c r="AC27" s="439"/>
      <c r="AD27" s="439"/>
      <c r="AE27" s="439"/>
      <c r="AF27" s="439"/>
      <c r="AG27" s="440"/>
      <c r="AH27" s="441" t="s">
        <v>131</v>
      </c>
      <c r="AI27" s="442"/>
      <c r="AJ27" s="442"/>
      <c r="AK27" s="442"/>
      <c r="AL27" s="443"/>
      <c r="AM27" s="441" t="s">
        <v>131</v>
      </c>
      <c r="AN27" s="442"/>
      <c r="AO27" s="442"/>
      <c r="AP27" s="442"/>
      <c r="AQ27" s="442"/>
      <c r="AR27" s="443"/>
      <c r="AS27" s="441" t="s">
        <v>131</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533597</v>
      </c>
      <c r="BO27" s="469"/>
      <c r="BP27" s="469"/>
      <c r="BQ27" s="469"/>
      <c r="BR27" s="469"/>
      <c r="BS27" s="469"/>
      <c r="BT27" s="469"/>
      <c r="BU27" s="470"/>
      <c r="BV27" s="468">
        <v>533202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183</v>
      </c>
      <c r="F28" s="439"/>
      <c r="G28" s="439"/>
      <c r="H28" s="439"/>
      <c r="I28" s="439"/>
      <c r="J28" s="439"/>
      <c r="K28" s="440"/>
      <c r="L28" s="441">
        <v>1</v>
      </c>
      <c r="M28" s="442"/>
      <c r="N28" s="442"/>
      <c r="O28" s="442"/>
      <c r="P28" s="443"/>
      <c r="Q28" s="441">
        <v>3270</v>
      </c>
      <c r="R28" s="442"/>
      <c r="S28" s="442"/>
      <c r="T28" s="442"/>
      <c r="U28" s="442"/>
      <c r="V28" s="443"/>
      <c r="W28" s="507"/>
      <c r="X28" s="498"/>
      <c r="Y28" s="499"/>
      <c r="Z28" s="438" t="s">
        <v>184</v>
      </c>
      <c r="AA28" s="439"/>
      <c r="AB28" s="439"/>
      <c r="AC28" s="439"/>
      <c r="AD28" s="439"/>
      <c r="AE28" s="439"/>
      <c r="AF28" s="439"/>
      <c r="AG28" s="440"/>
      <c r="AH28" s="441" t="s">
        <v>131</v>
      </c>
      <c r="AI28" s="442"/>
      <c r="AJ28" s="442"/>
      <c r="AK28" s="442"/>
      <c r="AL28" s="443"/>
      <c r="AM28" s="441" t="s">
        <v>131</v>
      </c>
      <c r="AN28" s="442"/>
      <c r="AO28" s="442"/>
      <c r="AP28" s="442"/>
      <c r="AQ28" s="442"/>
      <c r="AR28" s="443"/>
      <c r="AS28" s="441" t="s">
        <v>131</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588885</v>
      </c>
      <c r="BO28" s="461"/>
      <c r="BP28" s="461"/>
      <c r="BQ28" s="461"/>
      <c r="BR28" s="461"/>
      <c r="BS28" s="461"/>
      <c r="BT28" s="461"/>
      <c r="BU28" s="462"/>
      <c r="BV28" s="460">
        <v>588555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186</v>
      </c>
      <c r="F29" s="439"/>
      <c r="G29" s="439"/>
      <c r="H29" s="439"/>
      <c r="I29" s="439"/>
      <c r="J29" s="439"/>
      <c r="K29" s="440"/>
      <c r="L29" s="441">
        <v>18</v>
      </c>
      <c r="M29" s="442"/>
      <c r="N29" s="442"/>
      <c r="O29" s="442"/>
      <c r="P29" s="443"/>
      <c r="Q29" s="441">
        <v>3053</v>
      </c>
      <c r="R29" s="442"/>
      <c r="S29" s="442"/>
      <c r="T29" s="442"/>
      <c r="U29" s="442"/>
      <c r="V29" s="443"/>
      <c r="W29" s="508"/>
      <c r="X29" s="509"/>
      <c r="Y29" s="510"/>
      <c r="Z29" s="438" t="s">
        <v>187</v>
      </c>
      <c r="AA29" s="439"/>
      <c r="AB29" s="439"/>
      <c r="AC29" s="439"/>
      <c r="AD29" s="439"/>
      <c r="AE29" s="439"/>
      <c r="AF29" s="439"/>
      <c r="AG29" s="440"/>
      <c r="AH29" s="441">
        <v>404</v>
      </c>
      <c r="AI29" s="442"/>
      <c r="AJ29" s="442"/>
      <c r="AK29" s="442"/>
      <c r="AL29" s="443"/>
      <c r="AM29" s="441">
        <v>1215232</v>
      </c>
      <c r="AN29" s="442"/>
      <c r="AO29" s="442"/>
      <c r="AP29" s="442"/>
      <c r="AQ29" s="442"/>
      <c r="AR29" s="443"/>
      <c r="AS29" s="441">
        <v>3008</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2631991</v>
      </c>
      <c r="BO29" s="466"/>
      <c r="BP29" s="466"/>
      <c r="BQ29" s="466"/>
      <c r="BR29" s="466"/>
      <c r="BS29" s="466"/>
      <c r="BT29" s="466"/>
      <c r="BU29" s="467"/>
      <c r="BV29" s="465">
        <v>2784532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2168615</v>
      </c>
      <c r="BO30" s="469"/>
      <c r="BP30" s="469"/>
      <c r="BQ30" s="469"/>
      <c r="BR30" s="469"/>
      <c r="BS30" s="469"/>
      <c r="BT30" s="469"/>
      <c r="BU30" s="470"/>
      <c r="BV30" s="468">
        <v>1974528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196</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6</v>
      </c>
      <c r="V34" s="424"/>
      <c r="W34" s="423" t="str">
        <f>IF('各会計、関係団体の財政状況及び健全化判断比率'!B28="","",'各会計、関係団体の財政状況及び健全化判断比率'!B28)</f>
        <v>四万十市国民健康保険会計事業勘定</v>
      </c>
      <c r="X34" s="423"/>
      <c r="Y34" s="423"/>
      <c r="Z34" s="423"/>
      <c r="AA34" s="423"/>
      <c r="AB34" s="423"/>
      <c r="AC34" s="423"/>
      <c r="AD34" s="423"/>
      <c r="AE34" s="423"/>
      <c r="AF34" s="423"/>
      <c r="AG34" s="423"/>
      <c r="AH34" s="423"/>
      <c r="AI34" s="423"/>
      <c r="AJ34" s="423"/>
      <c r="AK34" s="423"/>
      <c r="AL34" s="213"/>
      <c r="AM34" s="424">
        <f>IF(AO34="","",MAX(C34:D43,U34:V43)+1)</f>
        <v>11</v>
      </c>
      <c r="AN34" s="424"/>
      <c r="AO34" s="423" t="str">
        <f>IF('各会計、関係団体の財政状況及び健全化判断比率'!B33="","",'各会計、関係団体の財政状況及び健全化判断比率'!B33)</f>
        <v>四万十市水道事業会計</v>
      </c>
      <c r="AP34" s="423"/>
      <c r="AQ34" s="423"/>
      <c r="AR34" s="423"/>
      <c r="AS34" s="423"/>
      <c r="AT34" s="423"/>
      <c r="AU34" s="423"/>
      <c r="AV34" s="423"/>
      <c r="AW34" s="423"/>
      <c r="AX34" s="423"/>
      <c r="AY34" s="423"/>
      <c r="AZ34" s="423"/>
      <c r="BA34" s="423"/>
      <c r="BB34" s="423"/>
      <c r="BC34" s="423"/>
      <c r="BD34" s="213"/>
      <c r="BE34" s="424">
        <f>IF(BG34="","",MAX(C34:D43,U34:V43,AM34:AN43)+1)</f>
        <v>13</v>
      </c>
      <c r="BF34" s="424"/>
      <c r="BG34" s="423" t="str">
        <f>IF('各会計、関係団体の財政状況及び健全化判断比率'!B35="","",'各会計、関係団体の財政状況及び健全化判断比率'!B35)</f>
        <v>四万十市簡易水道事業会計</v>
      </c>
      <c r="BH34" s="423"/>
      <c r="BI34" s="423"/>
      <c r="BJ34" s="423"/>
      <c r="BK34" s="423"/>
      <c r="BL34" s="423"/>
      <c r="BM34" s="423"/>
      <c r="BN34" s="423"/>
      <c r="BO34" s="423"/>
      <c r="BP34" s="423"/>
      <c r="BQ34" s="423"/>
      <c r="BR34" s="423"/>
      <c r="BS34" s="423"/>
      <c r="BT34" s="423"/>
      <c r="BU34" s="423"/>
      <c r="BV34" s="213"/>
      <c r="BW34" s="424">
        <f>IF(BY34="","",MAX(C34:D43,U34:V43,AM34:AN43,BE34:BF43)+1)</f>
        <v>18</v>
      </c>
      <c r="BX34" s="424"/>
      <c r="BY34" s="423" t="str">
        <f>IF('各会計、関係団体の財政状況及び健全化判断比率'!B68="","",'各会計、関係団体の財政状況及び健全化判断比率'!B68)</f>
        <v>こうち人づくり広域連合</v>
      </c>
      <c r="BZ34" s="423"/>
      <c r="CA34" s="423"/>
      <c r="CB34" s="423"/>
      <c r="CC34" s="423"/>
      <c r="CD34" s="423"/>
      <c r="CE34" s="423"/>
      <c r="CF34" s="423"/>
      <c r="CG34" s="423"/>
      <c r="CH34" s="423"/>
      <c r="CI34" s="423"/>
      <c r="CJ34" s="423"/>
      <c r="CK34" s="423"/>
      <c r="CL34" s="423"/>
      <c r="CM34" s="423"/>
      <c r="CN34" s="213"/>
      <c r="CO34" s="424">
        <f>IF(CQ34="","",MAX(C34:D43,U34:V43,AM34:AN43,BE34:BF43,BW34:BX43)+1)</f>
        <v>28</v>
      </c>
      <c r="CP34" s="424"/>
      <c r="CQ34" s="423" t="str">
        <f>IF('各会計、関係団体の財政状況及び健全化判断比率'!BS7="","",'各会計、関係団体の財政状況及び健全化判断比率'!BS7)</f>
        <v>（公財）四万十市体育協会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四万十市奥屋内へき地出張診療所会計</v>
      </c>
      <c r="F35" s="423"/>
      <c r="G35" s="423"/>
      <c r="H35" s="423"/>
      <c r="I35" s="423"/>
      <c r="J35" s="423"/>
      <c r="K35" s="423"/>
      <c r="L35" s="423"/>
      <c r="M35" s="423"/>
      <c r="N35" s="423"/>
      <c r="O35" s="423"/>
      <c r="P35" s="423"/>
      <c r="Q35" s="423"/>
      <c r="R35" s="423"/>
      <c r="S35" s="423"/>
      <c r="T35" s="213"/>
      <c r="U35" s="424">
        <f>IF(W35="","",U34+1)</f>
        <v>7</v>
      </c>
      <c r="V35" s="424"/>
      <c r="W35" s="423" t="str">
        <f>IF('各会計、関係団体の財政状況及び健全化判断比率'!B29="","",'各会計、関係団体の財政状況及び健全化判断比率'!B29)</f>
        <v>四万十市国民健康保険会計診療施設勘定</v>
      </c>
      <c r="X35" s="423"/>
      <c r="Y35" s="423"/>
      <c r="Z35" s="423"/>
      <c r="AA35" s="423"/>
      <c r="AB35" s="423"/>
      <c r="AC35" s="423"/>
      <c r="AD35" s="423"/>
      <c r="AE35" s="423"/>
      <c r="AF35" s="423"/>
      <c r="AG35" s="423"/>
      <c r="AH35" s="423"/>
      <c r="AI35" s="423"/>
      <c r="AJ35" s="423"/>
      <c r="AK35" s="423"/>
      <c r="AL35" s="213"/>
      <c r="AM35" s="424">
        <f t="shared" ref="AM35:AM43" si="0">IF(AO35="","",AM34+1)</f>
        <v>12</v>
      </c>
      <c r="AN35" s="424"/>
      <c r="AO35" s="423" t="str">
        <f>IF('各会計、関係団体の財政状況及び健全化判断比率'!B34="","",'各会計、関係団体の財政状況及び健全化判断比率'!B34)</f>
        <v>四万十市病院事業会計</v>
      </c>
      <c r="AP35" s="423"/>
      <c r="AQ35" s="423"/>
      <c r="AR35" s="423"/>
      <c r="AS35" s="423"/>
      <c r="AT35" s="423"/>
      <c r="AU35" s="423"/>
      <c r="AV35" s="423"/>
      <c r="AW35" s="423"/>
      <c r="AX35" s="423"/>
      <c r="AY35" s="423"/>
      <c r="AZ35" s="423"/>
      <c r="BA35" s="423"/>
      <c r="BB35" s="423"/>
      <c r="BC35" s="423"/>
      <c r="BD35" s="213"/>
      <c r="BE35" s="424">
        <f t="shared" ref="BE35:BE43" si="1">IF(BG35="","",BE34+1)</f>
        <v>14</v>
      </c>
      <c r="BF35" s="424"/>
      <c r="BG35" s="423" t="str">
        <f>IF('各会計、関係団体の財政状況及び健全化判断比率'!B36="","",'各会計、関係団体の財政状況及び健全化判断比率'!B36)</f>
        <v>幡多公設地方卸売市場事業会計</v>
      </c>
      <c r="BH35" s="423"/>
      <c r="BI35" s="423"/>
      <c r="BJ35" s="423"/>
      <c r="BK35" s="423"/>
      <c r="BL35" s="423"/>
      <c r="BM35" s="423"/>
      <c r="BN35" s="423"/>
      <c r="BO35" s="423"/>
      <c r="BP35" s="423"/>
      <c r="BQ35" s="423"/>
      <c r="BR35" s="423"/>
      <c r="BS35" s="423"/>
      <c r="BT35" s="423"/>
      <c r="BU35" s="423"/>
      <c r="BV35" s="213"/>
      <c r="BW35" s="424">
        <f t="shared" ref="BW35:BW43" si="2">IF(BY35="","",BW34+1)</f>
        <v>19</v>
      </c>
      <c r="BX35" s="424"/>
      <c r="BY35" s="423" t="str">
        <f>IF('各会計、関係団体の財政状況及び健全化判断比率'!B69="","",'各会計、関係団体の財政状況及び健全化判断比率'!B69)</f>
        <v>高知県市町村総合事務組合</v>
      </c>
      <c r="BZ35" s="423"/>
      <c r="CA35" s="423"/>
      <c r="CB35" s="423"/>
      <c r="CC35" s="423"/>
      <c r="CD35" s="423"/>
      <c r="CE35" s="423"/>
      <c r="CF35" s="423"/>
      <c r="CG35" s="423"/>
      <c r="CH35" s="423"/>
      <c r="CI35" s="423"/>
      <c r="CJ35" s="423"/>
      <c r="CK35" s="423"/>
      <c r="CL35" s="423"/>
      <c r="CM35" s="423"/>
      <c r="CN35" s="213"/>
      <c r="CO35" s="424">
        <f t="shared" ref="CO35:CO43" si="3">IF(CQ35="","",CO34+1)</f>
        <v>29</v>
      </c>
      <c r="CP35" s="424"/>
      <c r="CQ35" s="423" t="str">
        <f>IF('各会計、関係団体の財政状況及び健全化判断比率'!BS8="","",'各会計、関係団体の財政状況及び健全化判断比率'!BS8)</f>
        <v>（公財）四万十市公園管理公社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四万十市住宅新築資金等貸付事業会計</v>
      </c>
      <c r="F36" s="423"/>
      <c r="G36" s="423"/>
      <c r="H36" s="423"/>
      <c r="I36" s="423"/>
      <c r="J36" s="423"/>
      <c r="K36" s="423"/>
      <c r="L36" s="423"/>
      <c r="M36" s="423"/>
      <c r="N36" s="423"/>
      <c r="O36" s="423"/>
      <c r="P36" s="423"/>
      <c r="Q36" s="423"/>
      <c r="R36" s="423"/>
      <c r="S36" s="423"/>
      <c r="T36" s="213"/>
      <c r="U36" s="424">
        <f t="shared" ref="U36:U43" si="4">IF(W36="","",U35+1)</f>
        <v>8</v>
      </c>
      <c r="V36" s="424"/>
      <c r="W36" s="423" t="str">
        <f>IF('各会計、関係団体の財政状況及び健全化判断比率'!B30="","",'各会計、関係団体の財政状況及び健全化判断比率'!B30)</f>
        <v>四万十市介護保険会計保険事業勘定</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15</v>
      </c>
      <c r="BF36" s="424"/>
      <c r="BG36" s="423" t="str">
        <f>IF('各会計、関係団体の財政状況及び健全化判断比率'!B37="","",'各会計、関係団体の財政状況及び健全化判断比率'!B37)</f>
        <v>四万十市と畜場会計</v>
      </c>
      <c r="BH36" s="423"/>
      <c r="BI36" s="423"/>
      <c r="BJ36" s="423"/>
      <c r="BK36" s="423"/>
      <c r="BL36" s="423"/>
      <c r="BM36" s="423"/>
      <c r="BN36" s="423"/>
      <c r="BO36" s="423"/>
      <c r="BP36" s="423"/>
      <c r="BQ36" s="423"/>
      <c r="BR36" s="423"/>
      <c r="BS36" s="423"/>
      <c r="BT36" s="423"/>
      <c r="BU36" s="423"/>
      <c r="BV36" s="213"/>
      <c r="BW36" s="424">
        <f t="shared" si="2"/>
        <v>20</v>
      </c>
      <c r="BX36" s="424"/>
      <c r="BY36" s="423" t="str">
        <f>IF('各会計、関係団体の財政状況及び健全化判断比率'!B70="","",'各会計、関係団体の財政状況及び健全化判断比率'!B70)</f>
        <v>高知県市町村総合事務組合</v>
      </c>
      <c r="BZ36" s="423"/>
      <c r="CA36" s="423"/>
      <c r="CB36" s="423"/>
      <c r="CC36" s="423"/>
      <c r="CD36" s="423"/>
      <c r="CE36" s="423"/>
      <c r="CF36" s="423"/>
      <c r="CG36" s="423"/>
      <c r="CH36" s="423"/>
      <c r="CI36" s="423"/>
      <c r="CJ36" s="423"/>
      <c r="CK36" s="423"/>
      <c r="CL36" s="423"/>
      <c r="CM36" s="423"/>
      <c r="CN36" s="213"/>
      <c r="CO36" s="424">
        <f t="shared" si="3"/>
        <v>30</v>
      </c>
      <c r="CP36" s="424"/>
      <c r="CQ36" s="423" t="str">
        <f>IF('各会計、関係団体の財政状況及び健全化判断比率'!BS9="","",'各会計、関係団体の財政状況及び健全化判断比率'!BS9)</f>
        <v>まちづくり四万十（株）</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f>IF(E37="","",C36+1)</f>
        <v>4</v>
      </c>
      <c r="D37" s="424"/>
      <c r="E37" s="423" t="str">
        <f>IF('各会計、関係団体の財政状況及び健全化判断比率'!B10="","",'各会計、関係団体の財政状況及び健全化判断比率'!B10)</f>
        <v>四万十市鉄道経営助成基金会計</v>
      </c>
      <c r="F37" s="423"/>
      <c r="G37" s="423"/>
      <c r="H37" s="423"/>
      <c r="I37" s="423"/>
      <c r="J37" s="423"/>
      <c r="K37" s="423"/>
      <c r="L37" s="423"/>
      <c r="M37" s="423"/>
      <c r="N37" s="423"/>
      <c r="O37" s="423"/>
      <c r="P37" s="423"/>
      <c r="Q37" s="423"/>
      <c r="R37" s="423"/>
      <c r="S37" s="423"/>
      <c r="T37" s="213"/>
      <c r="U37" s="424">
        <f t="shared" si="4"/>
        <v>9</v>
      </c>
      <c r="V37" s="424"/>
      <c r="W37" s="423" t="str">
        <f>IF('各会計、関係団体の財政状況及び健全化判断比率'!B31="","",'各会計、関係団体の財政状況及び健全化判断比率'!B31)</f>
        <v>幡多中央介護認定審査会会計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16</v>
      </c>
      <c r="BF37" s="424"/>
      <c r="BG37" s="423" t="str">
        <f>IF('各会計、関係団体の財政状況及び健全化判断比率'!B38="","",'各会計、関係団体の財政状況及び健全化判断比率'!B38)</f>
        <v>四万十市下水道事業会計</v>
      </c>
      <c r="BH37" s="423"/>
      <c r="BI37" s="423"/>
      <c r="BJ37" s="423"/>
      <c r="BK37" s="423"/>
      <c r="BL37" s="423"/>
      <c r="BM37" s="423"/>
      <c r="BN37" s="423"/>
      <c r="BO37" s="423"/>
      <c r="BP37" s="423"/>
      <c r="BQ37" s="423"/>
      <c r="BR37" s="423"/>
      <c r="BS37" s="423"/>
      <c r="BT37" s="423"/>
      <c r="BU37" s="423"/>
      <c r="BV37" s="213"/>
      <c r="BW37" s="424">
        <f t="shared" si="2"/>
        <v>21</v>
      </c>
      <c r="BX37" s="424"/>
      <c r="BY37" s="423" t="str">
        <f>IF('各会計、関係団体の財政状況及び健全化判断比率'!B71="","",'各会計、関係団体の財政状況及び健全化判断比率'!B71)</f>
        <v>高知県後期高齢者医療広域連合</v>
      </c>
      <c r="BZ37" s="423"/>
      <c r="CA37" s="423"/>
      <c r="CB37" s="423"/>
      <c r="CC37" s="423"/>
      <c r="CD37" s="423"/>
      <c r="CE37" s="423"/>
      <c r="CF37" s="423"/>
      <c r="CG37" s="423"/>
      <c r="CH37" s="423"/>
      <c r="CI37" s="423"/>
      <c r="CJ37" s="423"/>
      <c r="CK37" s="423"/>
      <c r="CL37" s="423"/>
      <c r="CM37" s="423"/>
      <c r="CN37" s="213"/>
      <c r="CO37" s="424">
        <f t="shared" si="3"/>
        <v>31</v>
      </c>
      <c r="CP37" s="424"/>
      <c r="CQ37" s="423" t="str">
        <f>IF('各会計、関係団体の財政状況及び健全化判断比率'!BS10="","",'各会計、関係団体の財政状況及び健全化判断比率'!BS10)</f>
        <v>（公財）四万十市西土佐農業公社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f t="shared" ref="C38:C43" si="5">IF(E38="","",C37+1)</f>
        <v>5</v>
      </c>
      <c r="D38" s="424"/>
      <c r="E38" s="423" t="str">
        <f>IF('各会計、関係団体の財政状況及び健全化判断比率'!B11="","",'各会計、関係団体の財政状況及び健全化判断比率'!B11)</f>
        <v>四万十市園芸作物価格安定事業会計</v>
      </c>
      <c r="F38" s="423"/>
      <c r="G38" s="423"/>
      <c r="H38" s="423"/>
      <c r="I38" s="423"/>
      <c r="J38" s="423"/>
      <c r="K38" s="423"/>
      <c r="L38" s="423"/>
      <c r="M38" s="423"/>
      <c r="N38" s="423"/>
      <c r="O38" s="423"/>
      <c r="P38" s="423"/>
      <c r="Q38" s="423"/>
      <c r="R38" s="423"/>
      <c r="S38" s="423"/>
      <c r="T38" s="213"/>
      <c r="U38" s="424">
        <f t="shared" si="4"/>
        <v>10</v>
      </c>
      <c r="V38" s="424"/>
      <c r="W38" s="423" t="str">
        <f>IF('各会計、関係団体の財政状況及び健全化判断比率'!B32="","",'各会計、関係団体の財政状況及び健全化判断比率'!B32)</f>
        <v>四万十市後期高齢者医療会計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17</v>
      </c>
      <c r="BF38" s="424"/>
      <c r="BG38" s="423" t="str">
        <f>IF('各会計、関係団体の財政状況及び健全化判断比率'!B39="","",'各会計、関係団体の財政状況及び健全化判断比率'!B39)</f>
        <v>四万十市農業集落排水事業会計</v>
      </c>
      <c r="BH38" s="423"/>
      <c r="BI38" s="423"/>
      <c r="BJ38" s="423"/>
      <c r="BK38" s="423"/>
      <c r="BL38" s="423"/>
      <c r="BM38" s="423"/>
      <c r="BN38" s="423"/>
      <c r="BO38" s="423"/>
      <c r="BP38" s="423"/>
      <c r="BQ38" s="423"/>
      <c r="BR38" s="423"/>
      <c r="BS38" s="423"/>
      <c r="BT38" s="423"/>
      <c r="BU38" s="423"/>
      <c r="BV38" s="213"/>
      <c r="BW38" s="424">
        <f t="shared" si="2"/>
        <v>22</v>
      </c>
      <c r="BX38" s="424"/>
      <c r="BY38" s="423" t="str">
        <f>IF('各会計、関係団体の財政状況及び健全化判断比率'!B72="","",'各会計、関係団体の財政状況及び健全化判断比率'!B72)</f>
        <v>高知県後期高齢者医療広域連合</v>
      </c>
      <c r="BZ38" s="423"/>
      <c r="CA38" s="423"/>
      <c r="CB38" s="423"/>
      <c r="CC38" s="423"/>
      <c r="CD38" s="423"/>
      <c r="CE38" s="423"/>
      <c r="CF38" s="423"/>
      <c r="CG38" s="423"/>
      <c r="CH38" s="423"/>
      <c r="CI38" s="423"/>
      <c r="CJ38" s="423"/>
      <c r="CK38" s="423"/>
      <c r="CL38" s="423"/>
      <c r="CM38" s="423"/>
      <c r="CN38" s="213"/>
      <c r="CO38" s="424">
        <f t="shared" si="3"/>
        <v>32</v>
      </c>
      <c r="CP38" s="424"/>
      <c r="CQ38" s="423" t="str">
        <f>IF('各会計、関係団体の財政状況及び健全化判断比率'!BS11="","",'各会計、関係団体の財政状況及び健全化判断比率'!BS11)</f>
        <v>（株）しまんと企画</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23</v>
      </c>
      <c r="BX39" s="424"/>
      <c r="BY39" s="423" t="str">
        <f>IF('各会計、関係団体の財政状況及び健全化判断比率'!B73="","",'各会計、関係団体の財政状況及び健全化判断比率'!B73)</f>
        <v>幡多広域市町村圏事務組合</v>
      </c>
      <c r="BZ39" s="423"/>
      <c r="CA39" s="423"/>
      <c r="CB39" s="423"/>
      <c r="CC39" s="423"/>
      <c r="CD39" s="423"/>
      <c r="CE39" s="423"/>
      <c r="CF39" s="423"/>
      <c r="CG39" s="423"/>
      <c r="CH39" s="423"/>
      <c r="CI39" s="423"/>
      <c r="CJ39" s="423"/>
      <c r="CK39" s="423"/>
      <c r="CL39" s="423"/>
      <c r="CM39" s="423"/>
      <c r="CN39" s="213"/>
      <c r="CO39" s="424">
        <f t="shared" si="3"/>
        <v>33</v>
      </c>
      <c r="CP39" s="424"/>
      <c r="CQ39" s="423" t="str">
        <f>IF('各会計、関係団体の財政状況及び健全化判断比率'!BS12="","",'各会計、関係団体の財政状況及び健全化判断比率'!BS12)</f>
        <v>土佐くろしお鉄道（株）</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24</v>
      </c>
      <c r="BX40" s="424"/>
      <c r="BY40" s="423" t="str">
        <f>IF('各会計、関係団体の財政状況及び健全化判断比率'!B74="","",'各会計、関係団体の財政状況及び健全化判断比率'!B74)</f>
        <v>幡多広域市町村圏事務組合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25</v>
      </c>
      <c r="BX41" s="424"/>
      <c r="BY41" s="423" t="str">
        <f>IF('各会計、関係団体の財政状況及び健全化判断比率'!B75="","",'各会計、関係団体の財政状況及び健全化判断比率'!B75)</f>
        <v>幡多広域市町村圏事務組合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26</v>
      </c>
      <c r="BX42" s="424"/>
      <c r="BY42" s="423" t="str">
        <f>IF('各会計、関係団体の財政状況及び健全化判断比率'!B76="","",'各会計、関係団体の財政状況及び健全化判断比率'!B76)</f>
        <v>幡多中央環境施設組合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27</v>
      </c>
      <c r="BX43" s="424"/>
      <c r="BY43" s="423" t="str">
        <f>IF('各会計、関係団体の財政状況及び健全化判断比率'!B77="","",'各会計、関係団体の財政状況及び健全化判断比率'!B77)</f>
        <v>幡多中央消防組合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CHwOJQUHF+vbEI5tv2NGSndJTJNy7FOOS05pE3hj4hAYzfr6hZcphTRM4kAWkOuUYsDIeT8R94Qz/NzPeMgOPg==" saltValue="9BTOsFTpuTZzwfiWUHIE1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47" t="s">
        <v>573</v>
      </c>
      <c r="D34" s="1247"/>
      <c r="E34" s="1248"/>
      <c r="F34" s="32" t="s">
        <v>574</v>
      </c>
      <c r="G34" s="33" t="s">
        <v>575</v>
      </c>
      <c r="H34" s="33" t="s">
        <v>574</v>
      </c>
      <c r="I34" s="33" t="s">
        <v>576</v>
      </c>
      <c r="J34" s="34" t="s">
        <v>577</v>
      </c>
      <c r="K34" s="22"/>
      <c r="L34" s="22"/>
      <c r="M34" s="22"/>
      <c r="N34" s="22"/>
      <c r="O34" s="22"/>
      <c r="P34" s="22"/>
    </row>
    <row r="35" spans="1:16" ht="39" customHeight="1">
      <c r="A35" s="22"/>
      <c r="B35" s="35"/>
      <c r="C35" s="1241" t="s">
        <v>578</v>
      </c>
      <c r="D35" s="1242"/>
      <c r="E35" s="1243"/>
      <c r="F35" s="36">
        <v>2.34</v>
      </c>
      <c r="G35" s="37">
        <v>2.4900000000000002</v>
      </c>
      <c r="H35" s="37">
        <v>3.01</v>
      </c>
      <c r="I35" s="37">
        <v>3.84</v>
      </c>
      <c r="J35" s="38">
        <v>4.0999999999999996</v>
      </c>
      <c r="K35" s="22"/>
      <c r="L35" s="22"/>
      <c r="M35" s="22"/>
      <c r="N35" s="22"/>
      <c r="O35" s="22"/>
      <c r="P35" s="22"/>
    </row>
    <row r="36" spans="1:16" ht="39" customHeight="1">
      <c r="A36" s="22"/>
      <c r="B36" s="35"/>
      <c r="C36" s="1241" t="s">
        <v>579</v>
      </c>
      <c r="D36" s="1242"/>
      <c r="E36" s="1243"/>
      <c r="F36" s="36">
        <v>1.18</v>
      </c>
      <c r="G36" s="37">
        <v>1.99</v>
      </c>
      <c r="H36" s="37">
        <v>2.8</v>
      </c>
      <c r="I36" s="37">
        <v>2.33</v>
      </c>
      <c r="J36" s="38">
        <v>0.98</v>
      </c>
      <c r="K36" s="22"/>
      <c r="L36" s="22"/>
      <c r="M36" s="22"/>
      <c r="N36" s="22"/>
      <c r="O36" s="22"/>
      <c r="P36" s="22"/>
    </row>
    <row r="37" spans="1:16" ht="39" customHeight="1">
      <c r="A37" s="22"/>
      <c r="B37" s="35"/>
      <c r="C37" s="1241" t="s">
        <v>580</v>
      </c>
      <c r="D37" s="1242"/>
      <c r="E37" s="1243"/>
      <c r="F37" s="36">
        <v>0</v>
      </c>
      <c r="G37" s="37">
        <v>0.06</v>
      </c>
      <c r="H37" s="37">
        <v>0.74</v>
      </c>
      <c r="I37" s="37">
        <v>0</v>
      </c>
      <c r="J37" s="38">
        <v>0.91</v>
      </c>
      <c r="K37" s="22"/>
      <c r="L37" s="22"/>
      <c r="M37" s="22"/>
      <c r="N37" s="22"/>
      <c r="O37" s="22"/>
      <c r="P37" s="22"/>
    </row>
    <row r="38" spans="1:16" ht="39" customHeight="1">
      <c r="A38" s="22"/>
      <c r="B38" s="35"/>
      <c r="C38" s="1241" t="s">
        <v>581</v>
      </c>
      <c r="D38" s="1242"/>
      <c r="E38" s="1243"/>
      <c r="F38" s="36">
        <v>0</v>
      </c>
      <c r="G38" s="37">
        <v>0</v>
      </c>
      <c r="H38" s="37">
        <v>0.28999999999999998</v>
      </c>
      <c r="I38" s="37">
        <v>1.18</v>
      </c>
      <c r="J38" s="38">
        <v>0.31</v>
      </c>
      <c r="K38" s="22"/>
      <c r="L38" s="22"/>
      <c r="M38" s="22"/>
      <c r="N38" s="22"/>
      <c r="O38" s="22"/>
      <c r="P38" s="22"/>
    </row>
    <row r="39" spans="1:16" ht="39" customHeight="1">
      <c r="A39" s="22"/>
      <c r="B39" s="35"/>
      <c r="C39" s="1241" t="s">
        <v>582</v>
      </c>
      <c r="D39" s="1242"/>
      <c r="E39" s="1243"/>
      <c r="F39" s="36">
        <v>7.0000000000000007E-2</v>
      </c>
      <c r="G39" s="37">
        <v>0.26</v>
      </c>
      <c r="H39" s="37">
        <v>0.22</v>
      </c>
      <c r="I39" s="37">
        <v>0.28000000000000003</v>
      </c>
      <c r="J39" s="38">
        <v>0.25</v>
      </c>
      <c r="K39" s="22"/>
      <c r="L39" s="22"/>
      <c r="M39" s="22"/>
      <c r="N39" s="22"/>
      <c r="O39" s="22"/>
      <c r="P39" s="22"/>
    </row>
    <row r="40" spans="1:16" ht="39" customHeight="1">
      <c r="A40" s="22"/>
      <c r="B40" s="35"/>
      <c r="C40" s="1241" t="s">
        <v>583</v>
      </c>
      <c r="D40" s="1242"/>
      <c r="E40" s="1243"/>
      <c r="F40" s="36">
        <v>7.0000000000000007E-2</v>
      </c>
      <c r="G40" s="37">
        <v>7.0000000000000007E-2</v>
      </c>
      <c r="H40" s="37">
        <v>0.09</v>
      </c>
      <c r="I40" s="37">
        <v>0.08</v>
      </c>
      <c r="J40" s="38">
        <v>0.1</v>
      </c>
      <c r="K40" s="22"/>
      <c r="L40" s="22"/>
      <c r="M40" s="22"/>
      <c r="N40" s="22"/>
      <c r="O40" s="22"/>
      <c r="P40" s="22"/>
    </row>
    <row r="41" spans="1:16" ht="39" customHeight="1">
      <c r="A41" s="22"/>
      <c r="B41" s="35"/>
      <c r="C41" s="1241" t="s">
        <v>584</v>
      </c>
      <c r="D41" s="1242"/>
      <c r="E41" s="1243"/>
      <c r="F41" s="36">
        <v>2.79</v>
      </c>
      <c r="G41" s="37">
        <v>3.59</v>
      </c>
      <c r="H41" s="37">
        <v>1.96</v>
      </c>
      <c r="I41" s="37">
        <v>0.04</v>
      </c>
      <c r="J41" s="38">
        <v>0.04</v>
      </c>
      <c r="K41" s="22"/>
      <c r="L41" s="22"/>
      <c r="M41" s="22"/>
      <c r="N41" s="22"/>
      <c r="O41" s="22"/>
      <c r="P41" s="22"/>
    </row>
    <row r="42" spans="1:16" ht="39" customHeight="1">
      <c r="A42" s="22"/>
      <c r="B42" s="39"/>
      <c r="C42" s="1241" t="s">
        <v>585</v>
      </c>
      <c r="D42" s="1242"/>
      <c r="E42" s="1243"/>
      <c r="F42" s="36" t="s">
        <v>524</v>
      </c>
      <c r="G42" s="37" t="s">
        <v>524</v>
      </c>
      <c r="H42" s="37" t="s">
        <v>524</v>
      </c>
      <c r="I42" s="37" t="s">
        <v>524</v>
      </c>
      <c r="J42" s="38" t="s">
        <v>524</v>
      </c>
      <c r="K42" s="22"/>
      <c r="L42" s="22"/>
      <c r="M42" s="22"/>
      <c r="N42" s="22"/>
      <c r="O42" s="22"/>
      <c r="P42" s="22"/>
    </row>
    <row r="43" spans="1:16" ht="39" customHeight="1" thickBot="1">
      <c r="A43" s="22"/>
      <c r="B43" s="40"/>
      <c r="C43" s="1244" t="s">
        <v>586</v>
      </c>
      <c r="D43" s="1245"/>
      <c r="E43" s="1246"/>
      <c r="F43" s="41">
        <v>0.01</v>
      </c>
      <c r="G43" s="42">
        <v>0.04</v>
      </c>
      <c r="H43" s="42">
        <v>0.03</v>
      </c>
      <c r="I43" s="42">
        <v>0.02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YHvuGu7Jy9J7jBEkpfJETh0VKr70JaKckkaRbXF971+WJqjaeHz00nA7fiPzQzlaqVB+44RGmjCug224xlMIg==" saltValue="5Jt2wuqQKh+wnWalC92Z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67" t="s">
        <v>11</v>
      </c>
      <c r="C45" s="1268"/>
      <c r="D45" s="58"/>
      <c r="E45" s="1273" t="s">
        <v>12</v>
      </c>
      <c r="F45" s="1273"/>
      <c r="G45" s="1273"/>
      <c r="H45" s="1273"/>
      <c r="I45" s="1273"/>
      <c r="J45" s="1274"/>
      <c r="K45" s="59">
        <v>2641</v>
      </c>
      <c r="L45" s="60">
        <v>2556</v>
      </c>
      <c r="M45" s="60">
        <v>2506</v>
      </c>
      <c r="N45" s="60">
        <v>2504</v>
      </c>
      <c r="O45" s="61">
        <v>2462</v>
      </c>
      <c r="P45" s="48"/>
      <c r="Q45" s="48"/>
      <c r="R45" s="48"/>
      <c r="S45" s="48"/>
      <c r="T45" s="48"/>
      <c r="U45" s="48"/>
    </row>
    <row r="46" spans="1:21" ht="30.75" customHeight="1">
      <c r="A46" s="48"/>
      <c r="B46" s="1269"/>
      <c r="C46" s="1270"/>
      <c r="D46" s="62"/>
      <c r="E46" s="1251" t="s">
        <v>13</v>
      </c>
      <c r="F46" s="1251"/>
      <c r="G46" s="1251"/>
      <c r="H46" s="1251"/>
      <c r="I46" s="1251"/>
      <c r="J46" s="1252"/>
      <c r="K46" s="63" t="s">
        <v>524</v>
      </c>
      <c r="L46" s="64" t="s">
        <v>524</v>
      </c>
      <c r="M46" s="64" t="s">
        <v>524</v>
      </c>
      <c r="N46" s="64" t="s">
        <v>524</v>
      </c>
      <c r="O46" s="65" t="s">
        <v>524</v>
      </c>
      <c r="P46" s="48"/>
      <c r="Q46" s="48"/>
      <c r="R46" s="48"/>
      <c r="S46" s="48"/>
      <c r="T46" s="48"/>
      <c r="U46" s="48"/>
    </row>
    <row r="47" spans="1:21" ht="30.75" customHeight="1">
      <c r="A47" s="48"/>
      <c r="B47" s="1269"/>
      <c r="C47" s="1270"/>
      <c r="D47" s="62"/>
      <c r="E47" s="1251" t="s">
        <v>14</v>
      </c>
      <c r="F47" s="1251"/>
      <c r="G47" s="1251"/>
      <c r="H47" s="1251"/>
      <c r="I47" s="1251"/>
      <c r="J47" s="1252"/>
      <c r="K47" s="63" t="s">
        <v>524</v>
      </c>
      <c r="L47" s="64" t="s">
        <v>524</v>
      </c>
      <c r="M47" s="64" t="s">
        <v>524</v>
      </c>
      <c r="N47" s="64" t="s">
        <v>524</v>
      </c>
      <c r="O47" s="65" t="s">
        <v>524</v>
      </c>
      <c r="P47" s="48"/>
      <c r="Q47" s="48"/>
      <c r="R47" s="48"/>
      <c r="S47" s="48"/>
      <c r="T47" s="48"/>
      <c r="U47" s="48"/>
    </row>
    <row r="48" spans="1:21" ht="30.75" customHeight="1">
      <c r="A48" s="48"/>
      <c r="B48" s="1269"/>
      <c r="C48" s="1270"/>
      <c r="D48" s="62"/>
      <c r="E48" s="1251" t="s">
        <v>15</v>
      </c>
      <c r="F48" s="1251"/>
      <c r="G48" s="1251"/>
      <c r="H48" s="1251"/>
      <c r="I48" s="1251"/>
      <c r="J48" s="1252"/>
      <c r="K48" s="63">
        <v>516</v>
      </c>
      <c r="L48" s="64">
        <v>570</v>
      </c>
      <c r="M48" s="64">
        <v>557</v>
      </c>
      <c r="N48" s="64">
        <v>581</v>
      </c>
      <c r="O48" s="65">
        <v>576</v>
      </c>
      <c r="P48" s="48"/>
      <c r="Q48" s="48"/>
      <c r="R48" s="48"/>
      <c r="S48" s="48"/>
      <c r="T48" s="48"/>
      <c r="U48" s="48"/>
    </row>
    <row r="49" spans="1:21" ht="30.75" customHeight="1">
      <c r="A49" s="48"/>
      <c r="B49" s="1269"/>
      <c r="C49" s="1270"/>
      <c r="D49" s="62"/>
      <c r="E49" s="1251" t="s">
        <v>16</v>
      </c>
      <c r="F49" s="1251"/>
      <c r="G49" s="1251"/>
      <c r="H49" s="1251"/>
      <c r="I49" s="1251"/>
      <c r="J49" s="1252"/>
      <c r="K49" s="63">
        <v>491</v>
      </c>
      <c r="L49" s="64">
        <v>508</v>
      </c>
      <c r="M49" s="64">
        <v>488</v>
      </c>
      <c r="N49" s="64">
        <v>315</v>
      </c>
      <c r="O49" s="65">
        <v>124</v>
      </c>
      <c r="P49" s="48"/>
      <c r="Q49" s="48"/>
      <c r="R49" s="48"/>
      <c r="S49" s="48"/>
      <c r="T49" s="48"/>
      <c r="U49" s="48"/>
    </row>
    <row r="50" spans="1:21" ht="30.75" customHeight="1">
      <c r="A50" s="48"/>
      <c r="B50" s="1269"/>
      <c r="C50" s="1270"/>
      <c r="D50" s="62"/>
      <c r="E50" s="1251" t="s">
        <v>17</v>
      </c>
      <c r="F50" s="1251"/>
      <c r="G50" s="1251"/>
      <c r="H50" s="1251"/>
      <c r="I50" s="1251"/>
      <c r="J50" s="1252"/>
      <c r="K50" s="63">
        <v>0</v>
      </c>
      <c r="L50" s="64">
        <v>0</v>
      </c>
      <c r="M50" s="64">
        <v>0</v>
      </c>
      <c r="N50" s="64">
        <v>0</v>
      </c>
      <c r="O50" s="65">
        <v>0</v>
      </c>
      <c r="P50" s="48"/>
      <c r="Q50" s="48"/>
      <c r="R50" s="48"/>
      <c r="S50" s="48"/>
      <c r="T50" s="48"/>
      <c r="U50" s="48"/>
    </row>
    <row r="51" spans="1:21" ht="30.75" customHeight="1">
      <c r="A51" s="48"/>
      <c r="B51" s="1271"/>
      <c r="C51" s="1272"/>
      <c r="D51" s="66"/>
      <c r="E51" s="1251" t="s">
        <v>18</v>
      </c>
      <c r="F51" s="1251"/>
      <c r="G51" s="1251"/>
      <c r="H51" s="1251"/>
      <c r="I51" s="1251"/>
      <c r="J51" s="1252"/>
      <c r="K51" s="63">
        <v>0</v>
      </c>
      <c r="L51" s="64">
        <v>0</v>
      </c>
      <c r="M51" s="64">
        <v>0</v>
      </c>
      <c r="N51" s="64">
        <v>0</v>
      </c>
      <c r="O51" s="65">
        <v>0</v>
      </c>
      <c r="P51" s="48"/>
      <c r="Q51" s="48"/>
      <c r="R51" s="48"/>
      <c r="S51" s="48"/>
      <c r="T51" s="48"/>
      <c r="U51" s="48"/>
    </row>
    <row r="52" spans="1:21" ht="30.75" customHeight="1">
      <c r="A52" s="48"/>
      <c r="B52" s="1249" t="s">
        <v>19</v>
      </c>
      <c r="C52" s="1250"/>
      <c r="D52" s="66"/>
      <c r="E52" s="1251" t="s">
        <v>20</v>
      </c>
      <c r="F52" s="1251"/>
      <c r="G52" s="1251"/>
      <c r="H52" s="1251"/>
      <c r="I52" s="1251"/>
      <c r="J52" s="1252"/>
      <c r="K52" s="63">
        <v>2518</v>
      </c>
      <c r="L52" s="64">
        <v>2567</v>
      </c>
      <c r="M52" s="64">
        <v>2496</v>
      </c>
      <c r="N52" s="64">
        <v>2279</v>
      </c>
      <c r="O52" s="65">
        <v>2138</v>
      </c>
      <c r="P52" s="48"/>
      <c r="Q52" s="48"/>
      <c r="R52" s="48"/>
      <c r="S52" s="48"/>
      <c r="T52" s="48"/>
      <c r="U52" s="48"/>
    </row>
    <row r="53" spans="1:21" ht="30.75" customHeight="1" thickBot="1">
      <c r="A53" s="48"/>
      <c r="B53" s="1253" t="s">
        <v>21</v>
      </c>
      <c r="C53" s="1254"/>
      <c r="D53" s="67"/>
      <c r="E53" s="1255" t="s">
        <v>22</v>
      </c>
      <c r="F53" s="1255"/>
      <c r="G53" s="1255"/>
      <c r="H53" s="1255"/>
      <c r="I53" s="1255"/>
      <c r="J53" s="1256"/>
      <c r="K53" s="68">
        <v>1130</v>
      </c>
      <c r="L53" s="69">
        <v>1067</v>
      </c>
      <c r="M53" s="69">
        <v>1055</v>
      </c>
      <c r="N53" s="69">
        <v>1121</v>
      </c>
      <c r="O53" s="70">
        <v>1024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587</v>
      </c>
      <c r="L56" s="80" t="s">
        <v>588</v>
      </c>
      <c r="M56" s="80" t="s">
        <v>589</v>
      </c>
      <c r="N56" s="80" t="s">
        <v>590</v>
      </c>
      <c r="O56" s="81" t="s">
        <v>591</v>
      </c>
      <c r="P56" s="48"/>
      <c r="Q56" s="48"/>
      <c r="R56" s="48"/>
      <c r="S56" s="48"/>
      <c r="T56" s="48"/>
      <c r="U56" s="48"/>
    </row>
    <row r="57" spans="1:21" ht="31.5" customHeight="1">
      <c r="B57" s="1257" t="s">
        <v>25</v>
      </c>
      <c r="C57" s="1258"/>
      <c r="D57" s="1261" t="s">
        <v>26</v>
      </c>
      <c r="E57" s="1262"/>
      <c r="F57" s="1262"/>
      <c r="G57" s="1262"/>
      <c r="H57" s="1262"/>
      <c r="I57" s="1262"/>
      <c r="J57" s="1263"/>
      <c r="K57" s="82" t="s">
        <v>618</v>
      </c>
      <c r="L57" s="83" t="s">
        <v>618</v>
      </c>
      <c r="M57" s="83" t="s">
        <v>619</v>
      </c>
      <c r="N57" s="83" t="s">
        <v>619</v>
      </c>
      <c r="O57" s="84" t="s">
        <v>619</v>
      </c>
    </row>
    <row r="58" spans="1:21" ht="31.5" customHeight="1" thickBot="1">
      <c r="B58" s="1259"/>
      <c r="C58" s="1260"/>
      <c r="D58" s="1264" t="s">
        <v>27</v>
      </c>
      <c r="E58" s="1265"/>
      <c r="F58" s="1265"/>
      <c r="G58" s="1265"/>
      <c r="H58" s="1265"/>
      <c r="I58" s="1265"/>
      <c r="J58" s="1266"/>
      <c r="K58" s="85" t="s">
        <v>619</v>
      </c>
      <c r="L58" s="86" t="s">
        <v>619</v>
      </c>
      <c r="M58" s="86" t="s">
        <v>619</v>
      </c>
      <c r="N58" s="86" t="s">
        <v>619</v>
      </c>
      <c r="O58" s="87" t="s">
        <v>619</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AGeoV+yGec4/pI9aSwKxAhxgronsLj7+DWDPQ8NKQ53EVU+MypJYSHvZEMWsEXXw/P9LGPBWmskHqtsNwMVug==" saltValue="x41lfEjU7E4S/rQmjSws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565</v>
      </c>
      <c r="J40" s="99" t="s">
        <v>566</v>
      </c>
      <c r="K40" s="99" t="s">
        <v>567</v>
      </c>
      <c r="L40" s="99" t="s">
        <v>568</v>
      </c>
      <c r="M40" s="100" t="s">
        <v>569</v>
      </c>
    </row>
    <row r="41" spans="2:13" ht="27.75" customHeight="1">
      <c r="B41" s="1287" t="s">
        <v>30</v>
      </c>
      <c r="C41" s="1288"/>
      <c r="D41" s="101"/>
      <c r="E41" s="1289" t="s">
        <v>31</v>
      </c>
      <c r="F41" s="1289"/>
      <c r="G41" s="1289"/>
      <c r="H41" s="1290"/>
      <c r="I41" s="102">
        <v>26495</v>
      </c>
      <c r="J41" s="103">
        <v>26853</v>
      </c>
      <c r="K41" s="103">
        <v>26513</v>
      </c>
      <c r="L41" s="103">
        <v>26108</v>
      </c>
      <c r="M41" s="104">
        <v>25520</v>
      </c>
    </row>
    <row r="42" spans="2:13" ht="27.75" customHeight="1">
      <c r="B42" s="1277"/>
      <c r="C42" s="1278"/>
      <c r="D42" s="105"/>
      <c r="E42" s="1281" t="s">
        <v>32</v>
      </c>
      <c r="F42" s="1281"/>
      <c r="G42" s="1281"/>
      <c r="H42" s="1282"/>
      <c r="I42" s="106" t="s">
        <v>524</v>
      </c>
      <c r="J42" s="107" t="s">
        <v>524</v>
      </c>
      <c r="K42" s="107" t="s">
        <v>524</v>
      </c>
      <c r="L42" s="107" t="s">
        <v>524</v>
      </c>
      <c r="M42" s="108" t="s">
        <v>524</v>
      </c>
    </row>
    <row r="43" spans="2:13" ht="27.75" customHeight="1">
      <c r="B43" s="1277"/>
      <c r="C43" s="1278"/>
      <c r="D43" s="105"/>
      <c r="E43" s="1281" t="s">
        <v>33</v>
      </c>
      <c r="F43" s="1281"/>
      <c r="G43" s="1281"/>
      <c r="H43" s="1282"/>
      <c r="I43" s="106">
        <v>9544</v>
      </c>
      <c r="J43" s="107">
        <v>9493</v>
      </c>
      <c r="K43" s="107">
        <v>9462</v>
      </c>
      <c r="L43" s="107">
        <v>9273</v>
      </c>
      <c r="M43" s="108">
        <v>8921</v>
      </c>
    </row>
    <row r="44" spans="2:13" ht="27.75" customHeight="1">
      <c r="B44" s="1277"/>
      <c r="C44" s="1278"/>
      <c r="D44" s="105"/>
      <c r="E44" s="1281" t="s">
        <v>34</v>
      </c>
      <c r="F44" s="1281"/>
      <c r="G44" s="1281"/>
      <c r="H44" s="1282"/>
      <c r="I44" s="106">
        <v>2183</v>
      </c>
      <c r="J44" s="107">
        <v>1668</v>
      </c>
      <c r="K44" s="107">
        <v>1237</v>
      </c>
      <c r="L44" s="107">
        <v>894</v>
      </c>
      <c r="M44" s="108">
        <v>749</v>
      </c>
    </row>
    <row r="45" spans="2:13" ht="27.75" customHeight="1">
      <c r="B45" s="1277"/>
      <c r="C45" s="1278"/>
      <c r="D45" s="105"/>
      <c r="E45" s="1281" t="s">
        <v>35</v>
      </c>
      <c r="F45" s="1281"/>
      <c r="G45" s="1281"/>
      <c r="H45" s="1282"/>
      <c r="I45" s="106">
        <v>3832</v>
      </c>
      <c r="J45" s="107">
        <v>3514</v>
      </c>
      <c r="K45" s="107">
        <v>3645</v>
      </c>
      <c r="L45" s="107">
        <v>3497</v>
      </c>
      <c r="M45" s="108">
        <v>3222</v>
      </c>
    </row>
    <row r="46" spans="2:13" ht="27.75" customHeight="1">
      <c r="B46" s="1277"/>
      <c r="C46" s="1278"/>
      <c r="D46" s="109"/>
      <c r="E46" s="1281" t="s">
        <v>36</v>
      </c>
      <c r="F46" s="1281"/>
      <c r="G46" s="1281"/>
      <c r="H46" s="1282"/>
      <c r="I46" s="106" t="s">
        <v>524</v>
      </c>
      <c r="J46" s="107" t="s">
        <v>524</v>
      </c>
      <c r="K46" s="107" t="s">
        <v>524</v>
      </c>
      <c r="L46" s="107" t="s">
        <v>524</v>
      </c>
      <c r="M46" s="108" t="s">
        <v>524</v>
      </c>
    </row>
    <row r="47" spans="2:13" ht="27.75" customHeight="1">
      <c r="B47" s="1277"/>
      <c r="C47" s="1278"/>
      <c r="D47" s="110"/>
      <c r="E47" s="1291" t="s">
        <v>37</v>
      </c>
      <c r="F47" s="1292"/>
      <c r="G47" s="1292"/>
      <c r="H47" s="1293"/>
      <c r="I47" s="106" t="s">
        <v>524</v>
      </c>
      <c r="J47" s="107" t="s">
        <v>524</v>
      </c>
      <c r="K47" s="107" t="s">
        <v>524</v>
      </c>
      <c r="L47" s="107" t="s">
        <v>524</v>
      </c>
      <c r="M47" s="108" t="s">
        <v>524</v>
      </c>
    </row>
    <row r="48" spans="2:13" ht="27.75" customHeight="1">
      <c r="B48" s="1277"/>
      <c r="C48" s="1278"/>
      <c r="D48" s="105"/>
      <c r="E48" s="1281" t="s">
        <v>38</v>
      </c>
      <c r="F48" s="1281"/>
      <c r="G48" s="1281"/>
      <c r="H48" s="1282"/>
      <c r="I48" s="106" t="s">
        <v>524</v>
      </c>
      <c r="J48" s="107" t="s">
        <v>524</v>
      </c>
      <c r="K48" s="107" t="s">
        <v>524</v>
      </c>
      <c r="L48" s="107" t="s">
        <v>524</v>
      </c>
      <c r="M48" s="108" t="s">
        <v>524</v>
      </c>
    </row>
    <row r="49" spans="2:13" ht="27.75" customHeight="1">
      <c r="B49" s="1279"/>
      <c r="C49" s="1280"/>
      <c r="D49" s="105"/>
      <c r="E49" s="1281" t="s">
        <v>39</v>
      </c>
      <c r="F49" s="1281"/>
      <c r="G49" s="1281"/>
      <c r="H49" s="1282"/>
      <c r="I49" s="106" t="s">
        <v>524</v>
      </c>
      <c r="J49" s="107" t="s">
        <v>524</v>
      </c>
      <c r="K49" s="107" t="s">
        <v>524</v>
      </c>
      <c r="L49" s="107" t="s">
        <v>524</v>
      </c>
      <c r="M49" s="108" t="s">
        <v>524</v>
      </c>
    </row>
    <row r="50" spans="2:13" ht="27.75" customHeight="1">
      <c r="B50" s="1275" t="s">
        <v>40</v>
      </c>
      <c r="C50" s="1276"/>
      <c r="D50" s="111"/>
      <c r="E50" s="1281" t="s">
        <v>41</v>
      </c>
      <c r="F50" s="1281"/>
      <c r="G50" s="1281"/>
      <c r="H50" s="1282"/>
      <c r="I50" s="106">
        <v>3334</v>
      </c>
      <c r="J50" s="107">
        <v>3729</v>
      </c>
      <c r="K50" s="107">
        <v>4042</v>
      </c>
      <c r="L50" s="107">
        <v>4275</v>
      </c>
      <c r="M50" s="108">
        <v>4411</v>
      </c>
    </row>
    <row r="51" spans="2:13" ht="27.75" customHeight="1">
      <c r="B51" s="1277"/>
      <c r="C51" s="1278"/>
      <c r="D51" s="105"/>
      <c r="E51" s="1281" t="s">
        <v>42</v>
      </c>
      <c r="F51" s="1281"/>
      <c r="G51" s="1281"/>
      <c r="H51" s="1282"/>
      <c r="I51" s="106">
        <v>113</v>
      </c>
      <c r="J51" s="107">
        <v>40</v>
      </c>
      <c r="K51" s="107">
        <v>98</v>
      </c>
      <c r="L51" s="107">
        <v>79</v>
      </c>
      <c r="M51" s="108">
        <v>63</v>
      </c>
    </row>
    <row r="52" spans="2:13" ht="27.75" customHeight="1">
      <c r="B52" s="1279"/>
      <c r="C52" s="1280"/>
      <c r="D52" s="105"/>
      <c r="E52" s="1281" t="s">
        <v>43</v>
      </c>
      <c r="F52" s="1281"/>
      <c r="G52" s="1281"/>
      <c r="H52" s="1282"/>
      <c r="I52" s="106">
        <v>24913</v>
      </c>
      <c r="J52" s="107">
        <v>24491</v>
      </c>
      <c r="K52" s="107">
        <v>24090</v>
      </c>
      <c r="L52" s="107">
        <v>23222</v>
      </c>
      <c r="M52" s="108">
        <v>22385</v>
      </c>
    </row>
    <row r="53" spans="2:13" ht="27.75" customHeight="1" thickBot="1">
      <c r="B53" s="1283" t="s">
        <v>44</v>
      </c>
      <c r="C53" s="1284"/>
      <c r="D53" s="112"/>
      <c r="E53" s="1285" t="s">
        <v>45</v>
      </c>
      <c r="F53" s="1285"/>
      <c r="G53" s="1285"/>
      <c r="H53" s="1286"/>
      <c r="I53" s="113">
        <v>13694</v>
      </c>
      <c r="J53" s="114">
        <v>13268</v>
      </c>
      <c r="K53" s="114">
        <v>12628</v>
      </c>
      <c r="L53" s="114">
        <v>12195</v>
      </c>
      <c r="M53" s="115">
        <v>11551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RQ0SQ49f++Tk0S+cFoKYQ+NuWlTTZlef/ZzGrCz3fUA3pVM7hf7TPb8nYbiSOMIT21wdCplSCvnBFAVQk6MLA==" saltValue="oJ9310gq6JbuyMESNNPp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567</v>
      </c>
      <c r="G54" s="124" t="s">
        <v>568</v>
      </c>
      <c r="H54" s="125" t="s">
        <v>569</v>
      </c>
    </row>
    <row r="55" spans="2:8" ht="52.5" customHeight="1">
      <c r="B55" s="126"/>
      <c r="C55" s="1302" t="s">
        <v>48</v>
      </c>
      <c r="D55" s="1302"/>
      <c r="E55" s="1303"/>
      <c r="F55" s="127">
        <v>351</v>
      </c>
      <c r="G55" s="127">
        <v>589</v>
      </c>
      <c r="H55" s="128">
        <v>589</v>
      </c>
    </row>
    <row r="56" spans="2:8" ht="52.5" customHeight="1">
      <c r="B56" s="129"/>
      <c r="C56" s="1304" t="s">
        <v>49</v>
      </c>
      <c r="D56" s="1304"/>
      <c r="E56" s="1305"/>
      <c r="F56" s="130">
        <v>2884</v>
      </c>
      <c r="G56" s="130">
        <v>2785</v>
      </c>
      <c r="H56" s="131">
        <v>2632</v>
      </c>
    </row>
    <row r="57" spans="2:8" ht="53.25" customHeight="1">
      <c r="B57" s="129"/>
      <c r="C57" s="1306" t="s">
        <v>50</v>
      </c>
      <c r="D57" s="1306"/>
      <c r="E57" s="1307"/>
      <c r="F57" s="132">
        <v>1874</v>
      </c>
      <c r="G57" s="132">
        <v>1975</v>
      </c>
      <c r="H57" s="133">
        <v>2169</v>
      </c>
    </row>
    <row r="58" spans="2:8" ht="45.75" customHeight="1">
      <c r="B58" s="134"/>
      <c r="C58" s="1294" t="s">
        <v>613</v>
      </c>
      <c r="D58" s="1295"/>
      <c r="E58" s="1296"/>
      <c r="F58" s="135">
        <v>1118</v>
      </c>
      <c r="G58" s="135">
        <v>1071</v>
      </c>
      <c r="H58" s="136">
        <v>1053</v>
      </c>
    </row>
    <row r="59" spans="2:8" ht="45.75" customHeight="1">
      <c r="B59" s="134"/>
      <c r="C59" s="1294" t="s">
        <v>614</v>
      </c>
      <c r="D59" s="1295"/>
      <c r="E59" s="1296"/>
      <c r="F59" s="135">
        <v>99</v>
      </c>
      <c r="G59" s="135">
        <v>245</v>
      </c>
      <c r="H59" s="136">
        <v>457</v>
      </c>
    </row>
    <row r="60" spans="2:8" ht="45.75" customHeight="1">
      <c r="B60" s="134"/>
      <c r="C60" s="1294" t="s">
        <v>616</v>
      </c>
      <c r="D60" s="1295"/>
      <c r="E60" s="1296"/>
      <c r="F60" s="135">
        <v>35</v>
      </c>
      <c r="G60" s="135">
        <v>125</v>
      </c>
      <c r="H60" s="136">
        <v>182</v>
      </c>
    </row>
    <row r="61" spans="2:8" ht="45.75" customHeight="1">
      <c r="B61" s="134"/>
      <c r="C61" s="1294" t="s">
        <v>615</v>
      </c>
      <c r="D61" s="1295"/>
      <c r="E61" s="1296"/>
      <c r="F61" s="135">
        <v>152</v>
      </c>
      <c r="G61" s="135">
        <v>139</v>
      </c>
      <c r="H61" s="136">
        <v>130</v>
      </c>
    </row>
    <row r="62" spans="2:8" ht="45.75" customHeight="1" thickBot="1">
      <c r="B62" s="137"/>
      <c r="C62" s="1297" t="s">
        <v>617</v>
      </c>
      <c r="D62" s="1298"/>
      <c r="E62" s="1299"/>
      <c r="F62" s="138">
        <v>118</v>
      </c>
      <c r="G62" s="138">
        <v>122</v>
      </c>
      <c r="H62" s="139">
        <v>119</v>
      </c>
    </row>
    <row r="63" spans="2:8" ht="52.5" customHeight="1" thickBot="1">
      <c r="B63" s="140"/>
      <c r="C63" s="1300" t="s">
        <v>51</v>
      </c>
      <c r="D63" s="1300"/>
      <c r="E63" s="1301"/>
      <c r="F63" s="141">
        <v>5108</v>
      </c>
      <c r="G63" s="141">
        <v>5348</v>
      </c>
      <c r="H63" s="142">
        <v>5389</v>
      </c>
    </row>
    <row r="64" spans="2:8" ht="15" customHeight="1"/>
    <row r="65" ht="0" hidden="1" customHeight="1"/>
    <row r="66" ht="0" hidden="1" customHeight="1"/>
  </sheetData>
  <sheetProtection algorithmName="SHA-512" hashValue="wxps70EgsxJa7MbsU1fHtYBibL+CMvCi6CEC1ZUPKD3F5ModXAdZtjjseV74ztjXqkXPgfzxuwRFC7+1XwUe3w==" saltValue="JqGCAH4Y73l2RcuC67NJ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622</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622</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623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624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6" t="s">
        <v>637</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c r="B44" s="394"/>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c r="B45" s="394"/>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c r="B46" s="394"/>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c r="B47" s="394"/>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625</v>
      </c>
    </row>
    <row r="50" spans="1:109">
      <c r="B50" s="394"/>
      <c r="G50" s="1308"/>
      <c r="H50" s="1308"/>
      <c r="I50" s="1308"/>
      <c r="J50" s="1308"/>
      <c r="K50" s="404"/>
      <c r="L50" s="404"/>
      <c r="M50" s="405"/>
      <c r="N50" s="405"/>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14" t="s">
        <v>565</v>
      </c>
      <c r="BQ50" s="1314"/>
      <c r="BR50" s="1314"/>
      <c r="BS50" s="1314"/>
      <c r="BT50" s="1314"/>
      <c r="BU50" s="1314"/>
      <c r="BV50" s="1314"/>
      <c r="BW50" s="1314"/>
      <c r="BX50" s="1314" t="s">
        <v>566</v>
      </c>
      <c r="BY50" s="1314"/>
      <c r="BZ50" s="1314"/>
      <c r="CA50" s="1314"/>
      <c r="CB50" s="1314"/>
      <c r="CC50" s="1314"/>
      <c r="CD50" s="1314"/>
      <c r="CE50" s="1314"/>
      <c r="CF50" s="1314" t="s">
        <v>567</v>
      </c>
      <c r="CG50" s="1314"/>
      <c r="CH50" s="1314"/>
      <c r="CI50" s="1314"/>
      <c r="CJ50" s="1314"/>
      <c r="CK50" s="1314"/>
      <c r="CL50" s="1314"/>
      <c r="CM50" s="1314"/>
      <c r="CN50" s="1314" t="s">
        <v>568</v>
      </c>
      <c r="CO50" s="1314"/>
      <c r="CP50" s="1314"/>
      <c r="CQ50" s="1314"/>
      <c r="CR50" s="1314"/>
      <c r="CS50" s="1314"/>
      <c r="CT50" s="1314"/>
      <c r="CU50" s="1314"/>
      <c r="CV50" s="1314" t="s">
        <v>569</v>
      </c>
      <c r="CW50" s="1314"/>
      <c r="CX50" s="1314"/>
      <c r="CY50" s="1314"/>
      <c r="CZ50" s="1314"/>
      <c r="DA50" s="1314"/>
      <c r="DB50" s="1314"/>
      <c r="DC50" s="1314"/>
    </row>
    <row r="51" spans="1:109" ht="13.5" customHeight="1">
      <c r="B51" s="394"/>
      <c r="G51" s="1325"/>
      <c r="H51" s="1325"/>
      <c r="I51" s="1330"/>
      <c r="J51" s="1330"/>
      <c r="K51" s="1315"/>
      <c r="L51" s="1315"/>
      <c r="M51" s="1315"/>
      <c r="N51" s="1315"/>
      <c r="AM51" s="403"/>
      <c r="AN51" s="1313" t="s">
        <v>626</v>
      </c>
      <c r="AO51" s="1313"/>
      <c r="AP51" s="1313"/>
      <c r="AQ51" s="1313"/>
      <c r="AR51" s="1313"/>
      <c r="AS51" s="1313"/>
      <c r="AT51" s="1313"/>
      <c r="AU51" s="1313"/>
      <c r="AV51" s="1313"/>
      <c r="AW51" s="1313"/>
      <c r="AX51" s="1313"/>
      <c r="AY51" s="1313"/>
      <c r="AZ51" s="1313"/>
      <c r="BA51" s="1313"/>
      <c r="BB51" s="1313" t="s">
        <v>627</v>
      </c>
      <c r="BC51" s="1313"/>
      <c r="BD51" s="1313"/>
      <c r="BE51" s="1313"/>
      <c r="BF51" s="1313"/>
      <c r="BG51" s="1313"/>
      <c r="BH51" s="1313"/>
      <c r="BI51" s="1313"/>
      <c r="BJ51" s="1313"/>
      <c r="BK51" s="1313"/>
      <c r="BL51" s="1313"/>
      <c r="BM51" s="1313"/>
      <c r="BN51" s="1313"/>
      <c r="BO51" s="1313"/>
      <c r="BP51" s="1329"/>
      <c r="BQ51" s="1310"/>
      <c r="BR51" s="1310"/>
      <c r="BS51" s="1310"/>
      <c r="BT51" s="1310"/>
      <c r="BU51" s="1310"/>
      <c r="BV51" s="1310"/>
      <c r="BW51" s="1310"/>
      <c r="BX51" s="1310">
        <v>134.1</v>
      </c>
      <c r="BY51" s="1310"/>
      <c r="BZ51" s="1310"/>
      <c r="CA51" s="1310"/>
      <c r="CB51" s="1310"/>
      <c r="CC51" s="1310"/>
      <c r="CD51" s="1310"/>
      <c r="CE51" s="1310"/>
      <c r="CF51" s="1310">
        <v>131</v>
      </c>
      <c r="CG51" s="1310"/>
      <c r="CH51" s="1310"/>
      <c r="CI51" s="1310"/>
      <c r="CJ51" s="1310"/>
      <c r="CK51" s="1310"/>
      <c r="CL51" s="1310"/>
      <c r="CM51" s="1310"/>
      <c r="CN51" s="1310">
        <v>127.4</v>
      </c>
      <c r="CO51" s="1310"/>
      <c r="CP51" s="1310"/>
      <c r="CQ51" s="1310"/>
      <c r="CR51" s="1310"/>
      <c r="CS51" s="1310"/>
      <c r="CT51" s="1310"/>
      <c r="CU51" s="1310"/>
      <c r="CV51" s="1310">
        <v>121.5</v>
      </c>
      <c r="CW51" s="1310"/>
      <c r="CX51" s="1310"/>
      <c r="CY51" s="1310"/>
      <c r="CZ51" s="1310"/>
      <c r="DA51" s="1310"/>
      <c r="DB51" s="1310"/>
      <c r="DC51" s="1310"/>
    </row>
    <row r="52" spans="1:109">
      <c r="B52" s="394"/>
      <c r="G52" s="1325"/>
      <c r="H52" s="1325"/>
      <c r="I52" s="1330"/>
      <c r="J52" s="1330"/>
      <c r="K52" s="1315"/>
      <c r="L52" s="1315"/>
      <c r="M52" s="1315"/>
      <c r="N52" s="1315"/>
      <c r="AM52" s="403"/>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402"/>
      <c r="B53" s="394"/>
      <c r="G53" s="1325"/>
      <c r="H53" s="1325"/>
      <c r="I53" s="1308"/>
      <c r="J53" s="1308"/>
      <c r="K53" s="1315"/>
      <c r="L53" s="1315"/>
      <c r="M53" s="1315"/>
      <c r="N53" s="1315"/>
      <c r="AM53" s="403"/>
      <c r="AN53" s="1313"/>
      <c r="AO53" s="1313"/>
      <c r="AP53" s="1313"/>
      <c r="AQ53" s="1313"/>
      <c r="AR53" s="1313"/>
      <c r="AS53" s="1313"/>
      <c r="AT53" s="1313"/>
      <c r="AU53" s="1313"/>
      <c r="AV53" s="1313"/>
      <c r="AW53" s="1313"/>
      <c r="AX53" s="1313"/>
      <c r="AY53" s="1313"/>
      <c r="AZ53" s="1313"/>
      <c r="BA53" s="1313"/>
      <c r="BB53" s="1313" t="s">
        <v>628</v>
      </c>
      <c r="BC53" s="1313"/>
      <c r="BD53" s="1313"/>
      <c r="BE53" s="1313"/>
      <c r="BF53" s="1313"/>
      <c r="BG53" s="1313"/>
      <c r="BH53" s="1313"/>
      <c r="BI53" s="1313"/>
      <c r="BJ53" s="1313"/>
      <c r="BK53" s="1313"/>
      <c r="BL53" s="1313"/>
      <c r="BM53" s="1313"/>
      <c r="BN53" s="1313"/>
      <c r="BO53" s="1313"/>
      <c r="BP53" s="1329"/>
      <c r="BQ53" s="1310"/>
      <c r="BR53" s="1310"/>
      <c r="BS53" s="1310"/>
      <c r="BT53" s="1310"/>
      <c r="BU53" s="1310"/>
      <c r="BV53" s="1310"/>
      <c r="BW53" s="1310"/>
      <c r="BX53" s="1310">
        <v>58.9</v>
      </c>
      <c r="BY53" s="1310"/>
      <c r="BZ53" s="1310"/>
      <c r="CA53" s="1310"/>
      <c r="CB53" s="1310"/>
      <c r="CC53" s="1310"/>
      <c r="CD53" s="1310"/>
      <c r="CE53" s="1310"/>
      <c r="CF53" s="1310">
        <v>65.099999999999994</v>
      </c>
      <c r="CG53" s="1310"/>
      <c r="CH53" s="1310"/>
      <c r="CI53" s="1310"/>
      <c r="CJ53" s="1310"/>
      <c r="CK53" s="1310"/>
      <c r="CL53" s="1310"/>
      <c r="CM53" s="1310"/>
      <c r="CN53" s="1310">
        <v>65.900000000000006</v>
      </c>
      <c r="CO53" s="1310"/>
      <c r="CP53" s="1310"/>
      <c r="CQ53" s="1310"/>
      <c r="CR53" s="1310"/>
      <c r="CS53" s="1310"/>
      <c r="CT53" s="1310"/>
      <c r="CU53" s="1310"/>
      <c r="CV53" s="1310">
        <v>66.8</v>
      </c>
      <c r="CW53" s="1310"/>
      <c r="CX53" s="1310"/>
      <c r="CY53" s="1310"/>
      <c r="CZ53" s="1310"/>
      <c r="DA53" s="1310"/>
      <c r="DB53" s="1310"/>
      <c r="DC53" s="1310"/>
    </row>
    <row r="54" spans="1:109">
      <c r="A54" s="402"/>
      <c r="B54" s="394"/>
      <c r="G54" s="1325"/>
      <c r="H54" s="1325"/>
      <c r="I54" s="1308"/>
      <c r="J54" s="1308"/>
      <c r="K54" s="1315"/>
      <c r="L54" s="1315"/>
      <c r="M54" s="1315"/>
      <c r="N54" s="1315"/>
      <c r="AM54" s="403"/>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402"/>
      <c r="B55" s="394"/>
      <c r="G55" s="1308"/>
      <c r="H55" s="1308"/>
      <c r="I55" s="1308"/>
      <c r="J55" s="1308"/>
      <c r="K55" s="1315"/>
      <c r="L55" s="1315"/>
      <c r="M55" s="1315"/>
      <c r="N55" s="1315"/>
      <c r="AN55" s="1314" t="s">
        <v>629</v>
      </c>
      <c r="AO55" s="1314"/>
      <c r="AP55" s="1314"/>
      <c r="AQ55" s="1314"/>
      <c r="AR55" s="1314"/>
      <c r="AS55" s="1314"/>
      <c r="AT55" s="1314"/>
      <c r="AU55" s="1314"/>
      <c r="AV55" s="1314"/>
      <c r="AW55" s="1314"/>
      <c r="AX55" s="1314"/>
      <c r="AY55" s="1314"/>
      <c r="AZ55" s="1314"/>
      <c r="BA55" s="1314"/>
      <c r="BB55" s="1313" t="s">
        <v>627</v>
      </c>
      <c r="BC55" s="1313"/>
      <c r="BD55" s="1313"/>
      <c r="BE55" s="1313"/>
      <c r="BF55" s="1313"/>
      <c r="BG55" s="1313"/>
      <c r="BH55" s="1313"/>
      <c r="BI55" s="1313"/>
      <c r="BJ55" s="1313"/>
      <c r="BK55" s="1313"/>
      <c r="BL55" s="1313"/>
      <c r="BM55" s="1313"/>
      <c r="BN55" s="1313"/>
      <c r="BO55" s="1313"/>
      <c r="BP55" s="1329"/>
      <c r="BQ55" s="1310"/>
      <c r="BR55" s="1310"/>
      <c r="BS55" s="1310"/>
      <c r="BT55" s="1310"/>
      <c r="BU55" s="1310"/>
      <c r="BV55" s="1310"/>
      <c r="BW55" s="1310"/>
      <c r="BX55" s="1310">
        <v>58.5</v>
      </c>
      <c r="BY55" s="1310"/>
      <c r="BZ55" s="1310"/>
      <c r="CA55" s="1310"/>
      <c r="CB55" s="1310"/>
      <c r="CC55" s="1310"/>
      <c r="CD55" s="1310"/>
      <c r="CE55" s="1310"/>
      <c r="CF55" s="1310">
        <v>54.6</v>
      </c>
      <c r="CG55" s="1310"/>
      <c r="CH55" s="1310"/>
      <c r="CI55" s="1310"/>
      <c r="CJ55" s="1310"/>
      <c r="CK55" s="1310"/>
      <c r="CL55" s="1310"/>
      <c r="CM55" s="1310"/>
      <c r="CN55" s="1310">
        <v>53.2</v>
      </c>
      <c r="CO55" s="1310"/>
      <c r="CP55" s="1310"/>
      <c r="CQ55" s="1310"/>
      <c r="CR55" s="1310"/>
      <c r="CS55" s="1310"/>
      <c r="CT55" s="1310"/>
      <c r="CU55" s="1310"/>
      <c r="CV55" s="1310">
        <v>47.9</v>
      </c>
      <c r="CW55" s="1310"/>
      <c r="CX55" s="1310"/>
      <c r="CY55" s="1310"/>
      <c r="CZ55" s="1310"/>
      <c r="DA55" s="1310"/>
      <c r="DB55" s="1310"/>
      <c r="DC55" s="1310"/>
    </row>
    <row r="56" spans="1:109">
      <c r="A56" s="402"/>
      <c r="B56" s="394"/>
      <c r="G56" s="1308"/>
      <c r="H56" s="1308"/>
      <c r="I56" s="1308"/>
      <c r="J56" s="1308"/>
      <c r="K56" s="1315"/>
      <c r="L56" s="1315"/>
      <c r="M56" s="1315"/>
      <c r="N56" s="1315"/>
      <c r="AN56" s="1314"/>
      <c r="AO56" s="1314"/>
      <c r="AP56" s="1314"/>
      <c r="AQ56" s="1314"/>
      <c r="AR56" s="1314"/>
      <c r="AS56" s="1314"/>
      <c r="AT56" s="1314"/>
      <c r="AU56" s="1314"/>
      <c r="AV56" s="1314"/>
      <c r="AW56" s="1314"/>
      <c r="AX56" s="1314"/>
      <c r="AY56" s="1314"/>
      <c r="AZ56" s="1314"/>
      <c r="BA56" s="1314"/>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c r="B57" s="406"/>
      <c r="G57" s="1308"/>
      <c r="H57" s="1308"/>
      <c r="I57" s="1311"/>
      <c r="J57" s="1311"/>
      <c r="K57" s="1315"/>
      <c r="L57" s="1315"/>
      <c r="M57" s="1315"/>
      <c r="N57" s="1315"/>
      <c r="AM57" s="387"/>
      <c r="AN57" s="1314"/>
      <c r="AO57" s="1314"/>
      <c r="AP57" s="1314"/>
      <c r="AQ57" s="1314"/>
      <c r="AR57" s="1314"/>
      <c r="AS57" s="1314"/>
      <c r="AT57" s="1314"/>
      <c r="AU57" s="1314"/>
      <c r="AV57" s="1314"/>
      <c r="AW57" s="1314"/>
      <c r="AX57" s="1314"/>
      <c r="AY57" s="1314"/>
      <c r="AZ57" s="1314"/>
      <c r="BA57" s="1314"/>
      <c r="BB57" s="1313" t="s">
        <v>628</v>
      </c>
      <c r="BC57" s="1313"/>
      <c r="BD57" s="1313"/>
      <c r="BE57" s="1313"/>
      <c r="BF57" s="1313"/>
      <c r="BG57" s="1313"/>
      <c r="BH57" s="1313"/>
      <c r="BI57" s="1313"/>
      <c r="BJ57" s="1313"/>
      <c r="BK57" s="1313"/>
      <c r="BL57" s="1313"/>
      <c r="BM57" s="1313"/>
      <c r="BN57" s="1313"/>
      <c r="BO57" s="1313"/>
      <c r="BP57" s="1329"/>
      <c r="BQ57" s="1310"/>
      <c r="BR57" s="1310"/>
      <c r="BS57" s="1310"/>
      <c r="BT57" s="1310"/>
      <c r="BU57" s="1310"/>
      <c r="BV57" s="1310"/>
      <c r="BW57" s="1310"/>
      <c r="BX57" s="1310">
        <v>52.9</v>
      </c>
      <c r="BY57" s="1310"/>
      <c r="BZ57" s="1310"/>
      <c r="CA57" s="1310"/>
      <c r="CB57" s="1310"/>
      <c r="CC57" s="1310"/>
      <c r="CD57" s="1310"/>
      <c r="CE57" s="1310"/>
      <c r="CF57" s="1310">
        <v>58.3</v>
      </c>
      <c r="CG57" s="1310"/>
      <c r="CH57" s="1310"/>
      <c r="CI57" s="1310"/>
      <c r="CJ57" s="1310"/>
      <c r="CK57" s="1310"/>
      <c r="CL57" s="1310"/>
      <c r="CM57" s="1310"/>
      <c r="CN57" s="1310">
        <v>59.6</v>
      </c>
      <c r="CO57" s="1310"/>
      <c r="CP57" s="1310"/>
      <c r="CQ57" s="1310"/>
      <c r="CR57" s="1310"/>
      <c r="CS57" s="1310"/>
      <c r="CT57" s="1310"/>
      <c r="CU57" s="1310"/>
      <c r="CV57" s="1310">
        <v>60.5</v>
      </c>
      <c r="CW57" s="1310"/>
      <c r="CX57" s="1310"/>
      <c r="CY57" s="1310"/>
      <c r="CZ57" s="1310"/>
      <c r="DA57" s="1310"/>
      <c r="DB57" s="1310"/>
      <c r="DC57" s="1310"/>
      <c r="DD57" s="407"/>
      <c r="DE57" s="406"/>
    </row>
    <row r="58" spans="1:109" s="402" customFormat="1">
      <c r="A58" s="387"/>
      <c r="B58" s="406"/>
      <c r="G58" s="1308"/>
      <c r="H58" s="1308"/>
      <c r="I58" s="1311"/>
      <c r="J58" s="1311"/>
      <c r="K58" s="1315"/>
      <c r="L58" s="1315"/>
      <c r="M58" s="1315"/>
      <c r="N58" s="1315"/>
      <c r="AM58" s="387"/>
      <c r="AN58" s="1314"/>
      <c r="AO58" s="1314"/>
      <c r="AP58" s="1314"/>
      <c r="AQ58" s="1314"/>
      <c r="AR58" s="1314"/>
      <c r="AS58" s="1314"/>
      <c r="AT58" s="1314"/>
      <c r="AU58" s="1314"/>
      <c r="AV58" s="1314"/>
      <c r="AW58" s="1314"/>
      <c r="AX58" s="1314"/>
      <c r="AY58" s="1314"/>
      <c r="AZ58" s="1314"/>
      <c r="BA58" s="1314"/>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630</v>
      </c>
    </row>
    <row r="64" spans="1:109">
      <c r="B64" s="394"/>
      <c r="G64" s="401"/>
      <c r="I64" s="414"/>
      <c r="J64" s="414"/>
      <c r="K64" s="414"/>
      <c r="L64" s="414"/>
      <c r="M64" s="414"/>
      <c r="N64" s="415"/>
      <c r="AM64" s="401"/>
      <c r="AN64" s="401" t="s">
        <v>624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6" t="s">
        <v>636</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c r="B66" s="394"/>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c r="B67" s="394"/>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c r="B68" s="394"/>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c r="B69" s="394"/>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625</v>
      </c>
    </row>
    <row r="72" spans="2:107">
      <c r="B72" s="394"/>
      <c r="G72" s="1308"/>
      <c r="H72" s="1308"/>
      <c r="I72" s="1308"/>
      <c r="J72" s="1308"/>
      <c r="K72" s="404"/>
      <c r="L72" s="404"/>
      <c r="M72" s="405"/>
      <c r="N72" s="405"/>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14" t="s">
        <v>565</v>
      </c>
      <c r="BQ72" s="1314"/>
      <c r="BR72" s="1314"/>
      <c r="BS72" s="1314"/>
      <c r="BT72" s="1314"/>
      <c r="BU72" s="1314"/>
      <c r="BV72" s="1314"/>
      <c r="BW72" s="1314"/>
      <c r="BX72" s="1314" t="s">
        <v>566</v>
      </c>
      <c r="BY72" s="1314"/>
      <c r="BZ72" s="1314"/>
      <c r="CA72" s="1314"/>
      <c r="CB72" s="1314"/>
      <c r="CC72" s="1314"/>
      <c r="CD72" s="1314"/>
      <c r="CE72" s="1314"/>
      <c r="CF72" s="1314" t="s">
        <v>567</v>
      </c>
      <c r="CG72" s="1314"/>
      <c r="CH72" s="1314"/>
      <c r="CI72" s="1314"/>
      <c r="CJ72" s="1314"/>
      <c r="CK72" s="1314"/>
      <c r="CL72" s="1314"/>
      <c r="CM72" s="1314"/>
      <c r="CN72" s="1314" t="s">
        <v>568</v>
      </c>
      <c r="CO72" s="1314"/>
      <c r="CP72" s="1314"/>
      <c r="CQ72" s="1314"/>
      <c r="CR72" s="1314"/>
      <c r="CS72" s="1314"/>
      <c r="CT72" s="1314"/>
      <c r="CU72" s="1314"/>
      <c r="CV72" s="1314" t="s">
        <v>569</v>
      </c>
      <c r="CW72" s="1314"/>
      <c r="CX72" s="1314"/>
      <c r="CY72" s="1314"/>
      <c r="CZ72" s="1314"/>
      <c r="DA72" s="1314"/>
      <c r="DB72" s="1314"/>
      <c r="DC72" s="1314"/>
    </row>
    <row r="73" spans="2:107">
      <c r="B73" s="394"/>
      <c r="G73" s="1325"/>
      <c r="H73" s="1325"/>
      <c r="I73" s="1325"/>
      <c r="J73" s="1325"/>
      <c r="K73" s="1309"/>
      <c r="L73" s="1309"/>
      <c r="M73" s="1309"/>
      <c r="N73" s="1309"/>
      <c r="AM73" s="403"/>
      <c r="AN73" s="1313" t="s">
        <v>626</v>
      </c>
      <c r="AO73" s="1313"/>
      <c r="AP73" s="1313"/>
      <c r="AQ73" s="1313"/>
      <c r="AR73" s="1313"/>
      <c r="AS73" s="1313"/>
      <c r="AT73" s="1313"/>
      <c r="AU73" s="1313"/>
      <c r="AV73" s="1313"/>
      <c r="AW73" s="1313"/>
      <c r="AX73" s="1313"/>
      <c r="AY73" s="1313"/>
      <c r="AZ73" s="1313"/>
      <c r="BA73" s="1313"/>
      <c r="BB73" s="1313" t="s">
        <v>627</v>
      </c>
      <c r="BC73" s="1313"/>
      <c r="BD73" s="1313"/>
      <c r="BE73" s="1313"/>
      <c r="BF73" s="1313"/>
      <c r="BG73" s="1313"/>
      <c r="BH73" s="1313"/>
      <c r="BI73" s="1313"/>
      <c r="BJ73" s="1313"/>
      <c r="BK73" s="1313"/>
      <c r="BL73" s="1313"/>
      <c r="BM73" s="1313"/>
      <c r="BN73" s="1313"/>
      <c r="BO73" s="1313"/>
      <c r="BP73" s="1310">
        <v>142.30000000000001</v>
      </c>
      <c r="BQ73" s="1310"/>
      <c r="BR73" s="1310"/>
      <c r="BS73" s="1310"/>
      <c r="BT73" s="1310"/>
      <c r="BU73" s="1310"/>
      <c r="BV73" s="1310"/>
      <c r="BW73" s="1310"/>
      <c r="BX73" s="1310">
        <v>134.1</v>
      </c>
      <c r="BY73" s="1310"/>
      <c r="BZ73" s="1310"/>
      <c r="CA73" s="1310"/>
      <c r="CB73" s="1310"/>
      <c r="CC73" s="1310"/>
      <c r="CD73" s="1310"/>
      <c r="CE73" s="1310"/>
      <c r="CF73" s="1310">
        <v>131</v>
      </c>
      <c r="CG73" s="1310"/>
      <c r="CH73" s="1310"/>
      <c r="CI73" s="1310"/>
      <c r="CJ73" s="1310"/>
      <c r="CK73" s="1310"/>
      <c r="CL73" s="1310"/>
      <c r="CM73" s="1310"/>
      <c r="CN73" s="1310">
        <v>127.4</v>
      </c>
      <c r="CO73" s="1310"/>
      <c r="CP73" s="1310"/>
      <c r="CQ73" s="1310"/>
      <c r="CR73" s="1310"/>
      <c r="CS73" s="1310"/>
      <c r="CT73" s="1310"/>
      <c r="CU73" s="1310"/>
      <c r="CV73" s="1310">
        <v>121.5</v>
      </c>
      <c r="CW73" s="1310"/>
      <c r="CX73" s="1310"/>
      <c r="CY73" s="1310"/>
      <c r="CZ73" s="1310"/>
      <c r="DA73" s="1310"/>
      <c r="DB73" s="1310"/>
      <c r="DC73" s="1310"/>
    </row>
    <row r="74" spans="2:107">
      <c r="B74" s="394"/>
      <c r="G74" s="1325"/>
      <c r="H74" s="1325"/>
      <c r="I74" s="1325"/>
      <c r="J74" s="1325"/>
      <c r="K74" s="1309"/>
      <c r="L74" s="1309"/>
      <c r="M74" s="1309"/>
      <c r="N74" s="1309"/>
      <c r="AM74" s="403"/>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394"/>
      <c r="G75" s="1325"/>
      <c r="H75" s="1325"/>
      <c r="I75" s="1308"/>
      <c r="J75" s="1308"/>
      <c r="K75" s="1315"/>
      <c r="L75" s="1315"/>
      <c r="M75" s="1315"/>
      <c r="N75" s="1315"/>
      <c r="AM75" s="403"/>
      <c r="AN75" s="1313"/>
      <c r="AO75" s="1313"/>
      <c r="AP75" s="1313"/>
      <c r="AQ75" s="1313"/>
      <c r="AR75" s="1313"/>
      <c r="AS75" s="1313"/>
      <c r="AT75" s="1313"/>
      <c r="AU75" s="1313"/>
      <c r="AV75" s="1313"/>
      <c r="AW75" s="1313"/>
      <c r="AX75" s="1313"/>
      <c r="AY75" s="1313"/>
      <c r="AZ75" s="1313"/>
      <c r="BA75" s="1313"/>
      <c r="BB75" s="1313" t="s">
        <v>631</v>
      </c>
      <c r="BC75" s="1313"/>
      <c r="BD75" s="1313"/>
      <c r="BE75" s="1313"/>
      <c r="BF75" s="1313"/>
      <c r="BG75" s="1313"/>
      <c r="BH75" s="1313"/>
      <c r="BI75" s="1313"/>
      <c r="BJ75" s="1313"/>
      <c r="BK75" s="1313"/>
      <c r="BL75" s="1313"/>
      <c r="BM75" s="1313"/>
      <c r="BN75" s="1313"/>
      <c r="BO75" s="1313"/>
      <c r="BP75" s="1310">
        <v>13.1</v>
      </c>
      <c r="BQ75" s="1310"/>
      <c r="BR75" s="1310"/>
      <c r="BS75" s="1310"/>
      <c r="BT75" s="1310"/>
      <c r="BU75" s="1310"/>
      <c r="BV75" s="1310"/>
      <c r="BW75" s="1310"/>
      <c r="BX75" s="1310">
        <v>12.1</v>
      </c>
      <c r="BY75" s="1310"/>
      <c r="BZ75" s="1310"/>
      <c r="CA75" s="1310"/>
      <c r="CB75" s="1310"/>
      <c r="CC75" s="1310"/>
      <c r="CD75" s="1310"/>
      <c r="CE75" s="1310"/>
      <c r="CF75" s="1310">
        <v>11.2</v>
      </c>
      <c r="CG75" s="1310"/>
      <c r="CH75" s="1310"/>
      <c r="CI75" s="1310"/>
      <c r="CJ75" s="1310"/>
      <c r="CK75" s="1310"/>
      <c r="CL75" s="1310"/>
      <c r="CM75" s="1310"/>
      <c r="CN75" s="1310">
        <v>11.1</v>
      </c>
      <c r="CO75" s="1310"/>
      <c r="CP75" s="1310"/>
      <c r="CQ75" s="1310"/>
      <c r="CR75" s="1310"/>
      <c r="CS75" s="1310"/>
      <c r="CT75" s="1310"/>
      <c r="CU75" s="1310"/>
      <c r="CV75" s="1310">
        <v>11.1</v>
      </c>
      <c r="CW75" s="1310"/>
      <c r="CX75" s="1310"/>
      <c r="CY75" s="1310"/>
      <c r="CZ75" s="1310"/>
      <c r="DA75" s="1310"/>
      <c r="DB75" s="1310"/>
      <c r="DC75" s="1310"/>
    </row>
    <row r="76" spans="2:107">
      <c r="B76" s="394"/>
      <c r="G76" s="1325"/>
      <c r="H76" s="1325"/>
      <c r="I76" s="1308"/>
      <c r="J76" s="1308"/>
      <c r="K76" s="1315"/>
      <c r="L76" s="1315"/>
      <c r="M76" s="1315"/>
      <c r="N76" s="1315"/>
      <c r="AM76" s="403"/>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394"/>
      <c r="G77" s="1308"/>
      <c r="H77" s="1308"/>
      <c r="I77" s="1308"/>
      <c r="J77" s="1308"/>
      <c r="K77" s="1309"/>
      <c r="L77" s="1309"/>
      <c r="M77" s="1309"/>
      <c r="N77" s="1309"/>
      <c r="AN77" s="1314" t="s">
        <v>632</v>
      </c>
      <c r="AO77" s="1314"/>
      <c r="AP77" s="1314"/>
      <c r="AQ77" s="1314"/>
      <c r="AR77" s="1314"/>
      <c r="AS77" s="1314"/>
      <c r="AT77" s="1314"/>
      <c r="AU77" s="1314"/>
      <c r="AV77" s="1314"/>
      <c r="AW77" s="1314"/>
      <c r="AX77" s="1314"/>
      <c r="AY77" s="1314"/>
      <c r="AZ77" s="1314"/>
      <c r="BA77" s="1314"/>
      <c r="BB77" s="1313" t="s">
        <v>633</v>
      </c>
      <c r="BC77" s="1313"/>
      <c r="BD77" s="1313"/>
      <c r="BE77" s="1313"/>
      <c r="BF77" s="1313"/>
      <c r="BG77" s="1313"/>
      <c r="BH77" s="1313"/>
      <c r="BI77" s="1313"/>
      <c r="BJ77" s="1313"/>
      <c r="BK77" s="1313"/>
      <c r="BL77" s="1313"/>
      <c r="BM77" s="1313"/>
      <c r="BN77" s="1313"/>
      <c r="BO77" s="1313"/>
      <c r="BP77" s="1310">
        <v>60.8</v>
      </c>
      <c r="BQ77" s="1310"/>
      <c r="BR77" s="1310"/>
      <c r="BS77" s="1310"/>
      <c r="BT77" s="1310"/>
      <c r="BU77" s="1310"/>
      <c r="BV77" s="1310"/>
      <c r="BW77" s="1310"/>
      <c r="BX77" s="1310">
        <v>58.5</v>
      </c>
      <c r="BY77" s="1310"/>
      <c r="BZ77" s="1310"/>
      <c r="CA77" s="1310"/>
      <c r="CB77" s="1310"/>
      <c r="CC77" s="1310"/>
      <c r="CD77" s="1310"/>
      <c r="CE77" s="1310"/>
      <c r="CF77" s="1310">
        <v>54.6</v>
      </c>
      <c r="CG77" s="1310"/>
      <c r="CH77" s="1310"/>
      <c r="CI77" s="1310"/>
      <c r="CJ77" s="1310"/>
      <c r="CK77" s="1310"/>
      <c r="CL77" s="1310"/>
      <c r="CM77" s="1310"/>
      <c r="CN77" s="1310">
        <v>53.2</v>
      </c>
      <c r="CO77" s="1310"/>
      <c r="CP77" s="1310"/>
      <c r="CQ77" s="1310"/>
      <c r="CR77" s="1310"/>
      <c r="CS77" s="1310"/>
      <c r="CT77" s="1310"/>
      <c r="CU77" s="1310"/>
      <c r="CV77" s="1310">
        <v>47.9</v>
      </c>
      <c r="CW77" s="1310"/>
      <c r="CX77" s="1310"/>
      <c r="CY77" s="1310"/>
      <c r="CZ77" s="1310"/>
      <c r="DA77" s="1310"/>
      <c r="DB77" s="1310"/>
      <c r="DC77" s="1310"/>
    </row>
    <row r="78" spans="2:107">
      <c r="B78" s="394"/>
      <c r="G78" s="1308"/>
      <c r="H78" s="1308"/>
      <c r="I78" s="1308"/>
      <c r="J78" s="1308"/>
      <c r="K78" s="1309"/>
      <c r="L78" s="1309"/>
      <c r="M78" s="1309"/>
      <c r="N78" s="1309"/>
      <c r="AN78" s="1314"/>
      <c r="AO78" s="1314"/>
      <c r="AP78" s="1314"/>
      <c r="AQ78" s="1314"/>
      <c r="AR78" s="1314"/>
      <c r="AS78" s="1314"/>
      <c r="AT78" s="1314"/>
      <c r="AU78" s="1314"/>
      <c r="AV78" s="1314"/>
      <c r="AW78" s="1314"/>
      <c r="AX78" s="1314"/>
      <c r="AY78" s="1314"/>
      <c r="AZ78" s="1314"/>
      <c r="BA78" s="1314"/>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394"/>
      <c r="G79" s="1308"/>
      <c r="H79" s="1308"/>
      <c r="I79" s="1311"/>
      <c r="J79" s="1311"/>
      <c r="K79" s="1312"/>
      <c r="L79" s="1312"/>
      <c r="M79" s="1312"/>
      <c r="N79" s="1312"/>
      <c r="AN79" s="1314"/>
      <c r="AO79" s="1314"/>
      <c r="AP79" s="1314"/>
      <c r="AQ79" s="1314"/>
      <c r="AR79" s="1314"/>
      <c r="AS79" s="1314"/>
      <c r="AT79" s="1314"/>
      <c r="AU79" s="1314"/>
      <c r="AV79" s="1314"/>
      <c r="AW79" s="1314"/>
      <c r="AX79" s="1314"/>
      <c r="AY79" s="1314"/>
      <c r="AZ79" s="1314"/>
      <c r="BA79" s="1314"/>
      <c r="BB79" s="1313" t="s">
        <v>634</v>
      </c>
      <c r="BC79" s="1313"/>
      <c r="BD79" s="1313"/>
      <c r="BE79" s="1313"/>
      <c r="BF79" s="1313"/>
      <c r="BG79" s="1313"/>
      <c r="BH79" s="1313"/>
      <c r="BI79" s="1313"/>
      <c r="BJ79" s="1313"/>
      <c r="BK79" s="1313"/>
      <c r="BL79" s="1313"/>
      <c r="BM79" s="1313"/>
      <c r="BN79" s="1313"/>
      <c r="BO79" s="1313"/>
      <c r="BP79" s="1310">
        <v>11.1</v>
      </c>
      <c r="BQ79" s="1310"/>
      <c r="BR79" s="1310"/>
      <c r="BS79" s="1310"/>
      <c r="BT79" s="1310"/>
      <c r="BU79" s="1310"/>
      <c r="BV79" s="1310"/>
      <c r="BW79" s="1310"/>
      <c r="BX79" s="1310">
        <v>10.7</v>
      </c>
      <c r="BY79" s="1310"/>
      <c r="BZ79" s="1310"/>
      <c r="CA79" s="1310"/>
      <c r="CB79" s="1310"/>
      <c r="CC79" s="1310"/>
      <c r="CD79" s="1310"/>
      <c r="CE79" s="1310"/>
      <c r="CF79" s="1310">
        <v>10</v>
      </c>
      <c r="CG79" s="1310"/>
      <c r="CH79" s="1310"/>
      <c r="CI79" s="1310"/>
      <c r="CJ79" s="1310"/>
      <c r="CK79" s="1310"/>
      <c r="CL79" s="1310"/>
      <c r="CM79" s="1310"/>
      <c r="CN79" s="1310">
        <v>9.8000000000000007</v>
      </c>
      <c r="CO79" s="1310"/>
      <c r="CP79" s="1310"/>
      <c r="CQ79" s="1310"/>
      <c r="CR79" s="1310"/>
      <c r="CS79" s="1310"/>
      <c r="CT79" s="1310"/>
      <c r="CU79" s="1310"/>
      <c r="CV79" s="1310">
        <v>9.6</v>
      </c>
      <c r="CW79" s="1310"/>
      <c r="CX79" s="1310"/>
      <c r="CY79" s="1310"/>
      <c r="CZ79" s="1310"/>
      <c r="DA79" s="1310"/>
      <c r="DB79" s="1310"/>
      <c r="DC79" s="1310"/>
    </row>
    <row r="80" spans="2:107">
      <c r="B80" s="394"/>
      <c r="G80" s="1308"/>
      <c r="H80" s="1308"/>
      <c r="I80" s="1311"/>
      <c r="J80" s="1311"/>
      <c r="K80" s="1312"/>
      <c r="L80" s="1312"/>
      <c r="M80" s="1312"/>
      <c r="N80" s="1312"/>
      <c r="AN80" s="1314"/>
      <c r="AO80" s="1314"/>
      <c r="AP80" s="1314"/>
      <c r="AQ80" s="1314"/>
      <c r="AR80" s="1314"/>
      <c r="AS80" s="1314"/>
      <c r="AT80" s="1314"/>
      <c r="AU80" s="1314"/>
      <c r="AV80" s="1314"/>
      <c r="AW80" s="1314"/>
      <c r="AX80" s="1314"/>
      <c r="AY80" s="1314"/>
      <c r="AZ80" s="1314"/>
      <c r="BA80" s="1314"/>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usuJG2nd5E7yd1RG+4MFmintQcFkk5bVmY9roAmNFATGK3dfBc/He5bKZIv43yrZAdQMS9pPz0eY5UXdxZy6A==" saltValue="XCDeC07I5iu/DU1xNpBzm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5nuOph0jbnsn5iMfTs1dXPb4EucVy9y2ll6OuToqyN0v5Nk6qpRpEBPdArX+AJ2uXvtpoHXcYk8FcgTrlpUSw==" saltValue="4Qe3r3Q2kedsvAGESrnGT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635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2TD2NDQYw8WWbLMlnkidtZd6g0xrSIeq7qHE7eFwKE0xLqZPcXPrg/Xwug8ou/9Ih7QBB8o42HCvyHsDI5wTw==" saltValue="QBxrt0DjfX8Rme5xqRvJg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562</v>
      </c>
      <c r="G2" s="156"/>
      <c r="H2" s="157"/>
    </row>
    <row r="3" spans="1:8">
      <c r="A3" s="153" t="s">
        <v>555</v>
      </c>
      <c r="B3" s="158"/>
      <c r="C3" s="159"/>
      <c r="D3" s="160">
        <v>122409</v>
      </c>
      <c r="E3" s="161"/>
      <c r="F3" s="162">
        <v>106614</v>
      </c>
      <c r="G3" s="163"/>
      <c r="H3" s="164"/>
    </row>
    <row r="4" spans="1:8">
      <c r="A4" s="165"/>
      <c r="B4" s="166"/>
      <c r="C4" s="167"/>
      <c r="D4" s="168">
        <v>58953</v>
      </c>
      <c r="E4" s="169"/>
      <c r="F4" s="170">
        <v>45545</v>
      </c>
      <c r="G4" s="171"/>
      <c r="H4" s="172"/>
    </row>
    <row r="5" spans="1:8">
      <c r="A5" s="153" t="s">
        <v>557</v>
      </c>
      <c r="B5" s="158"/>
      <c r="C5" s="159"/>
      <c r="D5" s="160">
        <v>106516</v>
      </c>
      <c r="E5" s="161"/>
      <c r="F5" s="162">
        <v>85459</v>
      </c>
      <c r="G5" s="163"/>
      <c r="H5" s="164"/>
    </row>
    <row r="6" spans="1:8">
      <c r="A6" s="165"/>
      <c r="B6" s="166"/>
      <c r="C6" s="167"/>
      <c r="D6" s="168">
        <v>51612</v>
      </c>
      <c r="E6" s="169"/>
      <c r="F6" s="170">
        <v>44378</v>
      </c>
      <c r="G6" s="171"/>
      <c r="H6" s="172"/>
    </row>
    <row r="7" spans="1:8">
      <c r="A7" s="153" t="s">
        <v>558</v>
      </c>
      <c r="B7" s="158"/>
      <c r="C7" s="159"/>
      <c r="D7" s="160">
        <v>86666</v>
      </c>
      <c r="E7" s="161"/>
      <c r="F7" s="162">
        <v>83280</v>
      </c>
      <c r="G7" s="163"/>
      <c r="H7" s="164"/>
    </row>
    <row r="8" spans="1:8">
      <c r="A8" s="165"/>
      <c r="B8" s="166"/>
      <c r="C8" s="167"/>
      <c r="D8" s="168">
        <v>26083</v>
      </c>
      <c r="E8" s="169"/>
      <c r="F8" s="170">
        <v>43123</v>
      </c>
      <c r="G8" s="171"/>
      <c r="H8" s="172"/>
    </row>
    <row r="9" spans="1:8">
      <c r="A9" s="153" t="s">
        <v>559</v>
      </c>
      <c r="B9" s="158"/>
      <c r="C9" s="159"/>
      <c r="D9" s="160">
        <v>97296</v>
      </c>
      <c r="E9" s="161"/>
      <c r="F9" s="162">
        <v>88968</v>
      </c>
      <c r="G9" s="163"/>
      <c r="H9" s="164"/>
    </row>
    <row r="10" spans="1:8">
      <c r="A10" s="165"/>
      <c r="B10" s="166"/>
      <c r="C10" s="167"/>
      <c r="D10" s="168">
        <v>36811</v>
      </c>
      <c r="E10" s="169"/>
      <c r="F10" s="170">
        <v>45482</v>
      </c>
      <c r="G10" s="171"/>
      <c r="H10" s="172"/>
    </row>
    <row r="11" spans="1:8">
      <c r="A11" s="153" t="s">
        <v>560</v>
      </c>
      <c r="B11" s="158"/>
      <c r="C11" s="159"/>
      <c r="D11" s="160">
        <v>63700</v>
      </c>
      <c r="E11" s="161"/>
      <c r="F11" s="162">
        <v>85173</v>
      </c>
      <c r="G11" s="163"/>
      <c r="H11" s="164"/>
    </row>
    <row r="12" spans="1:8">
      <c r="A12" s="165"/>
      <c r="B12" s="166"/>
      <c r="C12" s="173"/>
      <c r="D12" s="168">
        <v>27032</v>
      </c>
      <c r="E12" s="169"/>
      <c r="F12" s="170">
        <v>43913</v>
      </c>
      <c r="G12" s="171"/>
      <c r="H12" s="172"/>
    </row>
    <row r="13" spans="1:8">
      <c r="A13" s="153"/>
      <c r="B13" s="158"/>
      <c r="C13" s="174"/>
      <c r="D13" s="175">
        <v>95317</v>
      </c>
      <c r="E13" s="176"/>
      <c r="F13" s="177">
        <v>89899</v>
      </c>
      <c r="G13" s="178"/>
      <c r="H13" s="164"/>
    </row>
    <row r="14" spans="1:8">
      <c r="A14" s="165"/>
      <c r="B14" s="166"/>
      <c r="C14" s="167"/>
      <c r="D14" s="168">
        <v>40098</v>
      </c>
      <c r="E14" s="169"/>
      <c r="F14" s="170">
        <v>44488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2.8</v>
      </c>
      <c r="C19" s="179">
        <f>ROUND(VALUE(SUBSTITUTE(実質収支比率等に係る経年分析!G$48,"▲","-")),2)</f>
        <v>3.64</v>
      </c>
      <c r="D19" s="179">
        <f>ROUND(VALUE(SUBSTITUTE(実質収支比率等に係る経年分析!H$48,"▲","-")),2)</f>
        <v>1.99</v>
      </c>
      <c r="E19" s="179">
        <f>ROUND(VALUE(SUBSTITUTE(実質収支比率等に係る経年分析!I$48,"▲","-")),2)</f>
        <v>0.06</v>
      </c>
      <c r="F19" s="179">
        <f>ROUND(VALUE(SUBSTITUTE(実質収支比率等に係る経年分析!J$48,"▲","-")),2)</f>
        <v>0.05</v>
      </c>
    </row>
    <row r="20" spans="1:11">
      <c r="A20" s="179" t="s">
        <v>55</v>
      </c>
      <c r="B20" s="179">
        <f>ROUND(VALUE(SUBSTITUTE(実質収支比率等に係る経年分析!F$47,"▲","-")),2)</f>
        <v>2.9</v>
      </c>
      <c r="C20" s="179">
        <f>ROUND(VALUE(SUBSTITUTE(実質収支比率等に係る経年分析!G$47,"▲","-")),2)</f>
        <v>2.82</v>
      </c>
      <c r="D20" s="179">
        <f>ROUND(VALUE(SUBSTITUTE(実質収支比率等に係る経年分析!H$47,"▲","-")),2)</f>
        <v>2.9</v>
      </c>
      <c r="E20" s="179">
        <f>ROUND(VALUE(SUBSTITUTE(実質収支比率等に係る経年分析!I$47,"▲","-")),2)</f>
        <v>4.9800000000000004</v>
      </c>
      <c r="F20" s="179">
        <f>ROUND(VALUE(SUBSTITUTE(実質収支比率等に係る経年分析!J$47,"▲","-")),2)</f>
        <v>5.07</v>
      </c>
    </row>
    <row r="21" spans="1:11">
      <c r="A21" s="179" t="s">
        <v>56</v>
      </c>
      <c r="B21" s="179">
        <f>IF(ISNUMBER(VALUE(SUBSTITUTE(実質収支比率等に係る経年分析!F$49,"▲","-"))),ROUND(VALUE(SUBSTITUTE(実質収支比率等に係る経年分析!F$49,"▲","-")),2),NA())</f>
        <v>2.79</v>
      </c>
      <c r="C21" s="179">
        <f>IF(ISNUMBER(VALUE(SUBSTITUTE(実質収支比率等に係る経年分析!G$49,"▲","-"))),ROUND(VALUE(SUBSTITUTE(実質収支比率等に係る経年分析!G$49,"▲","-")),2),NA())</f>
        <v>0.94</v>
      </c>
      <c r="D21" s="179">
        <f>IF(ISNUMBER(VALUE(SUBSTITUTE(実質収支比率等に係る経年分析!H$49,"▲","-"))),ROUND(VALUE(SUBSTITUTE(実質収支比率等に係る経年分析!H$49,"▲","-")),2),NA())</f>
        <v>-1.75</v>
      </c>
      <c r="E21" s="179">
        <f>IF(ISNUMBER(VALUE(SUBSTITUTE(実質収支比率等に係る経年分析!I$49,"▲","-"))),ROUND(VALUE(SUBSTITUTE(実質収支比率等に係る経年分析!I$49,"▲","-")),2),NA())</f>
        <v>-1.98</v>
      </c>
      <c r="F21" s="179">
        <f>IF(ISNUMBER(VALUE(SUBSTITUTE(実質収支比率等に係る経年分析!J$49,"▲","-"))),ROUND(VALUE(SUBSTITUTE(実質収支比率等に係る経年分析!J$49,"▲","-")),2),NA())</f>
        <v>-0.01</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一般会計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2.79</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3.59</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1.96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c r="A30" s="180" t="str">
        <f>IF(連結実質赤字比率に係る赤字・黒字の構成分析!C$40="",NA(),連結実質赤字比率に係る赤字・黒字の構成分析!C$40)</f>
        <v>四万十市後期高齢者医療会計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7.0000000000000007E-2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v>
      </c>
    </row>
    <row r="31" spans="1:11">
      <c r="A31" s="180" t="str">
        <f>IF(連結実質赤字比率に係る赤字・黒字の構成分析!C$39="",NA(),連結実質赤字比率に係る赤字・黒字の構成分析!C$39)</f>
        <v>四万十市と畜場会計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0.28000000000000003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0.25</v>
      </c>
    </row>
    <row r="32" spans="1:11">
      <c r="A32" s="180" t="str">
        <f>IF(連結実質赤字比率に係る赤字・黒字の構成分析!C$38="",NA(),連結実質赤字比率に係る赤字・黒字の構成分析!C$38)</f>
        <v>四万十市国民健康保険会計事業勘定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0.28999999999999998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1.18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0.31</v>
      </c>
    </row>
    <row r="33" spans="1:16">
      <c r="A33" s="180" t="str">
        <f>IF(連結実質赤字比率に係る赤字・黒字の構成分析!C$37="",NA(),連結実質赤字比率に係る赤字・黒字の構成分析!C$37)</f>
        <v>四万十市介護保険会計保険事業勘定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0.91</v>
      </c>
    </row>
    <row r="34" spans="1:16">
      <c r="A34" s="180" t="str">
        <f>IF(連結実質赤字比率に係る赤字・黒字の構成分析!C$36="",NA(),連結実質赤字比率に係る赤字・黒字の構成分析!C$36)</f>
        <v>四万十市病院事業会計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1.99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2.33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0.98</v>
      </c>
    </row>
    <row r="35" spans="1:16">
      <c r="A35" s="180" t="str">
        <f>IF(連結実質赤字比率に係る赤字・黒字の構成分析!C$35="",NA(),連結実質赤字比率に係る赤字・黒字の構成分析!C$35)</f>
        <v>四万十市水道事業会計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2.34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2.4900000000000002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3.01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3.84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4.0999999999999996</v>
      </c>
    </row>
    <row r="36" spans="1:16">
      <c r="A36" s="180" t="str">
        <f>IF(連結実質赤字比率に係る赤字・黒字の構成分析!C$34="",NA(),連結実質赤字比率に係る赤字・黒字の構成分析!C$34)</f>
        <v>四万十市国民健康保険会計診療施設勘定</v>
      </c>
      <c r="B36" s="180">
        <f>IF(ROUND(VALUE(SUBSTITUTE(連結実質赤字比率に係る赤字・黒字の構成分析!F$34,"▲", "-")), 2) &lt; 0, ABS(ROUND(VALUE(SUBSTITUTE(連結実質赤字比率に係る赤字・黒字の構成分析!F$34,"▲", "-")), 2)), NA())</f>
        <v>1.1200000000000001</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1.0900000000000001</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1.1200000000000001</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1.1499999999999999</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1.17</v>
      </c>
      <c r="K36" s="180" t="e">
        <f>IF(ROUND(VALUE(SUBSTITUTE(連結実質赤字比率に係る赤字・黒字の構成分析!J$34,"▲", "-")), 2) &gt;= 0, ABS(ROUND(VALUE(SUBSTITUTE(連結実質赤字比率に係る赤字・黒字の構成分析!J$34,"▲", "-")), 2)), NA())</f>
        <v>#N/A</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2518</v>
      </c>
      <c r="E42" s="181"/>
      <c r="F42" s="181"/>
      <c r="G42" s="181">
        <f>'実質公債費比率（分子）の構造'!L$52</f>
        <v>2567</v>
      </c>
      <c r="H42" s="181"/>
      <c r="I42" s="181"/>
      <c r="J42" s="181">
        <f>'実質公債費比率（分子）の構造'!M$52</f>
        <v>2496</v>
      </c>
      <c r="K42" s="181"/>
      <c r="L42" s="181"/>
      <c r="M42" s="181">
        <f>'実質公債費比率（分子）の構造'!N$52</f>
        <v>2279</v>
      </c>
      <c r="N42" s="181"/>
      <c r="O42" s="181"/>
      <c r="P42" s="181">
        <f>'実質公債費比率（分子）の構造'!O$52</f>
        <v>2138</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c r="A45" s="181" t="s">
        <v>66</v>
      </c>
      <c r="B45" s="181">
        <f>'実質公債費比率（分子）の構造'!K$49</f>
        <v>491</v>
      </c>
      <c r="C45" s="181"/>
      <c r="D45" s="181"/>
      <c r="E45" s="181">
        <f>'実質公債費比率（分子）の構造'!L$49</f>
        <v>508</v>
      </c>
      <c r="F45" s="181"/>
      <c r="G45" s="181"/>
      <c r="H45" s="181">
        <f>'実質公債費比率（分子）の構造'!M$49</f>
        <v>488</v>
      </c>
      <c r="I45" s="181"/>
      <c r="J45" s="181"/>
      <c r="K45" s="181">
        <f>'実質公債費比率（分子）の構造'!N$49</f>
        <v>315</v>
      </c>
      <c r="L45" s="181"/>
      <c r="M45" s="181"/>
      <c r="N45" s="181">
        <f>'実質公債費比率（分子）の構造'!O$49</f>
        <v>124</v>
      </c>
      <c r="O45" s="181"/>
      <c r="P45" s="181"/>
    </row>
    <row r="46" spans="1:16">
      <c r="A46" s="181" t="s">
        <v>67</v>
      </c>
      <c r="B46" s="181">
        <f>'実質公債費比率（分子）の構造'!K$48</f>
        <v>516</v>
      </c>
      <c r="C46" s="181"/>
      <c r="D46" s="181"/>
      <c r="E46" s="181">
        <f>'実質公債費比率（分子）の構造'!L$48</f>
        <v>570</v>
      </c>
      <c r="F46" s="181"/>
      <c r="G46" s="181"/>
      <c r="H46" s="181">
        <f>'実質公債費比率（分子）の構造'!M$48</f>
        <v>557</v>
      </c>
      <c r="I46" s="181"/>
      <c r="J46" s="181"/>
      <c r="K46" s="181">
        <f>'実質公債費比率（分子）の構造'!N$48</f>
        <v>581</v>
      </c>
      <c r="L46" s="181"/>
      <c r="M46" s="181"/>
      <c r="N46" s="181">
        <f>'実質公債費比率（分子）の構造'!O$48</f>
        <v>576</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2641</v>
      </c>
      <c r="C49" s="181"/>
      <c r="D49" s="181"/>
      <c r="E49" s="181">
        <f>'実質公債費比率（分子）の構造'!L$45</f>
        <v>2556</v>
      </c>
      <c r="F49" s="181"/>
      <c r="G49" s="181"/>
      <c r="H49" s="181">
        <f>'実質公債費比率（分子）の構造'!M$45</f>
        <v>2506</v>
      </c>
      <c r="I49" s="181"/>
      <c r="J49" s="181"/>
      <c r="K49" s="181">
        <f>'実質公債費比率（分子）の構造'!N$45</f>
        <v>2504</v>
      </c>
      <c r="L49" s="181"/>
      <c r="M49" s="181"/>
      <c r="N49" s="181">
        <f>'実質公債費比率（分子）の構造'!O$45</f>
        <v>2462</v>
      </c>
      <c r="O49" s="181"/>
      <c r="P49" s="181"/>
    </row>
    <row r="50" spans="1:16">
      <c r="A50" s="181" t="s">
        <v>71</v>
      </c>
      <c r="B50" s="181" t="e">
        <f>NA()</f>
        <v>#N/A</v>
      </c>
      <c r="C50" s="181">
        <f>IF(ISNUMBER('実質公債費比率（分子）の構造'!K$53),'実質公債費比率（分子）の構造'!K$53,NA())</f>
        <v>1130</v>
      </c>
      <c r="D50" s="181" t="e">
        <f>NA()</f>
        <v>#N/A</v>
      </c>
      <c r="E50" s="181" t="e">
        <f>NA()</f>
        <v>#N/A</v>
      </c>
      <c r="F50" s="181">
        <f>IF(ISNUMBER('実質公債費比率（分子）の構造'!L$53),'実質公債費比率（分子）の構造'!L$53,NA())</f>
        <v>1067</v>
      </c>
      <c r="G50" s="181" t="e">
        <f>NA()</f>
        <v>#N/A</v>
      </c>
      <c r="H50" s="181" t="e">
        <f>NA()</f>
        <v>#N/A</v>
      </c>
      <c r="I50" s="181">
        <f>IF(ISNUMBER('実質公債費比率（分子）の構造'!M$53),'実質公債費比率（分子）の構造'!M$53,NA())</f>
        <v>1055</v>
      </c>
      <c r="J50" s="181" t="e">
        <f>NA()</f>
        <v>#N/A</v>
      </c>
      <c r="K50" s="181" t="e">
        <f>NA()</f>
        <v>#N/A</v>
      </c>
      <c r="L50" s="181">
        <f>IF(ISNUMBER('実質公債費比率（分子）の構造'!N$53),'実質公債費比率（分子）の構造'!N$53,NA())</f>
        <v>1121</v>
      </c>
      <c r="M50" s="181" t="e">
        <f>NA()</f>
        <v>#N/A</v>
      </c>
      <c r="N50" s="181" t="e">
        <f>NA()</f>
        <v>#N/A</v>
      </c>
      <c r="O50" s="181">
        <f>IF(ISNUMBER('実質公債費比率（分子）の構造'!O$53),'実質公債費比率（分子）の構造'!O$53,NA())</f>
        <v>1024</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24913</v>
      </c>
      <c r="E56" s="180"/>
      <c r="F56" s="180"/>
      <c r="G56" s="180">
        <f>'将来負担比率（分子）の構造'!J$52</f>
        <v>24491</v>
      </c>
      <c r="H56" s="180"/>
      <c r="I56" s="180"/>
      <c r="J56" s="180">
        <f>'将来負担比率（分子）の構造'!K$52</f>
        <v>24090</v>
      </c>
      <c r="K56" s="180"/>
      <c r="L56" s="180"/>
      <c r="M56" s="180">
        <f>'将来負担比率（分子）の構造'!L$52</f>
        <v>23222</v>
      </c>
      <c r="N56" s="180"/>
      <c r="O56" s="180"/>
      <c r="P56" s="180">
        <f>'将来負担比率（分子）の構造'!M$52</f>
        <v>22385</v>
      </c>
    </row>
    <row r="57" spans="1:16">
      <c r="A57" s="180" t="s">
        <v>42</v>
      </c>
      <c r="B57" s="180"/>
      <c r="C57" s="180"/>
      <c r="D57" s="180">
        <f>'将来負担比率（分子）の構造'!I$51</f>
        <v>113</v>
      </c>
      <c r="E57" s="180"/>
      <c r="F57" s="180"/>
      <c r="G57" s="180">
        <f>'将来負担比率（分子）の構造'!J$51</f>
        <v>40</v>
      </c>
      <c r="H57" s="180"/>
      <c r="I57" s="180"/>
      <c r="J57" s="180">
        <f>'将来負担比率（分子）の構造'!K$51</f>
        <v>98</v>
      </c>
      <c r="K57" s="180"/>
      <c r="L57" s="180"/>
      <c r="M57" s="180">
        <f>'将来負担比率（分子）の構造'!L$51</f>
        <v>79</v>
      </c>
      <c r="N57" s="180"/>
      <c r="O57" s="180"/>
      <c r="P57" s="180">
        <f>'将来負担比率（分子）の構造'!M$51</f>
        <v>63</v>
      </c>
    </row>
    <row r="58" spans="1:16">
      <c r="A58" s="180" t="s">
        <v>41</v>
      </c>
      <c r="B58" s="180"/>
      <c r="C58" s="180"/>
      <c r="D58" s="180">
        <f>'将来負担比率（分子）の構造'!I$50</f>
        <v>3334</v>
      </c>
      <c r="E58" s="180"/>
      <c r="F58" s="180"/>
      <c r="G58" s="180">
        <f>'将来負担比率（分子）の構造'!J$50</f>
        <v>3729</v>
      </c>
      <c r="H58" s="180"/>
      <c r="I58" s="180"/>
      <c r="J58" s="180">
        <f>'将来負担比率（分子）の構造'!K$50</f>
        <v>4042</v>
      </c>
      <c r="K58" s="180"/>
      <c r="L58" s="180"/>
      <c r="M58" s="180">
        <f>'将来負担比率（分子）の構造'!L$50</f>
        <v>4275</v>
      </c>
      <c r="N58" s="180"/>
      <c r="O58" s="180"/>
      <c r="P58" s="180">
        <f>'将来負担比率（分子）の構造'!M$50</f>
        <v>4411</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3832</v>
      </c>
      <c r="C62" s="180"/>
      <c r="D62" s="180"/>
      <c r="E62" s="180">
        <f>'将来負担比率（分子）の構造'!J$45</f>
        <v>3514</v>
      </c>
      <c r="F62" s="180"/>
      <c r="G62" s="180"/>
      <c r="H62" s="180">
        <f>'将来負担比率（分子）の構造'!K$45</f>
        <v>3645</v>
      </c>
      <c r="I62" s="180"/>
      <c r="J62" s="180"/>
      <c r="K62" s="180">
        <f>'将来負担比率（分子）の構造'!L$45</f>
        <v>3497</v>
      </c>
      <c r="L62" s="180"/>
      <c r="M62" s="180"/>
      <c r="N62" s="180">
        <f>'将来負担比率（分子）の構造'!M$45</f>
        <v>3222</v>
      </c>
      <c r="O62" s="180"/>
      <c r="P62" s="180"/>
    </row>
    <row r="63" spans="1:16">
      <c r="A63" s="180" t="s">
        <v>34</v>
      </c>
      <c r="B63" s="180">
        <f>'将来負担比率（分子）の構造'!I$44</f>
        <v>2183</v>
      </c>
      <c r="C63" s="180"/>
      <c r="D63" s="180"/>
      <c r="E63" s="180">
        <f>'将来負担比率（分子）の構造'!J$44</f>
        <v>1668</v>
      </c>
      <c r="F63" s="180"/>
      <c r="G63" s="180"/>
      <c r="H63" s="180">
        <f>'将来負担比率（分子）の構造'!K$44</f>
        <v>1237</v>
      </c>
      <c r="I63" s="180"/>
      <c r="J63" s="180"/>
      <c r="K63" s="180">
        <f>'将来負担比率（分子）の構造'!L$44</f>
        <v>894</v>
      </c>
      <c r="L63" s="180"/>
      <c r="M63" s="180"/>
      <c r="N63" s="180">
        <f>'将来負担比率（分子）の構造'!M$44</f>
        <v>749</v>
      </c>
      <c r="O63" s="180"/>
      <c r="P63" s="180"/>
    </row>
    <row r="64" spans="1:16">
      <c r="A64" s="180" t="s">
        <v>33</v>
      </c>
      <c r="B64" s="180">
        <f>'将来負担比率（分子）の構造'!I$43</f>
        <v>9544</v>
      </c>
      <c r="C64" s="180"/>
      <c r="D64" s="180"/>
      <c r="E64" s="180">
        <f>'将来負担比率（分子）の構造'!J$43</f>
        <v>9493</v>
      </c>
      <c r="F64" s="180"/>
      <c r="G64" s="180"/>
      <c r="H64" s="180">
        <f>'将来負担比率（分子）の構造'!K$43</f>
        <v>9462</v>
      </c>
      <c r="I64" s="180"/>
      <c r="J64" s="180"/>
      <c r="K64" s="180">
        <f>'将来負担比率（分子）の構造'!L$43</f>
        <v>9273</v>
      </c>
      <c r="L64" s="180"/>
      <c r="M64" s="180"/>
      <c r="N64" s="180">
        <f>'将来負担比率（分子）の構造'!M$43</f>
        <v>8921</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26495</v>
      </c>
      <c r="C66" s="180"/>
      <c r="D66" s="180"/>
      <c r="E66" s="180">
        <f>'将来負担比率（分子）の構造'!J$41</f>
        <v>26853</v>
      </c>
      <c r="F66" s="180"/>
      <c r="G66" s="180"/>
      <c r="H66" s="180">
        <f>'将来負担比率（分子）の構造'!K$41</f>
        <v>26513</v>
      </c>
      <c r="I66" s="180"/>
      <c r="J66" s="180"/>
      <c r="K66" s="180">
        <f>'将来負担比率（分子）の構造'!L$41</f>
        <v>26108</v>
      </c>
      <c r="L66" s="180"/>
      <c r="M66" s="180"/>
      <c r="N66" s="180">
        <f>'将来負担比率（分子）の構造'!M$41</f>
        <v>25520</v>
      </c>
      <c r="O66" s="180"/>
      <c r="P66" s="180"/>
    </row>
    <row r="67" spans="1:16">
      <c r="A67" s="180" t="s">
        <v>75</v>
      </c>
      <c r="B67" s="180" t="e">
        <f>NA()</f>
        <v>#N/A</v>
      </c>
      <c r="C67" s="180">
        <f>IF(ISNUMBER('将来負担比率（分子）の構造'!I$53), IF('将来負担比率（分子）の構造'!I$53 &lt; 0, 0, '将来負担比率（分子）の構造'!I$53), NA())</f>
        <v>13694</v>
      </c>
      <c r="D67" s="180" t="e">
        <f>NA()</f>
        <v>#N/A</v>
      </c>
      <c r="E67" s="180" t="e">
        <f>NA()</f>
        <v>#N/A</v>
      </c>
      <c r="F67" s="180">
        <f>IF(ISNUMBER('将来負担比率（分子）の構造'!J$53), IF('将来負担比率（分子）の構造'!J$53 &lt; 0, 0, '将来負担比率（分子）の構造'!J$53), NA())</f>
        <v>13268</v>
      </c>
      <c r="G67" s="180" t="e">
        <f>NA()</f>
        <v>#N/A</v>
      </c>
      <c r="H67" s="180" t="e">
        <f>NA()</f>
        <v>#N/A</v>
      </c>
      <c r="I67" s="180">
        <f>IF(ISNUMBER('将来負担比率（分子）の構造'!K$53), IF('将来負担比率（分子）の構造'!K$53 &lt; 0, 0, '将来負担比率（分子）の構造'!K$53), NA())</f>
        <v>12628</v>
      </c>
      <c r="J67" s="180" t="e">
        <f>NA()</f>
        <v>#N/A</v>
      </c>
      <c r="K67" s="180" t="e">
        <f>NA()</f>
        <v>#N/A</v>
      </c>
      <c r="L67" s="180">
        <f>IF(ISNUMBER('将来負担比率（分子）の構造'!L$53), IF('将来負担比率（分子）の構造'!L$53 &lt; 0, 0, '将来負担比率（分子）の構造'!L$53), NA())</f>
        <v>12195</v>
      </c>
      <c r="M67" s="180" t="e">
        <f>NA()</f>
        <v>#N/A</v>
      </c>
      <c r="N67" s="180" t="e">
        <f>NA()</f>
        <v>#N/A</v>
      </c>
      <c r="O67" s="180">
        <f>IF(ISNUMBER('将来負担比率（分子）の構造'!M$53), IF('将来負担比率（分子）の構造'!M$53 &lt; 0, 0, '将来負担比率（分子）の構造'!M$53), NA())</f>
        <v>11551</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351</v>
      </c>
      <c r="C72" s="184">
        <f>基金残高に係る経年分析!G55</f>
        <v>589</v>
      </c>
      <c r="D72" s="184">
        <f>基金残高に係る経年分析!H55</f>
        <v>589</v>
      </c>
    </row>
    <row r="73" spans="1:16">
      <c r="A73" s="183" t="s">
        <v>78</v>
      </c>
      <c r="B73" s="184">
        <f>基金残高に係る経年分析!F56</f>
        <v>2884</v>
      </c>
      <c r="C73" s="184">
        <f>基金残高に係る経年分析!G56</f>
        <v>2785</v>
      </c>
      <c r="D73" s="184">
        <f>基金残高に係る経年分析!H56</f>
        <v>2632</v>
      </c>
    </row>
    <row r="74" spans="1:16">
      <c r="A74" s="183" t="s">
        <v>79</v>
      </c>
      <c r="B74" s="184">
        <f>基金残高に係る経年分析!F57</f>
        <v>1874</v>
      </c>
      <c r="C74" s="184">
        <f>基金残高に係る経年分析!G57</f>
        <v>1975</v>
      </c>
      <c r="D74" s="184">
        <f>基金残高に係る経年分析!H57</f>
        <v>2169</v>
      </c>
    </row>
  </sheetData>
  <sheetProtection algorithmName="SHA-512" hashValue="ad8nA3wdbZsuI/LgHAKoy1ED2K1fbxb4wgCrZwXcrPXZyYDWXWuhXFUBEDaRRjxGy+077wSWncavgX4rUUxD1A==" saltValue="ledzHywwSoXAP+iOVj+D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224</v>
      </c>
      <c r="C5" s="761"/>
      <c r="D5" s="761"/>
      <c r="E5" s="761"/>
      <c r="F5" s="761"/>
      <c r="G5" s="761"/>
      <c r="H5" s="761"/>
      <c r="I5" s="761"/>
      <c r="J5" s="761"/>
      <c r="K5" s="761"/>
      <c r="L5" s="761"/>
      <c r="M5" s="761"/>
      <c r="N5" s="761"/>
      <c r="O5" s="761"/>
      <c r="P5" s="761"/>
      <c r="Q5" s="762"/>
      <c r="R5" s="726">
        <v>3635716</v>
      </c>
      <c r="S5" s="727"/>
      <c r="T5" s="727"/>
      <c r="U5" s="727"/>
      <c r="V5" s="727"/>
      <c r="W5" s="727"/>
      <c r="X5" s="727"/>
      <c r="Y5" s="773"/>
      <c r="Z5" s="791">
        <v>17.399999999999999</v>
      </c>
      <c r="AA5" s="791"/>
      <c r="AB5" s="791"/>
      <c r="AC5" s="791"/>
      <c r="AD5" s="792">
        <v>3635716</v>
      </c>
      <c r="AE5" s="792"/>
      <c r="AF5" s="792"/>
      <c r="AG5" s="792"/>
      <c r="AH5" s="792"/>
      <c r="AI5" s="792"/>
      <c r="AJ5" s="792"/>
      <c r="AK5" s="792"/>
      <c r="AL5" s="774">
        <v>32.4</v>
      </c>
      <c r="AM5" s="743"/>
      <c r="AN5" s="743"/>
      <c r="AO5" s="775"/>
      <c r="AP5" s="760" t="s">
        <v>225</v>
      </c>
      <c r="AQ5" s="761"/>
      <c r="AR5" s="761"/>
      <c r="AS5" s="761"/>
      <c r="AT5" s="761"/>
      <c r="AU5" s="761"/>
      <c r="AV5" s="761"/>
      <c r="AW5" s="761"/>
      <c r="AX5" s="761"/>
      <c r="AY5" s="761"/>
      <c r="AZ5" s="761"/>
      <c r="BA5" s="761"/>
      <c r="BB5" s="761"/>
      <c r="BC5" s="761"/>
      <c r="BD5" s="761"/>
      <c r="BE5" s="761"/>
      <c r="BF5" s="762"/>
      <c r="BG5" s="661">
        <v>3628096</v>
      </c>
      <c r="BH5" s="664"/>
      <c r="BI5" s="664"/>
      <c r="BJ5" s="664"/>
      <c r="BK5" s="664"/>
      <c r="BL5" s="664"/>
      <c r="BM5" s="664"/>
      <c r="BN5" s="665"/>
      <c r="BO5" s="723">
        <v>99.8</v>
      </c>
      <c r="BP5" s="723"/>
      <c r="BQ5" s="723"/>
      <c r="BR5" s="723"/>
      <c r="BS5" s="724">
        <v>56095</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c r="B6" s="658" t="s">
        <v>229</v>
      </c>
      <c r="C6" s="659"/>
      <c r="D6" s="659"/>
      <c r="E6" s="659"/>
      <c r="F6" s="659"/>
      <c r="G6" s="659"/>
      <c r="H6" s="659"/>
      <c r="I6" s="659"/>
      <c r="J6" s="659"/>
      <c r="K6" s="659"/>
      <c r="L6" s="659"/>
      <c r="M6" s="659"/>
      <c r="N6" s="659"/>
      <c r="O6" s="659"/>
      <c r="P6" s="659"/>
      <c r="Q6" s="660"/>
      <c r="R6" s="661">
        <v>218479</v>
      </c>
      <c r="S6" s="664"/>
      <c r="T6" s="664"/>
      <c r="U6" s="664"/>
      <c r="V6" s="664"/>
      <c r="W6" s="664"/>
      <c r="X6" s="664"/>
      <c r="Y6" s="665"/>
      <c r="Z6" s="723">
        <v>1</v>
      </c>
      <c r="AA6" s="723"/>
      <c r="AB6" s="723"/>
      <c r="AC6" s="723"/>
      <c r="AD6" s="724">
        <v>218479</v>
      </c>
      <c r="AE6" s="724"/>
      <c r="AF6" s="724"/>
      <c r="AG6" s="724"/>
      <c r="AH6" s="724"/>
      <c r="AI6" s="724"/>
      <c r="AJ6" s="724"/>
      <c r="AK6" s="724"/>
      <c r="AL6" s="666">
        <v>1.9</v>
      </c>
      <c r="AM6" s="667"/>
      <c r="AN6" s="667"/>
      <c r="AO6" s="725"/>
      <c r="AP6" s="658" t="s">
        <v>230</v>
      </c>
      <c r="AQ6" s="659"/>
      <c r="AR6" s="659"/>
      <c r="AS6" s="659"/>
      <c r="AT6" s="659"/>
      <c r="AU6" s="659"/>
      <c r="AV6" s="659"/>
      <c r="AW6" s="659"/>
      <c r="AX6" s="659"/>
      <c r="AY6" s="659"/>
      <c r="AZ6" s="659"/>
      <c r="BA6" s="659"/>
      <c r="BB6" s="659"/>
      <c r="BC6" s="659"/>
      <c r="BD6" s="659"/>
      <c r="BE6" s="659"/>
      <c r="BF6" s="660"/>
      <c r="BG6" s="661">
        <v>3628096</v>
      </c>
      <c r="BH6" s="664"/>
      <c r="BI6" s="664"/>
      <c r="BJ6" s="664"/>
      <c r="BK6" s="664"/>
      <c r="BL6" s="664"/>
      <c r="BM6" s="664"/>
      <c r="BN6" s="665"/>
      <c r="BO6" s="723">
        <v>99.8</v>
      </c>
      <c r="BP6" s="723"/>
      <c r="BQ6" s="723"/>
      <c r="BR6" s="723"/>
      <c r="BS6" s="724">
        <v>56095</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167619</v>
      </c>
      <c r="CS6" s="664"/>
      <c r="CT6" s="664"/>
      <c r="CU6" s="664"/>
      <c r="CV6" s="664"/>
      <c r="CW6" s="664"/>
      <c r="CX6" s="664"/>
      <c r="CY6" s="665"/>
      <c r="CZ6" s="774">
        <v>0.8</v>
      </c>
      <c r="DA6" s="743"/>
      <c r="DB6" s="743"/>
      <c r="DC6" s="777"/>
      <c r="DD6" s="669" t="s">
        <v>131</v>
      </c>
      <c r="DE6" s="664"/>
      <c r="DF6" s="664"/>
      <c r="DG6" s="664"/>
      <c r="DH6" s="664"/>
      <c r="DI6" s="664"/>
      <c r="DJ6" s="664"/>
      <c r="DK6" s="664"/>
      <c r="DL6" s="664"/>
      <c r="DM6" s="664"/>
      <c r="DN6" s="664"/>
      <c r="DO6" s="664"/>
      <c r="DP6" s="665"/>
      <c r="DQ6" s="669">
        <v>167617</v>
      </c>
      <c r="DR6" s="664"/>
      <c r="DS6" s="664"/>
      <c r="DT6" s="664"/>
      <c r="DU6" s="664"/>
      <c r="DV6" s="664"/>
      <c r="DW6" s="664"/>
      <c r="DX6" s="664"/>
      <c r="DY6" s="664"/>
      <c r="DZ6" s="664"/>
      <c r="EA6" s="664"/>
      <c r="EB6" s="664"/>
      <c r="EC6" s="704"/>
    </row>
    <row r="7" spans="2:143" ht="11.25" customHeight="1">
      <c r="B7" s="658" t="s">
        <v>232</v>
      </c>
      <c r="C7" s="659"/>
      <c r="D7" s="659"/>
      <c r="E7" s="659"/>
      <c r="F7" s="659"/>
      <c r="G7" s="659"/>
      <c r="H7" s="659"/>
      <c r="I7" s="659"/>
      <c r="J7" s="659"/>
      <c r="K7" s="659"/>
      <c r="L7" s="659"/>
      <c r="M7" s="659"/>
      <c r="N7" s="659"/>
      <c r="O7" s="659"/>
      <c r="P7" s="659"/>
      <c r="Q7" s="660"/>
      <c r="R7" s="661">
        <v>11402</v>
      </c>
      <c r="S7" s="664"/>
      <c r="T7" s="664"/>
      <c r="U7" s="664"/>
      <c r="V7" s="664"/>
      <c r="W7" s="664"/>
      <c r="X7" s="664"/>
      <c r="Y7" s="665"/>
      <c r="Z7" s="723">
        <v>0.1</v>
      </c>
      <c r="AA7" s="723"/>
      <c r="AB7" s="723"/>
      <c r="AC7" s="723"/>
      <c r="AD7" s="724">
        <v>11402</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1597927</v>
      </c>
      <c r="BH7" s="664"/>
      <c r="BI7" s="664"/>
      <c r="BJ7" s="664"/>
      <c r="BK7" s="664"/>
      <c r="BL7" s="664"/>
      <c r="BM7" s="664"/>
      <c r="BN7" s="665"/>
      <c r="BO7" s="723">
        <v>44</v>
      </c>
      <c r="BP7" s="723"/>
      <c r="BQ7" s="723"/>
      <c r="BR7" s="723"/>
      <c r="BS7" s="724">
        <v>56095</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3474865</v>
      </c>
      <c r="CS7" s="664"/>
      <c r="CT7" s="664"/>
      <c r="CU7" s="664"/>
      <c r="CV7" s="664"/>
      <c r="CW7" s="664"/>
      <c r="CX7" s="664"/>
      <c r="CY7" s="665"/>
      <c r="CZ7" s="723">
        <v>16.7</v>
      </c>
      <c r="DA7" s="723"/>
      <c r="DB7" s="723"/>
      <c r="DC7" s="723"/>
      <c r="DD7" s="669">
        <v>77489</v>
      </c>
      <c r="DE7" s="664"/>
      <c r="DF7" s="664"/>
      <c r="DG7" s="664"/>
      <c r="DH7" s="664"/>
      <c r="DI7" s="664"/>
      <c r="DJ7" s="664"/>
      <c r="DK7" s="664"/>
      <c r="DL7" s="664"/>
      <c r="DM7" s="664"/>
      <c r="DN7" s="664"/>
      <c r="DO7" s="664"/>
      <c r="DP7" s="665"/>
      <c r="DQ7" s="669">
        <v>2021045</v>
      </c>
      <c r="DR7" s="664"/>
      <c r="DS7" s="664"/>
      <c r="DT7" s="664"/>
      <c r="DU7" s="664"/>
      <c r="DV7" s="664"/>
      <c r="DW7" s="664"/>
      <c r="DX7" s="664"/>
      <c r="DY7" s="664"/>
      <c r="DZ7" s="664"/>
      <c r="EA7" s="664"/>
      <c r="EB7" s="664"/>
      <c r="EC7" s="704"/>
    </row>
    <row r="8" spans="2:143" ht="11.25" customHeight="1">
      <c r="B8" s="658" t="s">
        <v>235</v>
      </c>
      <c r="C8" s="659"/>
      <c r="D8" s="659"/>
      <c r="E8" s="659"/>
      <c r="F8" s="659"/>
      <c r="G8" s="659"/>
      <c r="H8" s="659"/>
      <c r="I8" s="659"/>
      <c r="J8" s="659"/>
      <c r="K8" s="659"/>
      <c r="L8" s="659"/>
      <c r="M8" s="659"/>
      <c r="N8" s="659"/>
      <c r="O8" s="659"/>
      <c r="P8" s="659"/>
      <c r="Q8" s="660"/>
      <c r="R8" s="661">
        <v>10973</v>
      </c>
      <c r="S8" s="664"/>
      <c r="T8" s="664"/>
      <c r="U8" s="664"/>
      <c r="V8" s="664"/>
      <c r="W8" s="664"/>
      <c r="X8" s="664"/>
      <c r="Y8" s="665"/>
      <c r="Z8" s="723">
        <v>0.1</v>
      </c>
      <c r="AA8" s="723"/>
      <c r="AB8" s="723"/>
      <c r="AC8" s="723"/>
      <c r="AD8" s="724">
        <v>10973</v>
      </c>
      <c r="AE8" s="724"/>
      <c r="AF8" s="724"/>
      <c r="AG8" s="724"/>
      <c r="AH8" s="724"/>
      <c r="AI8" s="724"/>
      <c r="AJ8" s="724"/>
      <c r="AK8" s="724"/>
      <c r="AL8" s="666">
        <v>0.1</v>
      </c>
      <c r="AM8" s="667"/>
      <c r="AN8" s="667"/>
      <c r="AO8" s="725"/>
      <c r="AP8" s="658" t="s">
        <v>236</v>
      </c>
      <c r="AQ8" s="659"/>
      <c r="AR8" s="659"/>
      <c r="AS8" s="659"/>
      <c r="AT8" s="659"/>
      <c r="AU8" s="659"/>
      <c r="AV8" s="659"/>
      <c r="AW8" s="659"/>
      <c r="AX8" s="659"/>
      <c r="AY8" s="659"/>
      <c r="AZ8" s="659"/>
      <c r="BA8" s="659"/>
      <c r="BB8" s="659"/>
      <c r="BC8" s="659"/>
      <c r="BD8" s="659"/>
      <c r="BE8" s="659"/>
      <c r="BF8" s="660"/>
      <c r="BG8" s="661">
        <v>54368</v>
      </c>
      <c r="BH8" s="664"/>
      <c r="BI8" s="664"/>
      <c r="BJ8" s="664"/>
      <c r="BK8" s="664"/>
      <c r="BL8" s="664"/>
      <c r="BM8" s="664"/>
      <c r="BN8" s="665"/>
      <c r="BO8" s="723">
        <v>1.5</v>
      </c>
      <c r="BP8" s="723"/>
      <c r="BQ8" s="723"/>
      <c r="BR8" s="723"/>
      <c r="BS8" s="669" t="s">
        <v>237</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7260957</v>
      </c>
      <c r="CS8" s="664"/>
      <c r="CT8" s="664"/>
      <c r="CU8" s="664"/>
      <c r="CV8" s="664"/>
      <c r="CW8" s="664"/>
      <c r="CX8" s="664"/>
      <c r="CY8" s="665"/>
      <c r="CZ8" s="723">
        <v>35</v>
      </c>
      <c r="DA8" s="723"/>
      <c r="DB8" s="723"/>
      <c r="DC8" s="723"/>
      <c r="DD8" s="669">
        <v>445546</v>
      </c>
      <c r="DE8" s="664"/>
      <c r="DF8" s="664"/>
      <c r="DG8" s="664"/>
      <c r="DH8" s="664"/>
      <c r="DI8" s="664"/>
      <c r="DJ8" s="664"/>
      <c r="DK8" s="664"/>
      <c r="DL8" s="664"/>
      <c r="DM8" s="664"/>
      <c r="DN8" s="664"/>
      <c r="DO8" s="664"/>
      <c r="DP8" s="665"/>
      <c r="DQ8" s="669">
        <v>3705582</v>
      </c>
      <c r="DR8" s="664"/>
      <c r="DS8" s="664"/>
      <c r="DT8" s="664"/>
      <c r="DU8" s="664"/>
      <c r="DV8" s="664"/>
      <c r="DW8" s="664"/>
      <c r="DX8" s="664"/>
      <c r="DY8" s="664"/>
      <c r="DZ8" s="664"/>
      <c r="EA8" s="664"/>
      <c r="EB8" s="664"/>
      <c r="EC8" s="704"/>
    </row>
    <row r="9" spans="2:143" ht="11.25" customHeight="1">
      <c r="B9" s="658" t="s">
        <v>239</v>
      </c>
      <c r="C9" s="659"/>
      <c r="D9" s="659"/>
      <c r="E9" s="659"/>
      <c r="F9" s="659"/>
      <c r="G9" s="659"/>
      <c r="H9" s="659"/>
      <c r="I9" s="659"/>
      <c r="J9" s="659"/>
      <c r="K9" s="659"/>
      <c r="L9" s="659"/>
      <c r="M9" s="659"/>
      <c r="N9" s="659"/>
      <c r="O9" s="659"/>
      <c r="P9" s="659"/>
      <c r="Q9" s="660"/>
      <c r="R9" s="661">
        <v>9899</v>
      </c>
      <c r="S9" s="664"/>
      <c r="T9" s="664"/>
      <c r="U9" s="664"/>
      <c r="V9" s="664"/>
      <c r="W9" s="664"/>
      <c r="X9" s="664"/>
      <c r="Y9" s="665"/>
      <c r="Z9" s="723">
        <v>0</v>
      </c>
      <c r="AA9" s="723"/>
      <c r="AB9" s="723"/>
      <c r="AC9" s="723"/>
      <c r="AD9" s="724">
        <v>9899</v>
      </c>
      <c r="AE9" s="724"/>
      <c r="AF9" s="724"/>
      <c r="AG9" s="724"/>
      <c r="AH9" s="724"/>
      <c r="AI9" s="724"/>
      <c r="AJ9" s="724"/>
      <c r="AK9" s="724"/>
      <c r="AL9" s="666">
        <v>0.1</v>
      </c>
      <c r="AM9" s="667"/>
      <c r="AN9" s="667"/>
      <c r="AO9" s="725"/>
      <c r="AP9" s="658" t="s">
        <v>240</v>
      </c>
      <c r="AQ9" s="659"/>
      <c r="AR9" s="659"/>
      <c r="AS9" s="659"/>
      <c r="AT9" s="659"/>
      <c r="AU9" s="659"/>
      <c r="AV9" s="659"/>
      <c r="AW9" s="659"/>
      <c r="AX9" s="659"/>
      <c r="AY9" s="659"/>
      <c r="AZ9" s="659"/>
      <c r="BA9" s="659"/>
      <c r="BB9" s="659"/>
      <c r="BC9" s="659"/>
      <c r="BD9" s="659"/>
      <c r="BE9" s="659"/>
      <c r="BF9" s="660"/>
      <c r="BG9" s="661">
        <v>1239483</v>
      </c>
      <c r="BH9" s="664"/>
      <c r="BI9" s="664"/>
      <c r="BJ9" s="664"/>
      <c r="BK9" s="664"/>
      <c r="BL9" s="664"/>
      <c r="BM9" s="664"/>
      <c r="BN9" s="665"/>
      <c r="BO9" s="723">
        <v>34.1</v>
      </c>
      <c r="BP9" s="723"/>
      <c r="BQ9" s="723"/>
      <c r="BR9" s="723"/>
      <c r="BS9" s="669" t="s">
        <v>130</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1738547</v>
      </c>
      <c r="CS9" s="664"/>
      <c r="CT9" s="664"/>
      <c r="CU9" s="664"/>
      <c r="CV9" s="664"/>
      <c r="CW9" s="664"/>
      <c r="CX9" s="664"/>
      <c r="CY9" s="665"/>
      <c r="CZ9" s="723">
        <v>8.4</v>
      </c>
      <c r="DA9" s="723"/>
      <c r="DB9" s="723"/>
      <c r="DC9" s="723"/>
      <c r="DD9" s="669">
        <v>32233</v>
      </c>
      <c r="DE9" s="664"/>
      <c r="DF9" s="664"/>
      <c r="DG9" s="664"/>
      <c r="DH9" s="664"/>
      <c r="DI9" s="664"/>
      <c r="DJ9" s="664"/>
      <c r="DK9" s="664"/>
      <c r="DL9" s="664"/>
      <c r="DM9" s="664"/>
      <c r="DN9" s="664"/>
      <c r="DO9" s="664"/>
      <c r="DP9" s="665"/>
      <c r="DQ9" s="669">
        <v>1551549</v>
      </c>
      <c r="DR9" s="664"/>
      <c r="DS9" s="664"/>
      <c r="DT9" s="664"/>
      <c r="DU9" s="664"/>
      <c r="DV9" s="664"/>
      <c r="DW9" s="664"/>
      <c r="DX9" s="664"/>
      <c r="DY9" s="664"/>
      <c r="DZ9" s="664"/>
      <c r="EA9" s="664"/>
      <c r="EB9" s="664"/>
      <c r="EC9" s="704"/>
    </row>
    <row r="10" spans="2:143" ht="11.25" customHeight="1">
      <c r="B10" s="658" t="s">
        <v>242</v>
      </c>
      <c r="C10" s="659"/>
      <c r="D10" s="659"/>
      <c r="E10" s="659"/>
      <c r="F10" s="659"/>
      <c r="G10" s="659"/>
      <c r="H10" s="659"/>
      <c r="I10" s="659"/>
      <c r="J10" s="659"/>
      <c r="K10" s="659"/>
      <c r="L10" s="659"/>
      <c r="M10" s="659"/>
      <c r="N10" s="659"/>
      <c r="O10" s="659"/>
      <c r="P10" s="659"/>
      <c r="Q10" s="660"/>
      <c r="R10" s="661" t="s">
        <v>131</v>
      </c>
      <c r="S10" s="664"/>
      <c r="T10" s="664"/>
      <c r="U10" s="664"/>
      <c r="V10" s="664"/>
      <c r="W10" s="664"/>
      <c r="X10" s="664"/>
      <c r="Y10" s="665"/>
      <c r="Z10" s="723" t="s">
        <v>131</v>
      </c>
      <c r="AA10" s="723"/>
      <c r="AB10" s="723"/>
      <c r="AC10" s="723"/>
      <c r="AD10" s="724" t="s">
        <v>131</v>
      </c>
      <c r="AE10" s="724"/>
      <c r="AF10" s="724"/>
      <c r="AG10" s="724"/>
      <c r="AH10" s="724"/>
      <c r="AI10" s="724"/>
      <c r="AJ10" s="724"/>
      <c r="AK10" s="724"/>
      <c r="AL10" s="666" t="s">
        <v>131</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133035</v>
      </c>
      <c r="BH10" s="664"/>
      <c r="BI10" s="664"/>
      <c r="BJ10" s="664"/>
      <c r="BK10" s="664"/>
      <c r="BL10" s="664"/>
      <c r="BM10" s="664"/>
      <c r="BN10" s="665"/>
      <c r="BO10" s="723">
        <v>3.7</v>
      </c>
      <c r="BP10" s="723"/>
      <c r="BQ10" s="723"/>
      <c r="BR10" s="723"/>
      <c r="BS10" s="669">
        <v>22164</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3846</v>
      </c>
      <c r="CS10" s="664"/>
      <c r="CT10" s="664"/>
      <c r="CU10" s="664"/>
      <c r="CV10" s="664"/>
      <c r="CW10" s="664"/>
      <c r="CX10" s="664"/>
      <c r="CY10" s="665"/>
      <c r="CZ10" s="723">
        <v>0</v>
      </c>
      <c r="DA10" s="723"/>
      <c r="DB10" s="723"/>
      <c r="DC10" s="723"/>
      <c r="DD10" s="669" t="s">
        <v>131</v>
      </c>
      <c r="DE10" s="664"/>
      <c r="DF10" s="664"/>
      <c r="DG10" s="664"/>
      <c r="DH10" s="664"/>
      <c r="DI10" s="664"/>
      <c r="DJ10" s="664"/>
      <c r="DK10" s="664"/>
      <c r="DL10" s="664"/>
      <c r="DM10" s="664"/>
      <c r="DN10" s="664"/>
      <c r="DO10" s="664"/>
      <c r="DP10" s="665"/>
      <c r="DQ10" s="669">
        <v>3357</v>
      </c>
      <c r="DR10" s="664"/>
      <c r="DS10" s="664"/>
      <c r="DT10" s="664"/>
      <c r="DU10" s="664"/>
      <c r="DV10" s="664"/>
      <c r="DW10" s="664"/>
      <c r="DX10" s="664"/>
      <c r="DY10" s="664"/>
      <c r="DZ10" s="664"/>
      <c r="EA10" s="664"/>
      <c r="EB10" s="664"/>
      <c r="EC10" s="704"/>
    </row>
    <row r="11" spans="2:143" ht="11.25" customHeight="1">
      <c r="B11" s="658" t="s">
        <v>245</v>
      </c>
      <c r="C11" s="659"/>
      <c r="D11" s="659"/>
      <c r="E11" s="659"/>
      <c r="F11" s="659"/>
      <c r="G11" s="659"/>
      <c r="H11" s="659"/>
      <c r="I11" s="659"/>
      <c r="J11" s="659"/>
      <c r="K11" s="659"/>
      <c r="L11" s="659"/>
      <c r="M11" s="659"/>
      <c r="N11" s="659"/>
      <c r="O11" s="659"/>
      <c r="P11" s="659"/>
      <c r="Q11" s="660"/>
      <c r="R11" s="661" t="s">
        <v>131</v>
      </c>
      <c r="S11" s="664"/>
      <c r="T11" s="664"/>
      <c r="U11" s="664"/>
      <c r="V11" s="664"/>
      <c r="W11" s="664"/>
      <c r="X11" s="664"/>
      <c r="Y11" s="665"/>
      <c r="Z11" s="723" t="s">
        <v>130</v>
      </c>
      <c r="AA11" s="723"/>
      <c r="AB11" s="723"/>
      <c r="AC11" s="723"/>
      <c r="AD11" s="724" t="s">
        <v>131</v>
      </c>
      <c r="AE11" s="724"/>
      <c r="AF11" s="724"/>
      <c r="AG11" s="724"/>
      <c r="AH11" s="724"/>
      <c r="AI11" s="724"/>
      <c r="AJ11" s="724"/>
      <c r="AK11" s="724"/>
      <c r="AL11" s="666" t="s">
        <v>237</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171041</v>
      </c>
      <c r="BH11" s="664"/>
      <c r="BI11" s="664"/>
      <c r="BJ11" s="664"/>
      <c r="BK11" s="664"/>
      <c r="BL11" s="664"/>
      <c r="BM11" s="664"/>
      <c r="BN11" s="665"/>
      <c r="BO11" s="723">
        <v>4.7</v>
      </c>
      <c r="BP11" s="723"/>
      <c r="BQ11" s="723"/>
      <c r="BR11" s="723"/>
      <c r="BS11" s="669">
        <v>33931</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984842</v>
      </c>
      <c r="CS11" s="664"/>
      <c r="CT11" s="664"/>
      <c r="CU11" s="664"/>
      <c r="CV11" s="664"/>
      <c r="CW11" s="664"/>
      <c r="CX11" s="664"/>
      <c r="CY11" s="665"/>
      <c r="CZ11" s="723">
        <v>4.7</v>
      </c>
      <c r="DA11" s="723"/>
      <c r="DB11" s="723"/>
      <c r="DC11" s="723"/>
      <c r="DD11" s="669">
        <v>332290</v>
      </c>
      <c r="DE11" s="664"/>
      <c r="DF11" s="664"/>
      <c r="DG11" s="664"/>
      <c r="DH11" s="664"/>
      <c r="DI11" s="664"/>
      <c r="DJ11" s="664"/>
      <c r="DK11" s="664"/>
      <c r="DL11" s="664"/>
      <c r="DM11" s="664"/>
      <c r="DN11" s="664"/>
      <c r="DO11" s="664"/>
      <c r="DP11" s="665"/>
      <c r="DQ11" s="669">
        <v>461186</v>
      </c>
      <c r="DR11" s="664"/>
      <c r="DS11" s="664"/>
      <c r="DT11" s="664"/>
      <c r="DU11" s="664"/>
      <c r="DV11" s="664"/>
      <c r="DW11" s="664"/>
      <c r="DX11" s="664"/>
      <c r="DY11" s="664"/>
      <c r="DZ11" s="664"/>
      <c r="EA11" s="664"/>
      <c r="EB11" s="664"/>
      <c r="EC11" s="704"/>
    </row>
    <row r="12" spans="2:143" ht="11.25" customHeight="1">
      <c r="B12" s="658" t="s">
        <v>248</v>
      </c>
      <c r="C12" s="659"/>
      <c r="D12" s="659"/>
      <c r="E12" s="659"/>
      <c r="F12" s="659"/>
      <c r="G12" s="659"/>
      <c r="H12" s="659"/>
      <c r="I12" s="659"/>
      <c r="J12" s="659"/>
      <c r="K12" s="659"/>
      <c r="L12" s="659"/>
      <c r="M12" s="659"/>
      <c r="N12" s="659"/>
      <c r="O12" s="659"/>
      <c r="P12" s="659"/>
      <c r="Q12" s="660"/>
      <c r="R12" s="661">
        <v>665184</v>
      </c>
      <c r="S12" s="664"/>
      <c r="T12" s="664"/>
      <c r="U12" s="664"/>
      <c r="V12" s="664"/>
      <c r="W12" s="664"/>
      <c r="X12" s="664"/>
      <c r="Y12" s="665"/>
      <c r="Z12" s="723">
        <v>3.2</v>
      </c>
      <c r="AA12" s="723"/>
      <c r="AB12" s="723"/>
      <c r="AC12" s="723"/>
      <c r="AD12" s="724">
        <v>665184</v>
      </c>
      <c r="AE12" s="724"/>
      <c r="AF12" s="724"/>
      <c r="AG12" s="724"/>
      <c r="AH12" s="724"/>
      <c r="AI12" s="724"/>
      <c r="AJ12" s="724"/>
      <c r="AK12" s="724"/>
      <c r="AL12" s="666">
        <v>5.9</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1620114</v>
      </c>
      <c r="BH12" s="664"/>
      <c r="BI12" s="664"/>
      <c r="BJ12" s="664"/>
      <c r="BK12" s="664"/>
      <c r="BL12" s="664"/>
      <c r="BM12" s="664"/>
      <c r="BN12" s="665"/>
      <c r="BO12" s="723">
        <v>44.6</v>
      </c>
      <c r="BP12" s="723"/>
      <c r="BQ12" s="723"/>
      <c r="BR12" s="723"/>
      <c r="BS12" s="669" t="s">
        <v>131</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251637</v>
      </c>
      <c r="CS12" s="664"/>
      <c r="CT12" s="664"/>
      <c r="CU12" s="664"/>
      <c r="CV12" s="664"/>
      <c r="CW12" s="664"/>
      <c r="CX12" s="664"/>
      <c r="CY12" s="665"/>
      <c r="CZ12" s="723">
        <v>1.2</v>
      </c>
      <c r="DA12" s="723"/>
      <c r="DB12" s="723"/>
      <c r="DC12" s="723"/>
      <c r="DD12" s="669">
        <v>12236</v>
      </c>
      <c r="DE12" s="664"/>
      <c r="DF12" s="664"/>
      <c r="DG12" s="664"/>
      <c r="DH12" s="664"/>
      <c r="DI12" s="664"/>
      <c r="DJ12" s="664"/>
      <c r="DK12" s="664"/>
      <c r="DL12" s="664"/>
      <c r="DM12" s="664"/>
      <c r="DN12" s="664"/>
      <c r="DO12" s="664"/>
      <c r="DP12" s="665"/>
      <c r="DQ12" s="669">
        <v>161021</v>
      </c>
      <c r="DR12" s="664"/>
      <c r="DS12" s="664"/>
      <c r="DT12" s="664"/>
      <c r="DU12" s="664"/>
      <c r="DV12" s="664"/>
      <c r="DW12" s="664"/>
      <c r="DX12" s="664"/>
      <c r="DY12" s="664"/>
      <c r="DZ12" s="664"/>
      <c r="EA12" s="664"/>
      <c r="EB12" s="664"/>
      <c r="EC12" s="704"/>
    </row>
    <row r="13" spans="2:143" ht="11.25" customHeight="1">
      <c r="B13" s="658" t="s">
        <v>251</v>
      </c>
      <c r="C13" s="659"/>
      <c r="D13" s="659"/>
      <c r="E13" s="659"/>
      <c r="F13" s="659"/>
      <c r="G13" s="659"/>
      <c r="H13" s="659"/>
      <c r="I13" s="659"/>
      <c r="J13" s="659"/>
      <c r="K13" s="659"/>
      <c r="L13" s="659"/>
      <c r="M13" s="659"/>
      <c r="N13" s="659"/>
      <c r="O13" s="659"/>
      <c r="P13" s="659"/>
      <c r="Q13" s="660"/>
      <c r="R13" s="661">
        <v>6940</v>
      </c>
      <c r="S13" s="664"/>
      <c r="T13" s="664"/>
      <c r="U13" s="664"/>
      <c r="V13" s="664"/>
      <c r="W13" s="664"/>
      <c r="X13" s="664"/>
      <c r="Y13" s="665"/>
      <c r="Z13" s="723">
        <v>0</v>
      </c>
      <c r="AA13" s="723"/>
      <c r="AB13" s="723"/>
      <c r="AC13" s="723"/>
      <c r="AD13" s="724">
        <v>6940</v>
      </c>
      <c r="AE13" s="724"/>
      <c r="AF13" s="724"/>
      <c r="AG13" s="724"/>
      <c r="AH13" s="724"/>
      <c r="AI13" s="724"/>
      <c r="AJ13" s="724"/>
      <c r="AK13" s="724"/>
      <c r="AL13" s="666">
        <v>0.1</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1599160</v>
      </c>
      <c r="BH13" s="664"/>
      <c r="BI13" s="664"/>
      <c r="BJ13" s="664"/>
      <c r="BK13" s="664"/>
      <c r="BL13" s="664"/>
      <c r="BM13" s="664"/>
      <c r="BN13" s="665"/>
      <c r="BO13" s="723">
        <v>44</v>
      </c>
      <c r="BP13" s="723"/>
      <c r="BQ13" s="723"/>
      <c r="BR13" s="723"/>
      <c r="BS13" s="669" t="s">
        <v>131</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1475406</v>
      </c>
      <c r="CS13" s="664"/>
      <c r="CT13" s="664"/>
      <c r="CU13" s="664"/>
      <c r="CV13" s="664"/>
      <c r="CW13" s="664"/>
      <c r="CX13" s="664"/>
      <c r="CY13" s="665"/>
      <c r="CZ13" s="723">
        <v>7.1</v>
      </c>
      <c r="DA13" s="723"/>
      <c r="DB13" s="723"/>
      <c r="DC13" s="723"/>
      <c r="DD13" s="669">
        <v>690902</v>
      </c>
      <c r="DE13" s="664"/>
      <c r="DF13" s="664"/>
      <c r="DG13" s="664"/>
      <c r="DH13" s="664"/>
      <c r="DI13" s="664"/>
      <c r="DJ13" s="664"/>
      <c r="DK13" s="664"/>
      <c r="DL13" s="664"/>
      <c r="DM13" s="664"/>
      <c r="DN13" s="664"/>
      <c r="DO13" s="664"/>
      <c r="DP13" s="665"/>
      <c r="DQ13" s="669">
        <v>809641</v>
      </c>
      <c r="DR13" s="664"/>
      <c r="DS13" s="664"/>
      <c r="DT13" s="664"/>
      <c r="DU13" s="664"/>
      <c r="DV13" s="664"/>
      <c r="DW13" s="664"/>
      <c r="DX13" s="664"/>
      <c r="DY13" s="664"/>
      <c r="DZ13" s="664"/>
      <c r="EA13" s="664"/>
      <c r="EB13" s="664"/>
      <c r="EC13" s="704"/>
    </row>
    <row r="14" spans="2:143" ht="11.25" customHeight="1">
      <c r="B14" s="658" t="s">
        <v>254</v>
      </c>
      <c r="C14" s="659"/>
      <c r="D14" s="659"/>
      <c r="E14" s="659"/>
      <c r="F14" s="659"/>
      <c r="G14" s="659"/>
      <c r="H14" s="659"/>
      <c r="I14" s="659"/>
      <c r="J14" s="659"/>
      <c r="K14" s="659"/>
      <c r="L14" s="659"/>
      <c r="M14" s="659"/>
      <c r="N14" s="659"/>
      <c r="O14" s="659"/>
      <c r="P14" s="659"/>
      <c r="Q14" s="660"/>
      <c r="R14" s="661" t="s">
        <v>237</v>
      </c>
      <c r="S14" s="664"/>
      <c r="T14" s="664"/>
      <c r="U14" s="664"/>
      <c r="V14" s="664"/>
      <c r="W14" s="664"/>
      <c r="X14" s="664"/>
      <c r="Y14" s="665"/>
      <c r="Z14" s="723" t="s">
        <v>130</v>
      </c>
      <c r="AA14" s="723"/>
      <c r="AB14" s="723"/>
      <c r="AC14" s="723"/>
      <c r="AD14" s="724" t="s">
        <v>131</v>
      </c>
      <c r="AE14" s="724"/>
      <c r="AF14" s="724"/>
      <c r="AG14" s="724"/>
      <c r="AH14" s="724"/>
      <c r="AI14" s="724"/>
      <c r="AJ14" s="724"/>
      <c r="AK14" s="724"/>
      <c r="AL14" s="666" t="s">
        <v>237</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138764</v>
      </c>
      <c r="BH14" s="664"/>
      <c r="BI14" s="664"/>
      <c r="BJ14" s="664"/>
      <c r="BK14" s="664"/>
      <c r="BL14" s="664"/>
      <c r="BM14" s="664"/>
      <c r="BN14" s="665"/>
      <c r="BO14" s="723">
        <v>3.8</v>
      </c>
      <c r="BP14" s="723"/>
      <c r="BQ14" s="723"/>
      <c r="BR14" s="723"/>
      <c r="BS14" s="669" t="s">
        <v>237</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1175095</v>
      </c>
      <c r="CS14" s="664"/>
      <c r="CT14" s="664"/>
      <c r="CU14" s="664"/>
      <c r="CV14" s="664"/>
      <c r="CW14" s="664"/>
      <c r="CX14" s="664"/>
      <c r="CY14" s="665"/>
      <c r="CZ14" s="723">
        <v>5.7</v>
      </c>
      <c r="DA14" s="723"/>
      <c r="DB14" s="723"/>
      <c r="DC14" s="723"/>
      <c r="DD14" s="669">
        <v>416000</v>
      </c>
      <c r="DE14" s="664"/>
      <c r="DF14" s="664"/>
      <c r="DG14" s="664"/>
      <c r="DH14" s="664"/>
      <c r="DI14" s="664"/>
      <c r="DJ14" s="664"/>
      <c r="DK14" s="664"/>
      <c r="DL14" s="664"/>
      <c r="DM14" s="664"/>
      <c r="DN14" s="664"/>
      <c r="DO14" s="664"/>
      <c r="DP14" s="665"/>
      <c r="DQ14" s="669">
        <v>723908</v>
      </c>
      <c r="DR14" s="664"/>
      <c r="DS14" s="664"/>
      <c r="DT14" s="664"/>
      <c r="DU14" s="664"/>
      <c r="DV14" s="664"/>
      <c r="DW14" s="664"/>
      <c r="DX14" s="664"/>
      <c r="DY14" s="664"/>
      <c r="DZ14" s="664"/>
      <c r="EA14" s="664"/>
      <c r="EB14" s="664"/>
      <c r="EC14" s="704"/>
    </row>
    <row r="15" spans="2:143" ht="11.25" customHeight="1">
      <c r="B15" s="658" t="s">
        <v>257</v>
      </c>
      <c r="C15" s="659"/>
      <c r="D15" s="659"/>
      <c r="E15" s="659"/>
      <c r="F15" s="659"/>
      <c r="G15" s="659"/>
      <c r="H15" s="659"/>
      <c r="I15" s="659"/>
      <c r="J15" s="659"/>
      <c r="K15" s="659"/>
      <c r="L15" s="659"/>
      <c r="M15" s="659"/>
      <c r="N15" s="659"/>
      <c r="O15" s="659"/>
      <c r="P15" s="659"/>
      <c r="Q15" s="660"/>
      <c r="R15" s="661">
        <v>43242</v>
      </c>
      <c r="S15" s="664"/>
      <c r="T15" s="664"/>
      <c r="U15" s="664"/>
      <c r="V15" s="664"/>
      <c r="W15" s="664"/>
      <c r="X15" s="664"/>
      <c r="Y15" s="665"/>
      <c r="Z15" s="723">
        <v>0.2</v>
      </c>
      <c r="AA15" s="723"/>
      <c r="AB15" s="723"/>
      <c r="AC15" s="723"/>
      <c r="AD15" s="724">
        <v>43242</v>
      </c>
      <c r="AE15" s="724"/>
      <c r="AF15" s="724"/>
      <c r="AG15" s="724"/>
      <c r="AH15" s="724"/>
      <c r="AI15" s="724"/>
      <c r="AJ15" s="724"/>
      <c r="AK15" s="724"/>
      <c r="AL15" s="666">
        <v>0.4</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271291</v>
      </c>
      <c r="BH15" s="664"/>
      <c r="BI15" s="664"/>
      <c r="BJ15" s="664"/>
      <c r="BK15" s="664"/>
      <c r="BL15" s="664"/>
      <c r="BM15" s="664"/>
      <c r="BN15" s="665"/>
      <c r="BO15" s="723">
        <v>7.5</v>
      </c>
      <c r="BP15" s="723"/>
      <c r="BQ15" s="723"/>
      <c r="BR15" s="723"/>
      <c r="BS15" s="669" t="s">
        <v>130</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1497020</v>
      </c>
      <c r="CS15" s="664"/>
      <c r="CT15" s="664"/>
      <c r="CU15" s="664"/>
      <c r="CV15" s="664"/>
      <c r="CW15" s="664"/>
      <c r="CX15" s="664"/>
      <c r="CY15" s="665"/>
      <c r="CZ15" s="723">
        <v>7.2</v>
      </c>
      <c r="DA15" s="723"/>
      <c r="DB15" s="723"/>
      <c r="DC15" s="723"/>
      <c r="DD15" s="669">
        <v>159162</v>
      </c>
      <c r="DE15" s="664"/>
      <c r="DF15" s="664"/>
      <c r="DG15" s="664"/>
      <c r="DH15" s="664"/>
      <c r="DI15" s="664"/>
      <c r="DJ15" s="664"/>
      <c r="DK15" s="664"/>
      <c r="DL15" s="664"/>
      <c r="DM15" s="664"/>
      <c r="DN15" s="664"/>
      <c r="DO15" s="664"/>
      <c r="DP15" s="665"/>
      <c r="DQ15" s="669">
        <v>1081330</v>
      </c>
      <c r="DR15" s="664"/>
      <c r="DS15" s="664"/>
      <c r="DT15" s="664"/>
      <c r="DU15" s="664"/>
      <c r="DV15" s="664"/>
      <c r="DW15" s="664"/>
      <c r="DX15" s="664"/>
      <c r="DY15" s="664"/>
      <c r="DZ15" s="664"/>
      <c r="EA15" s="664"/>
      <c r="EB15" s="664"/>
      <c r="EC15" s="704"/>
    </row>
    <row r="16" spans="2:143" ht="11.25" customHeight="1">
      <c r="B16" s="658" t="s">
        <v>260</v>
      </c>
      <c r="C16" s="659"/>
      <c r="D16" s="659"/>
      <c r="E16" s="659"/>
      <c r="F16" s="659"/>
      <c r="G16" s="659"/>
      <c r="H16" s="659"/>
      <c r="I16" s="659"/>
      <c r="J16" s="659"/>
      <c r="K16" s="659"/>
      <c r="L16" s="659"/>
      <c r="M16" s="659"/>
      <c r="N16" s="659"/>
      <c r="O16" s="659"/>
      <c r="P16" s="659"/>
      <c r="Q16" s="660"/>
      <c r="R16" s="661" t="s">
        <v>237</v>
      </c>
      <c r="S16" s="664"/>
      <c r="T16" s="664"/>
      <c r="U16" s="664"/>
      <c r="V16" s="664"/>
      <c r="W16" s="664"/>
      <c r="X16" s="664"/>
      <c r="Y16" s="665"/>
      <c r="Z16" s="723" t="s">
        <v>130</v>
      </c>
      <c r="AA16" s="723"/>
      <c r="AB16" s="723"/>
      <c r="AC16" s="723"/>
      <c r="AD16" s="724" t="s">
        <v>131</v>
      </c>
      <c r="AE16" s="724"/>
      <c r="AF16" s="724"/>
      <c r="AG16" s="724"/>
      <c r="AH16" s="724"/>
      <c r="AI16" s="724"/>
      <c r="AJ16" s="724"/>
      <c r="AK16" s="724"/>
      <c r="AL16" s="666" t="s">
        <v>131</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237</v>
      </c>
      <c r="BH16" s="664"/>
      <c r="BI16" s="664"/>
      <c r="BJ16" s="664"/>
      <c r="BK16" s="664"/>
      <c r="BL16" s="664"/>
      <c r="BM16" s="664"/>
      <c r="BN16" s="665"/>
      <c r="BO16" s="723" t="s">
        <v>131</v>
      </c>
      <c r="BP16" s="723"/>
      <c r="BQ16" s="723"/>
      <c r="BR16" s="723"/>
      <c r="BS16" s="669" t="s">
        <v>237</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271543</v>
      </c>
      <c r="CS16" s="664"/>
      <c r="CT16" s="664"/>
      <c r="CU16" s="664"/>
      <c r="CV16" s="664"/>
      <c r="CW16" s="664"/>
      <c r="CX16" s="664"/>
      <c r="CY16" s="665"/>
      <c r="CZ16" s="723">
        <v>1.3</v>
      </c>
      <c r="DA16" s="723"/>
      <c r="DB16" s="723"/>
      <c r="DC16" s="723"/>
      <c r="DD16" s="669" t="s">
        <v>237</v>
      </c>
      <c r="DE16" s="664"/>
      <c r="DF16" s="664"/>
      <c r="DG16" s="664"/>
      <c r="DH16" s="664"/>
      <c r="DI16" s="664"/>
      <c r="DJ16" s="664"/>
      <c r="DK16" s="664"/>
      <c r="DL16" s="664"/>
      <c r="DM16" s="664"/>
      <c r="DN16" s="664"/>
      <c r="DO16" s="664"/>
      <c r="DP16" s="665"/>
      <c r="DQ16" s="669">
        <v>6554</v>
      </c>
      <c r="DR16" s="664"/>
      <c r="DS16" s="664"/>
      <c r="DT16" s="664"/>
      <c r="DU16" s="664"/>
      <c r="DV16" s="664"/>
      <c r="DW16" s="664"/>
      <c r="DX16" s="664"/>
      <c r="DY16" s="664"/>
      <c r="DZ16" s="664"/>
      <c r="EA16" s="664"/>
      <c r="EB16" s="664"/>
      <c r="EC16" s="704"/>
    </row>
    <row r="17" spans="2:133" ht="11.25" customHeight="1">
      <c r="B17" s="658" t="s">
        <v>263</v>
      </c>
      <c r="C17" s="659"/>
      <c r="D17" s="659"/>
      <c r="E17" s="659"/>
      <c r="F17" s="659"/>
      <c r="G17" s="659"/>
      <c r="H17" s="659"/>
      <c r="I17" s="659"/>
      <c r="J17" s="659"/>
      <c r="K17" s="659"/>
      <c r="L17" s="659"/>
      <c r="M17" s="659"/>
      <c r="N17" s="659"/>
      <c r="O17" s="659"/>
      <c r="P17" s="659"/>
      <c r="Q17" s="660"/>
      <c r="R17" s="661">
        <v>13347</v>
      </c>
      <c r="S17" s="664"/>
      <c r="T17" s="664"/>
      <c r="U17" s="664"/>
      <c r="V17" s="664"/>
      <c r="W17" s="664"/>
      <c r="X17" s="664"/>
      <c r="Y17" s="665"/>
      <c r="Z17" s="723">
        <v>0.1</v>
      </c>
      <c r="AA17" s="723"/>
      <c r="AB17" s="723"/>
      <c r="AC17" s="723"/>
      <c r="AD17" s="724">
        <v>13347</v>
      </c>
      <c r="AE17" s="724"/>
      <c r="AF17" s="724"/>
      <c r="AG17" s="724"/>
      <c r="AH17" s="724"/>
      <c r="AI17" s="724"/>
      <c r="AJ17" s="724"/>
      <c r="AK17" s="724"/>
      <c r="AL17" s="666">
        <v>0.1</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130</v>
      </c>
      <c r="BH17" s="664"/>
      <c r="BI17" s="664"/>
      <c r="BJ17" s="664"/>
      <c r="BK17" s="664"/>
      <c r="BL17" s="664"/>
      <c r="BM17" s="664"/>
      <c r="BN17" s="665"/>
      <c r="BO17" s="723" t="s">
        <v>237</v>
      </c>
      <c r="BP17" s="723"/>
      <c r="BQ17" s="723"/>
      <c r="BR17" s="723"/>
      <c r="BS17" s="669" t="s">
        <v>131</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2464108</v>
      </c>
      <c r="CS17" s="664"/>
      <c r="CT17" s="664"/>
      <c r="CU17" s="664"/>
      <c r="CV17" s="664"/>
      <c r="CW17" s="664"/>
      <c r="CX17" s="664"/>
      <c r="CY17" s="665"/>
      <c r="CZ17" s="723">
        <v>11.9</v>
      </c>
      <c r="DA17" s="723"/>
      <c r="DB17" s="723"/>
      <c r="DC17" s="723"/>
      <c r="DD17" s="669" t="s">
        <v>237</v>
      </c>
      <c r="DE17" s="664"/>
      <c r="DF17" s="664"/>
      <c r="DG17" s="664"/>
      <c r="DH17" s="664"/>
      <c r="DI17" s="664"/>
      <c r="DJ17" s="664"/>
      <c r="DK17" s="664"/>
      <c r="DL17" s="664"/>
      <c r="DM17" s="664"/>
      <c r="DN17" s="664"/>
      <c r="DO17" s="664"/>
      <c r="DP17" s="665"/>
      <c r="DQ17" s="669">
        <v>2438153</v>
      </c>
      <c r="DR17" s="664"/>
      <c r="DS17" s="664"/>
      <c r="DT17" s="664"/>
      <c r="DU17" s="664"/>
      <c r="DV17" s="664"/>
      <c r="DW17" s="664"/>
      <c r="DX17" s="664"/>
      <c r="DY17" s="664"/>
      <c r="DZ17" s="664"/>
      <c r="EA17" s="664"/>
      <c r="EB17" s="664"/>
      <c r="EC17" s="704"/>
    </row>
    <row r="18" spans="2:133" ht="11.25" customHeight="1">
      <c r="B18" s="658" t="s">
        <v>266</v>
      </c>
      <c r="C18" s="659"/>
      <c r="D18" s="659"/>
      <c r="E18" s="659"/>
      <c r="F18" s="659"/>
      <c r="G18" s="659"/>
      <c r="H18" s="659"/>
      <c r="I18" s="659"/>
      <c r="J18" s="659"/>
      <c r="K18" s="659"/>
      <c r="L18" s="659"/>
      <c r="M18" s="659"/>
      <c r="N18" s="659"/>
      <c r="O18" s="659"/>
      <c r="P18" s="659"/>
      <c r="Q18" s="660"/>
      <c r="R18" s="661">
        <v>7657218</v>
      </c>
      <c r="S18" s="664"/>
      <c r="T18" s="664"/>
      <c r="U18" s="664"/>
      <c r="V18" s="664"/>
      <c r="W18" s="664"/>
      <c r="X18" s="664"/>
      <c r="Y18" s="665"/>
      <c r="Z18" s="723">
        <v>36.6</v>
      </c>
      <c r="AA18" s="723"/>
      <c r="AB18" s="723"/>
      <c r="AC18" s="723"/>
      <c r="AD18" s="724">
        <v>6567591</v>
      </c>
      <c r="AE18" s="724"/>
      <c r="AF18" s="724"/>
      <c r="AG18" s="724"/>
      <c r="AH18" s="724"/>
      <c r="AI18" s="724"/>
      <c r="AJ18" s="724"/>
      <c r="AK18" s="724"/>
      <c r="AL18" s="666">
        <v>58.5</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130</v>
      </c>
      <c r="BH18" s="664"/>
      <c r="BI18" s="664"/>
      <c r="BJ18" s="664"/>
      <c r="BK18" s="664"/>
      <c r="BL18" s="664"/>
      <c r="BM18" s="664"/>
      <c r="BN18" s="665"/>
      <c r="BO18" s="723" t="s">
        <v>131</v>
      </c>
      <c r="BP18" s="723"/>
      <c r="BQ18" s="723"/>
      <c r="BR18" s="723"/>
      <c r="BS18" s="669" t="s">
        <v>237</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131</v>
      </c>
      <c r="CS18" s="664"/>
      <c r="CT18" s="664"/>
      <c r="CU18" s="664"/>
      <c r="CV18" s="664"/>
      <c r="CW18" s="664"/>
      <c r="CX18" s="664"/>
      <c r="CY18" s="665"/>
      <c r="CZ18" s="723" t="s">
        <v>130</v>
      </c>
      <c r="DA18" s="723"/>
      <c r="DB18" s="723"/>
      <c r="DC18" s="723"/>
      <c r="DD18" s="669" t="s">
        <v>130</v>
      </c>
      <c r="DE18" s="664"/>
      <c r="DF18" s="664"/>
      <c r="DG18" s="664"/>
      <c r="DH18" s="664"/>
      <c r="DI18" s="664"/>
      <c r="DJ18" s="664"/>
      <c r="DK18" s="664"/>
      <c r="DL18" s="664"/>
      <c r="DM18" s="664"/>
      <c r="DN18" s="664"/>
      <c r="DO18" s="664"/>
      <c r="DP18" s="665"/>
      <c r="DQ18" s="669" t="s">
        <v>131</v>
      </c>
      <c r="DR18" s="664"/>
      <c r="DS18" s="664"/>
      <c r="DT18" s="664"/>
      <c r="DU18" s="664"/>
      <c r="DV18" s="664"/>
      <c r="DW18" s="664"/>
      <c r="DX18" s="664"/>
      <c r="DY18" s="664"/>
      <c r="DZ18" s="664"/>
      <c r="EA18" s="664"/>
      <c r="EB18" s="664"/>
      <c r="EC18" s="704"/>
    </row>
    <row r="19" spans="2:133" ht="11.25" customHeight="1">
      <c r="B19" s="658" t="s">
        <v>269</v>
      </c>
      <c r="C19" s="659"/>
      <c r="D19" s="659"/>
      <c r="E19" s="659"/>
      <c r="F19" s="659"/>
      <c r="G19" s="659"/>
      <c r="H19" s="659"/>
      <c r="I19" s="659"/>
      <c r="J19" s="659"/>
      <c r="K19" s="659"/>
      <c r="L19" s="659"/>
      <c r="M19" s="659"/>
      <c r="N19" s="659"/>
      <c r="O19" s="659"/>
      <c r="P19" s="659"/>
      <c r="Q19" s="660"/>
      <c r="R19" s="661">
        <v>6567591</v>
      </c>
      <c r="S19" s="664"/>
      <c r="T19" s="664"/>
      <c r="U19" s="664"/>
      <c r="V19" s="664"/>
      <c r="W19" s="664"/>
      <c r="X19" s="664"/>
      <c r="Y19" s="665"/>
      <c r="Z19" s="723">
        <v>31.4</v>
      </c>
      <c r="AA19" s="723"/>
      <c r="AB19" s="723"/>
      <c r="AC19" s="723"/>
      <c r="AD19" s="724">
        <v>6567591</v>
      </c>
      <c r="AE19" s="724"/>
      <c r="AF19" s="724"/>
      <c r="AG19" s="724"/>
      <c r="AH19" s="724"/>
      <c r="AI19" s="724"/>
      <c r="AJ19" s="724"/>
      <c r="AK19" s="724"/>
      <c r="AL19" s="666">
        <v>58.5</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7620</v>
      </c>
      <c r="BH19" s="664"/>
      <c r="BI19" s="664"/>
      <c r="BJ19" s="664"/>
      <c r="BK19" s="664"/>
      <c r="BL19" s="664"/>
      <c r="BM19" s="664"/>
      <c r="BN19" s="665"/>
      <c r="BO19" s="723">
        <v>0.2</v>
      </c>
      <c r="BP19" s="723"/>
      <c r="BQ19" s="723"/>
      <c r="BR19" s="723"/>
      <c r="BS19" s="669" t="s">
        <v>237</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130</v>
      </c>
      <c r="CS19" s="664"/>
      <c r="CT19" s="664"/>
      <c r="CU19" s="664"/>
      <c r="CV19" s="664"/>
      <c r="CW19" s="664"/>
      <c r="CX19" s="664"/>
      <c r="CY19" s="665"/>
      <c r="CZ19" s="723" t="s">
        <v>130</v>
      </c>
      <c r="DA19" s="723"/>
      <c r="DB19" s="723"/>
      <c r="DC19" s="723"/>
      <c r="DD19" s="669" t="s">
        <v>131</v>
      </c>
      <c r="DE19" s="664"/>
      <c r="DF19" s="664"/>
      <c r="DG19" s="664"/>
      <c r="DH19" s="664"/>
      <c r="DI19" s="664"/>
      <c r="DJ19" s="664"/>
      <c r="DK19" s="664"/>
      <c r="DL19" s="664"/>
      <c r="DM19" s="664"/>
      <c r="DN19" s="664"/>
      <c r="DO19" s="664"/>
      <c r="DP19" s="665"/>
      <c r="DQ19" s="669" t="s">
        <v>130</v>
      </c>
      <c r="DR19" s="664"/>
      <c r="DS19" s="664"/>
      <c r="DT19" s="664"/>
      <c r="DU19" s="664"/>
      <c r="DV19" s="664"/>
      <c r="DW19" s="664"/>
      <c r="DX19" s="664"/>
      <c r="DY19" s="664"/>
      <c r="DZ19" s="664"/>
      <c r="EA19" s="664"/>
      <c r="EB19" s="664"/>
      <c r="EC19" s="704"/>
    </row>
    <row r="20" spans="2:133" ht="11.25" customHeight="1">
      <c r="B20" s="658" t="s">
        <v>272</v>
      </c>
      <c r="C20" s="659"/>
      <c r="D20" s="659"/>
      <c r="E20" s="659"/>
      <c r="F20" s="659"/>
      <c r="G20" s="659"/>
      <c r="H20" s="659"/>
      <c r="I20" s="659"/>
      <c r="J20" s="659"/>
      <c r="K20" s="659"/>
      <c r="L20" s="659"/>
      <c r="M20" s="659"/>
      <c r="N20" s="659"/>
      <c r="O20" s="659"/>
      <c r="P20" s="659"/>
      <c r="Q20" s="660"/>
      <c r="R20" s="661">
        <v>1089627</v>
      </c>
      <c r="S20" s="664"/>
      <c r="T20" s="664"/>
      <c r="U20" s="664"/>
      <c r="V20" s="664"/>
      <c r="W20" s="664"/>
      <c r="X20" s="664"/>
      <c r="Y20" s="665"/>
      <c r="Z20" s="723">
        <v>5.2</v>
      </c>
      <c r="AA20" s="723"/>
      <c r="AB20" s="723"/>
      <c r="AC20" s="723"/>
      <c r="AD20" s="724" t="s">
        <v>131</v>
      </c>
      <c r="AE20" s="724"/>
      <c r="AF20" s="724"/>
      <c r="AG20" s="724"/>
      <c r="AH20" s="724"/>
      <c r="AI20" s="724"/>
      <c r="AJ20" s="724"/>
      <c r="AK20" s="724"/>
      <c r="AL20" s="666" t="s">
        <v>130</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7620</v>
      </c>
      <c r="BH20" s="664"/>
      <c r="BI20" s="664"/>
      <c r="BJ20" s="664"/>
      <c r="BK20" s="664"/>
      <c r="BL20" s="664"/>
      <c r="BM20" s="664"/>
      <c r="BN20" s="665"/>
      <c r="BO20" s="723">
        <v>0.2</v>
      </c>
      <c r="BP20" s="723"/>
      <c r="BQ20" s="723"/>
      <c r="BR20" s="723"/>
      <c r="BS20" s="669" t="s">
        <v>237</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20765485</v>
      </c>
      <c r="CS20" s="664"/>
      <c r="CT20" s="664"/>
      <c r="CU20" s="664"/>
      <c r="CV20" s="664"/>
      <c r="CW20" s="664"/>
      <c r="CX20" s="664"/>
      <c r="CY20" s="665"/>
      <c r="CZ20" s="723">
        <v>100</v>
      </c>
      <c r="DA20" s="723"/>
      <c r="DB20" s="723"/>
      <c r="DC20" s="723"/>
      <c r="DD20" s="669">
        <v>2165858</v>
      </c>
      <c r="DE20" s="664"/>
      <c r="DF20" s="664"/>
      <c r="DG20" s="664"/>
      <c r="DH20" s="664"/>
      <c r="DI20" s="664"/>
      <c r="DJ20" s="664"/>
      <c r="DK20" s="664"/>
      <c r="DL20" s="664"/>
      <c r="DM20" s="664"/>
      <c r="DN20" s="664"/>
      <c r="DO20" s="664"/>
      <c r="DP20" s="665"/>
      <c r="DQ20" s="669">
        <v>13130943</v>
      </c>
      <c r="DR20" s="664"/>
      <c r="DS20" s="664"/>
      <c r="DT20" s="664"/>
      <c r="DU20" s="664"/>
      <c r="DV20" s="664"/>
      <c r="DW20" s="664"/>
      <c r="DX20" s="664"/>
      <c r="DY20" s="664"/>
      <c r="DZ20" s="664"/>
      <c r="EA20" s="664"/>
      <c r="EB20" s="664"/>
      <c r="EC20" s="704"/>
    </row>
    <row r="21" spans="2:133" ht="11.25" customHeight="1">
      <c r="B21" s="658" t="s">
        <v>275</v>
      </c>
      <c r="C21" s="659"/>
      <c r="D21" s="659"/>
      <c r="E21" s="659"/>
      <c r="F21" s="659"/>
      <c r="G21" s="659"/>
      <c r="H21" s="659"/>
      <c r="I21" s="659"/>
      <c r="J21" s="659"/>
      <c r="K21" s="659"/>
      <c r="L21" s="659"/>
      <c r="M21" s="659"/>
      <c r="N21" s="659"/>
      <c r="O21" s="659"/>
      <c r="P21" s="659"/>
      <c r="Q21" s="660"/>
      <c r="R21" s="661" t="s">
        <v>131</v>
      </c>
      <c r="S21" s="664"/>
      <c r="T21" s="664"/>
      <c r="U21" s="664"/>
      <c r="V21" s="664"/>
      <c r="W21" s="664"/>
      <c r="X21" s="664"/>
      <c r="Y21" s="665"/>
      <c r="Z21" s="723" t="s">
        <v>130</v>
      </c>
      <c r="AA21" s="723"/>
      <c r="AB21" s="723"/>
      <c r="AC21" s="723"/>
      <c r="AD21" s="724" t="s">
        <v>131</v>
      </c>
      <c r="AE21" s="724"/>
      <c r="AF21" s="724"/>
      <c r="AG21" s="724"/>
      <c r="AH21" s="724"/>
      <c r="AI21" s="724"/>
      <c r="AJ21" s="724"/>
      <c r="AK21" s="724"/>
      <c r="AL21" s="666" t="s">
        <v>131</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7620</v>
      </c>
      <c r="BH21" s="664"/>
      <c r="BI21" s="664"/>
      <c r="BJ21" s="664"/>
      <c r="BK21" s="664"/>
      <c r="BL21" s="664"/>
      <c r="BM21" s="664"/>
      <c r="BN21" s="665"/>
      <c r="BO21" s="723">
        <v>0.2</v>
      </c>
      <c r="BP21" s="723"/>
      <c r="BQ21" s="723"/>
      <c r="BR21" s="723"/>
      <c r="BS21" s="669" t="s">
        <v>237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277</v>
      </c>
      <c r="C22" s="659"/>
      <c r="D22" s="659"/>
      <c r="E22" s="659"/>
      <c r="F22" s="659"/>
      <c r="G22" s="659"/>
      <c r="H22" s="659"/>
      <c r="I22" s="659"/>
      <c r="J22" s="659"/>
      <c r="K22" s="659"/>
      <c r="L22" s="659"/>
      <c r="M22" s="659"/>
      <c r="N22" s="659"/>
      <c r="O22" s="659"/>
      <c r="P22" s="659"/>
      <c r="Q22" s="660"/>
      <c r="R22" s="661">
        <v>12272400</v>
      </c>
      <c r="S22" s="664"/>
      <c r="T22" s="664"/>
      <c r="U22" s="664"/>
      <c r="V22" s="664"/>
      <c r="W22" s="664"/>
      <c r="X22" s="664"/>
      <c r="Y22" s="665"/>
      <c r="Z22" s="723">
        <v>58.7</v>
      </c>
      <c r="AA22" s="723"/>
      <c r="AB22" s="723"/>
      <c r="AC22" s="723"/>
      <c r="AD22" s="724">
        <v>11182773</v>
      </c>
      <c r="AE22" s="724"/>
      <c r="AF22" s="724"/>
      <c r="AG22" s="724"/>
      <c r="AH22" s="724"/>
      <c r="AI22" s="724"/>
      <c r="AJ22" s="724"/>
      <c r="AK22" s="724"/>
      <c r="AL22" s="666">
        <v>99.6</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131</v>
      </c>
      <c r="BH22" s="664"/>
      <c r="BI22" s="664"/>
      <c r="BJ22" s="664"/>
      <c r="BK22" s="664"/>
      <c r="BL22" s="664"/>
      <c r="BM22" s="664"/>
      <c r="BN22" s="665"/>
      <c r="BO22" s="723" t="s">
        <v>131</v>
      </c>
      <c r="BP22" s="723"/>
      <c r="BQ22" s="723"/>
      <c r="BR22" s="723"/>
      <c r="BS22" s="669" t="s">
        <v>237</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280</v>
      </c>
      <c r="C23" s="659"/>
      <c r="D23" s="659"/>
      <c r="E23" s="659"/>
      <c r="F23" s="659"/>
      <c r="G23" s="659"/>
      <c r="H23" s="659"/>
      <c r="I23" s="659"/>
      <c r="J23" s="659"/>
      <c r="K23" s="659"/>
      <c r="L23" s="659"/>
      <c r="M23" s="659"/>
      <c r="N23" s="659"/>
      <c r="O23" s="659"/>
      <c r="P23" s="659"/>
      <c r="Q23" s="660"/>
      <c r="R23" s="661">
        <v>3998</v>
      </c>
      <c r="S23" s="664"/>
      <c r="T23" s="664"/>
      <c r="U23" s="664"/>
      <c r="V23" s="664"/>
      <c r="W23" s="664"/>
      <c r="X23" s="664"/>
      <c r="Y23" s="665"/>
      <c r="Z23" s="723">
        <v>0</v>
      </c>
      <c r="AA23" s="723"/>
      <c r="AB23" s="723"/>
      <c r="AC23" s="723"/>
      <c r="AD23" s="724">
        <v>3998</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237</v>
      </c>
      <c r="BH23" s="664"/>
      <c r="BI23" s="664"/>
      <c r="BJ23" s="664"/>
      <c r="BK23" s="664"/>
      <c r="BL23" s="664"/>
      <c r="BM23" s="664"/>
      <c r="BN23" s="665"/>
      <c r="BO23" s="723" t="s">
        <v>131</v>
      </c>
      <c r="BP23" s="723"/>
      <c r="BQ23" s="723"/>
      <c r="BR23" s="723"/>
      <c r="BS23" s="669" t="s">
        <v>131</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c r="B24" s="658" t="s">
        <v>287</v>
      </c>
      <c r="C24" s="659"/>
      <c r="D24" s="659"/>
      <c r="E24" s="659"/>
      <c r="F24" s="659"/>
      <c r="G24" s="659"/>
      <c r="H24" s="659"/>
      <c r="I24" s="659"/>
      <c r="J24" s="659"/>
      <c r="K24" s="659"/>
      <c r="L24" s="659"/>
      <c r="M24" s="659"/>
      <c r="N24" s="659"/>
      <c r="O24" s="659"/>
      <c r="P24" s="659"/>
      <c r="Q24" s="660"/>
      <c r="R24" s="661">
        <v>186850</v>
      </c>
      <c r="S24" s="664"/>
      <c r="T24" s="664"/>
      <c r="U24" s="664"/>
      <c r="V24" s="664"/>
      <c r="W24" s="664"/>
      <c r="X24" s="664"/>
      <c r="Y24" s="665"/>
      <c r="Z24" s="723">
        <v>0.9</v>
      </c>
      <c r="AA24" s="723"/>
      <c r="AB24" s="723"/>
      <c r="AC24" s="723"/>
      <c r="AD24" s="724" t="s">
        <v>130</v>
      </c>
      <c r="AE24" s="724"/>
      <c r="AF24" s="724"/>
      <c r="AG24" s="724"/>
      <c r="AH24" s="724"/>
      <c r="AI24" s="724"/>
      <c r="AJ24" s="724"/>
      <c r="AK24" s="724"/>
      <c r="AL24" s="666" t="s">
        <v>130</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131</v>
      </c>
      <c r="BH24" s="664"/>
      <c r="BI24" s="664"/>
      <c r="BJ24" s="664"/>
      <c r="BK24" s="664"/>
      <c r="BL24" s="664"/>
      <c r="BM24" s="664"/>
      <c r="BN24" s="665"/>
      <c r="BO24" s="723" t="s">
        <v>131</v>
      </c>
      <c r="BP24" s="723"/>
      <c r="BQ24" s="723"/>
      <c r="BR24" s="723"/>
      <c r="BS24" s="669" t="s">
        <v>237</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9577087</v>
      </c>
      <c r="CS24" s="727"/>
      <c r="CT24" s="727"/>
      <c r="CU24" s="727"/>
      <c r="CV24" s="727"/>
      <c r="CW24" s="727"/>
      <c r="CX24" s="727"/>
      <c r="CY24" s="773"/>
      <c r="CZ24" s="774">
        <v>46.1</v>
      </c>
      <c r="DA24" s="743"/>
      <c r="DB24" s="743"/>
      <c r="DC24" s="777"/>
      <c r="DD24" s="772">
        <v>6792533</v>
      </c>
      <c r="DE24" s="727"/>
      <c r="DF24" s="727"/>
      <c r="DG24" s="727"/>
      <c r="DH24" s="727"/>
      <c r="DI24" s="727"/>
      <c r="DJ24" s="727"/>
      <c r="DK24" s="773"/>
      <c r="DL24" s="772">
        <v>6582207</v>
      </c>
      <c r="DM24" s="727"/>
      <c r="DN24" s="727"/>
      <c r="DO24" s="727"/>
      <c r="DP24" s="727"/>
      <c r="DQ24" s="727"/>
      <c r="DR24" s="727"/>
      <c r="DS24" s="727"/>
      <c r="DT24" s="727"/>
      <c r="DU24" s="727"/>
      <c r="DV24" s="773"/>
      <c r="DW24" s="774">
        <v>56</v>
      </c>
      <c r="DX24" s="743"/>
      <c r="DY24" s="743"/>
      <c r="DZ24" s="743"/>
      <c r="EA24" s="743"/>
      <c r="EB24" s="743"/>
      <c r="EC24" s="775"/>
    </row>
    <row r="25" spans="2:133" ht="11.25" customHeight="1">
      <c r="B25" s="658" t="s">
        <v>290</v>
      </c>
      <c r="C25" s="659"/>
      <c r="D25" s="659"/>
      <c r="E25" s="659"/>
      <c r="F25" s="659"/>
      <c r="G25" s="659"/>
      <c r="H25" s="659"/>
      <c r="I25" s="659"/>
      <c r="J25" s="659"/>
      <c r="K25" s="659"/>
      <c r="L25" s="659"/>
      <c r="M25" s="659"/>
      <c r="N25" s="659"/>
      <c r="O25" s="659"/>
      <c r="P25" s="659"/>
      <c r="Q25" s="660"/>
      <c r="R25" s="661">
        <v>334139</v>
      </c>
      <c r="S25" s="664"/>
      <c r="T25" s="664"/>
      <c r="U25" s="664"/>
      <c r="V25" s="664"/>
      <c r="W25" s="664"/>
      <c r="X25" s="664"/>
      <c r="Y25" s="665"/>
      <c r="Z25" s="723">
        <v>1.6</v>
      </c>
      <c r="AA25" s="723"/>
      <c r="AB25" s="723"/>
      <c r="AC25" s="723"/>
      <c r="AD25" s="724">
        <v>11453</v>
      </c>
      <c r="AE25" s="724"/>
      <c r="AF25" s="724"/>
      <c r="AG25" s="724"/>
      <c r="AH25" s="724"/>
      <c r="AI25" s="724"/>
      <c r="AJ25" s="724"/>
      <c r="AK25" s="724"/>
      <c r="AL25" s="666">
        <v>0.1</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130</v>
      </c>
      <c r="BH25" s="664"/>
      <c r="BI25" s="664"/>
      <c r="BJ25" s="664"/>
      <c r="BK25" s="664"/>
      <c r="BL25" s="664"/>
      <c r="BM25" s="664"/>
      <c r="BN25" s="665"/>
      <c r="BO25" s="723" t="s">
        <v>130</v>
      </c>
      <c r="BP25" s="723"/>
      <c r="BQ25" s="723"/>
      <c r="BR25" s="723"/>
      <c r="BS25" s="669" t="s">
        <v>130</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3536983</v>
      </c>
      <c r="CS25" s="662"/>
      <c r="CT25" s="662"/>
      <c r="CU25" s="662"/>
      <c r="CV25" s="662"/>
      <c r="CW25" s="662"/>
      <c r="CX25" s="662"/>
      <c r="CY25" s="663"/>
      <c r="CZ25" s="666">
        <v>17</v>
      </c>
      <c r="DA25" s="695"/>
      <c r="DB25" s="695"/>
      <c r="DC25" s="696"/>
      <c r="DD25" s="669">
        <v>3199851</v>
      </c>
      <c r="DE25" s="662"/>
      <c r="DF25" s="662"/>
      <c r="DG25" s="662"/>
      <c r="DH25" s="662"/>
      <c r="DI25" s="662"/>
      <c r="DJ25" s="662"/>
      <c r="DK25" s="663"/>
      <c r="DL25" s="669">
        <v>2989625</v>
      </c>
      <c r="DM25" s="662"/>
      <c r="DN25" s="662"/>
      <c r="DO25" s="662"/>
      <c r="DP25" s="662"/>
      <c r="DQ25" s="662"/>
      <c r="DR25" s="662"/>
      <c r="DS25" s="662"/>
      <c r="DT25" s="662"/>
      <c r="DU25" s="662"/>
      <c r="DV25" s="663"/>
      <c r="DW25" s="666">
        <v>25.4</v>
      </c>
      <c r="DX25" s="695"/>
      <c r="DY25" s="695"/>
      <c r="DZ25" s="695"/>
      <c r="EA25" s="695"/>
      <c r="EB25" s="695"/>
      <c r="EC25" s="697"/>
    </row>
    <row r="26" spans="2:133" ht="11.25" customHeight="1">
      <c r="B26" s="658" t="s">
        <v>293</v>
      </c>
      <c r="C26" s="659"/>
      <c r="D26" s="659"/>
      <c r="E26" s="659"/>
      <c r="F26" s="659"/>
      <c r="G26" s="659"/>
      <c r="H26" s="659"/>
      <c r="I26" s="659"/>
      <c r="J26" s="659"/>
      <c r="K26" s="659"/>
      <c r="L26" s="659"/>
      <c r="M26" s="659"/>
      <c r="N26" s="659"/>
      <c r="O26" s="659"/>
      <c r="P26" s="659"/>
      <c r="Q26" s="660"/>
      <c r="R26" s="661">
        <v>105579</v>
      </c>
      <c r="S26" s="664"/>
      <c r="T26" s="664"/>
      <c r="U26" s="664"/>
      <c r="V26" s="664"/>
      <c r="W26" s="664"/>
      <c r="X26" s="664"/>
      <c r="Y26" s="665"/>
      <c r="Z26" s="723">
        <v>0.5</v>
      </c>
      <c r="AA26" s="723"/>
      <c r="AB26" s="723"/>
      <c r="AC26" s="723"/>
      <c r="AD26" s="724" t="s">
        <v>131</v>
      </c>
      <c r="AE26" s="724"/>
      <c r="AF26" s="724"/>
      <c r="AG26" s="724"/>
      <c r="AH26" s="724"/>
      <c r="AI26" s="724"/>
      <c r="AJ26" s="724"/>
      <c r="AK26" s="724"/>
      <c r="AL26" s="666" t="s">
        <v>130</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237</v>
      </c>
      <c r="BH26" s="664"/>
      <c r="BI26" s="664"/>
      <c r="BJ26" s="664"/>
      <c r="BK26" s="664"/>
      <c r="BL26" s="664"/>
      <c r="BM26" s="664"/>
      <c r="BN26" s="665"/>
      <c r="BO26" s="723" t="s">
        <v>131</v>
      </c>
      <c r="BP26" s="723"/>
      <c r="BQ26" s="723"/>
      <c r="BR26" s="723"/>
      <c r="BS26" s="669" t="s">
        <v>130</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2306205</v>
      </c>
      <c r="CS26" s="664"/>
      <c r="CT26" s="664"/>
      <c r="CU26" s="664"/>
      <c r="CV26" s="664"/>
      <c r="CW26" s="664"/>
      <c r="CX26" s="664"/>
      <c r="CY26" s="665"/>
      <c r="CZ26" s="666">
        <v>11.1</v>
      </c>
      <c r="DA26" s="695"/>
      <c r="DB26" s="695"/>
      <c r="DC26" s="696"/>
      <c r="DD26" s="669">
        <v>2016063</v>
      </c>
      <c r="DE26" s="664"/>
      <c r="DF26" s="664"/>
      <c r="DG26" s="664"/>
      <c r="DH26" s="664"/>
      <c r="DI26" s="664"/>
      <c r="DJ26" s="664"/>
      <c r="DK26" s="665"/>
      <c r="DL26" s="669" t="s">
        <v>237</v>
      </c>
      <c r="DM26" s="664"/>
      <c r="DN26" s="664"/>
      <c r="DO26" s="664"/>
      <c r="DP26" s="664"/>
      <c r="DQ26" s="664"/>
      <c r="DR26" s="664"/>
      <c r="DS26" s="664"/>
      <c r="DT26" s="664"/>
      <c r="DU26" s="664"/>
      <c r="DV26" s="665"/>
      <c r="DW26" s="666" t="s">
        <v>130</v>
      </c>
      <c r="DX26" s="695"/>
      <c r="DY26" s="695"/>
      <c r="DZ26" s="695"/>
      <c r="EA26" s="695"/>
      <c r="EB26" s="695"/>
      <c r="EC26" s="697"/>
    </row>
    <row r="27" spans="2:133" ht="11.25" customHeight="1">
      <c r="B27" s="658" t="s">
        <v>296</v>
      </c>
      <c r="C27" s="659"/>
      <c r="D27" s="659"/>
      <c r="E27" s="659"/>
      <c r="F27" s="659"/>
      <c r="G27" s="659"/>
      <c r="H27" s="659"/>
      <c r="I27" s="659"/>
      <c r="J27" s="659"/>
      <c r="K27" s="659"/>
      <c r="L27" s="659"/>
      <c r="M27" s="659"/>
      <c r="N27" s="659"/>
      <c r="O27" s="659"/>
      <c r="P27" s="659"/>
      <c r="Q27" s="660"/>
      <c r="R27" s="661">
        <v>2639474</v>
      </c>
      <c r="S27" s="664"/>
      <c r="T27" s="664"/>
      <c r="U27" s="664"/>
      <c r="V27" s="664"/>
      <c r="W27" s="664"/>
      <c r="X27" s="664"/>
      <c r="Y27" s="665"/>
      <c r="Z27" s="723">
        <v>12.6</v>
      </c>
      <c r="AA27" s="723"/>
      <c r="AB27" s="723"/>
      <c r="AC27" s="723"/>
      <c r="AD27" s="724" t="s">
        <v>130</v>
      </c>
      <c r="AE27" s="724"/>
      <c r="AF27" s="724"/>
      <c r="AG27" s="724"/>
      <c r="AH27" s="724"/>
      <c r="AI27" s="724"/>
      <c r="AJ27" s="724"/>
      <c r="AK27" s="724"/>
      <c r="AL27" s="666" t="s">
        <v>131</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3635716</v>
      </c>
      <c r="BH27" s="664"/>
      <c r="BI27" s="664"/>
      <c r="BJ27" s="664"/>
      <c r="BK27" s="664"/>
      <c r="BL27" s="664"/>
      <c r="BM27" s="664"/>
      <c r="BN27" s="665"/>
      <c r="BO27" s="723">
        <v>100</v>
      </c>
      <c r="BP27" s="723"/>
      <c r="BQ27" s="723"/>
      <c r="BR27" s="723"/>
      <c r="BS27" s="669">
        <v>56095</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3575996</v>
      </c>
      <c r="CS27" s="662"/>
      <c r="CT27" s="662"/>
      <c r="CU27" s="662"/>
      <c r="CV27" s="662"/>
      <c r="CW27" s="662"/>
      <c r="CX27" s="662"/>
      <c r="CY27" s="663"/>
      <c r="CZ27" s="666">
        <v>17.2</v>
      </c>
      <c r="DA27" s="695"/>
      <c r="DB27" s="695"/>
      <c r="DC27" s="696"/>
      <c r="DD27" s="669">
        <v>1154529</v>
      </c>
      <c r="DE27" s="662"/>
      <c r="DF27" s="662"/>
      <c r="DG27" s="662"/>
      <c r="DH27" s="662"/>
      <c r="DI27" s="662"/>
      <c r="DJ27" s="662"/>
      <c r="DK27" s="663"/>
      <c r="DL27" s="669">
        <v>1154429</v>
      </c>
      <c r="DM27" s="662"/>
      <c r="DN27" s="662"/>
      <c r="DO27" s="662"/>
      <c r="DP27" s="662"/>
      <c r="DQ27" s="662"/>
      <c r="DR27" s="662"/>
      <c r="DS27" s="662"/>
      <c r="DT27" s="662"/>
      <c r="DU27" s="662"/>
      <c r="DV27" s="663"/>
      <c r="DW27" s="666">
        <v>9.8000000000000007</v>
      </c>
      <c r="DX27" s="695"/>
      <c r="DY27" s="695"/>
      <c r="DZ27" s="695"/>
      <c r="EA27" s="695"/>
      <c r="EB27" s="695"/>
      <c r="EC27" s="697"/>
    </row>
    <row r="28" spans="2:133" ht="11.25" customHeight="1">
      <c r="B28" s="766" t="s">
        <v>299</v>
      </c>
      <c r="C28" s="767"/>
      <c r="D28" s="767"/>
      <c r="E28" s="767"/>
      <c r="F28" s="767"/>
      <c r="G28" s="767"/>
      <c r="H28" s="767"/>
      <c r="I28" s="767"/>
      <c r="J28" s="767"/>
      <c r="K28" s="767"/>
      <c r="L28" s="767"/>
      <c r="M28" s="767"/>
      <c r="N28" s="767"/>
      <c r="O28" s="767"/>
      <c r="P28" s="767"/>
      <c r="Q28" s="768"/>
      <c r="R28" s="661" t="s">
        <v>237</v>
      </c>
      <c r="S28" s="664"/>
      <c r="T28" s="664"/>
      <c r="U28" s="664"/>
      <c r="V28" s="664"/>
      <c r="W28" s="664"/>
      <c r="X28" s="664"/>
      <c r="Y28" s="665"/>
      <c r="Z28" s="723" t="s">
        <v>130</v>
      </c>
      <c r="AA28" s="723"/>
      <c r="AB28" s="723"/>
      <c r="AC28" s="723"/>
      <c r="AD28" s="724" t="s">
        <v>237</v>
      </c>
      <c r="AE28" s="724"/>
      <c r="AF28" s="724"/>
      <c r="AG28" s="724"/>
      <c r="AH28" s="724"/>
      <c r="AI28" s="724"/>
      <c r="AJ28" s="724"/>
      <c r="AK28" s="724"/>
      <c r="AL28" s="666" t="s">
        <v>237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2464108</v>
      </c>
      <c r="CS28" s="664"/>
      <c r="CT28" s="664"/>
      <c r="CU28" s="664"/>
      <c r="CV28" s="664"/>
      <c r="CW28" s="664"/>
      <c r="CX28" s="664"/>
      <c r="CY28" s="665"/>
      <c r="CZ28" s="666">
        <v>11.9</v>
      </c>
      <c r="DA28" s="695"/>
      <c r="DB28" s="695"/>
      <c r="DC28" s="696"/>
      <c r="DD28" s="669">
        <v>2438153</v>
      </c>
      <c r="DE28" s="664"/>
      <c r="DF28" s="664"/>
      <c r="DG28" s="664"/>
      <c r="DH28" s="664"/>
      <c r="DI28" s="664"/>
      <c r="DJ28" s="664"/>
      <c r="DK28" s="665"/>
      <c r="DL28" s="669">
        <v>2438153</v>
      </c>
      <c r="DM28" s="664"/>
      <c r="DN28" s="664"/>
      <c r="DO28" s="664"/>
      <c r="DP28" s="664"/>
      <c r="DQ28" s="664"/>
      <c r="DR28" s="664"/>
      <c r="DS28" s="664"/>
      <c r="DT28" s="664"/>
      <c r="DU28" s="664"/>
      <c r="DV28" s="665"/>
      <c r="DW28" s="666">
        <v>20.7</v>
      </c>
      <c r="DX28" s="695"/>
      <c r="DY28" s="695"/>
      <c r="DZ28" s="695"/>
      <c r="EA28" s="695"/>
      <c r="EB28" s="695"/>
      <c r="EC28" s="697"/>
    </row>
    <row r="29" spans="2:133" ht="11.25" customHeight="1">
      <c r="B29" s="658" t="s">
        <v>301</v>
      </c>
      <c r="C29" s="659"/>
      <c r="D29" s="659"/>
      <c r="E29" s="659"/>
      <c r="F29" s="659"/>
      <c r="G29" s="659"/>
      <c r="H29" s="659"/>
      <c r="I29" s="659"/>
      <c r="J29" s="659"/>
      <c r="K29" s="659"/>
      <c r="L29" s="659"/>
      <c r="M29" s="659"/>
      <c r="N29" s="659"/>
      <c r="O29" s="659"/>
      <c r="P29" s="659"/>
      <c r="Q29" s="660"/>
      <c r="R29" s="661">
        <v>1778946</v>
      </c>
      <c r="S29" s="664"/>
      <c r="T29" s="664"/>
      <c r="U29" s="664"/>
      <c r="V29" s="664"/>
      <c r="W29" s="664"/>
      <c r="X29" s="664"/>
      <c r="Y29" s="665"/>
      <c r="Z29" s="723">
        <v>8.5</v>
      </c>
      <c r="AA29" s="723"/>
      <c r="AB29" s="723"/>
      <c r="AC29" s="723"/>
      <c r="AD29" s="724" t="s">
        <v>237</v>
      </c>
      <c r="AE29" s="724"/>
      <c r="AF29" s="724"/>
      <c r="AG29" s="724"/>
      <c r="AH29" s="724"/>
      <c r="AI29" s="724"/>
      <c r="AJ29" s="724"/>
      <c r="AK29" s="724"/>
      <c r="AL29" s="666" t="s">
        <v>131</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2463968</v>
      </c>
      <c r="CS29" s="662"/>
      <c r="CT29" s="662"/>
      <c r="CU29" s="662"/>
      <c r="CV29" s="662"/>
      <c r="CW29" s="662"/>
      <c r="CX29" s="662"/>
      <c r="CY29" s="663"/>
      <c r="CZ29" s="666">
        <v>11.9</v>
      </c>
      <c r="DA29" s="695"/>
      <c r="DB29" s="695"/>
      <c r="DC29" s="696"/>
      <c r="DD29" s="669">
        <v>2438013</v>
      </c>
      <c r="DE29" s="662"/>
      <c r="DF29" s="662"/>
      <c r="DG29" s="662"/>
      <c r="DH29" s="662"/>
      <c r="DI29" s="662"/>
      <c r="DJ29" s="662"/>
      <c r="DK29" s="663"/>
      <c r="DL29" s="669">
        <v>2438013</v>
      </c>
      <c r="DM29" s="662"/>
      <c r="DN29" s="662"/>
      <c r="DO29" s="662"/>
      <c r="DP29" s="662"/>
      <c r="DQ29" s="662"/>
      <c r="DR29" s="662"/>
      <c r="DS29" s="662"/>
      <c r="DT29" s="662"/>
      <c r="DU29" s="662"/>
      <c r="DV29" s="663"/>
      <c r="DW29" s="666">
        <v>20.7</v>
      </c>
      <c r="DX29" s="695"/>
      <c r="DY29" s="695"/>
      <c r="DZ29" s="695"/>
      <c r="EA29" s="695"/>
      <c r="EB29" s="695"/>
      <c r="EC29" s="697"/>
    </row>
    <row r="30" spans="2:133" ht="11.25" customHeight="1">
      <c r="B30" s="658" t="s">
        <v>306</v>
      </c>
      <c r="C30" s="659"/>
      <c r="D30" s="659"/>
      <c r="E30" s="659"/>
      <c r="F30" s="659"/>
      <c r="G30" s="659"/>
      <c r="H30" s="659"/>
      <c r="I30" s="659"/>
      <c r="J30" s="659"/>
      <c r="K30" s="659"/>
      <c r="L30" s="659"/>
      <c r="M30" s="659"/>
      <c r="N30" s="659"/>
      <c r="O30" s="659"/>
      <c r="P30" s="659"/>
      <c r="Q30" s="660"/>
      <c r="R30" s="661">
        <v>115054</v>
      </c>
      <c r="S30" s="664"/>
      <c r="T30" s="664"/>
      <c r="U30" s="664"/>
      <c r="V30" s="664"/>
      <c r="W30" s="664"/>
      <c r="X30" s="664"/>
      <c r="Y30" s="665"/>
      <c r="Z30" s="723">
        <v>0.6</v>
      </c>
      <c r="AA30" s="723"/>
      <c r="AB30" s="723"/>
      <c r="AC30" s="723"/>
      <c r="AD30" s="724">
        <v>25399</v>
      </c>
      <c r="AE30" s="724"/>
      <c r="AF30" s="724"/>
      <c r="AG30" s="724"/>
      <c r="AH30" s="724"/>
      <c r="AI30" s="724"/>
      <c r="AJ30" s="724"/>
      <c r="AK30" s="724"/>
      <c r="AL30" s="666">
        <v>0.2</v>
      </c>
      <c r="AM30" s="667"/>
      <c r="AN30" s="667"/>
      <c r="AO30" s="725"/>
      <c r="AP30" s="751" t="s">
        <v>307</v>
      </c>
      <c r="AQ30" s="752"/>
      <c r="AR30" s="752"/>
      <c r="AS30" s="752"/>
      <c r="AT30" s="757" t="s">
        <v>308</v>
      </c>
      <c r="AU30" s="230"/>
      <c r="AV30" s="230"/>
      <c r="AW30" s="230"/>
      <c r="AX30" s="760" t="s">
        <v>187</v>
      </c>
      <c r="AY30" s="761"/>
      <c r="AZ30" s="761"/>
      <c r="BA30" s="761"/>
      <c r="BB30" s="761"/>
      <c r="BC30" s="761"/>
      <c r="BD30" s="761"/>
      <c r="BE30" s="761"/>
      <c r="BF30" s="762"/>
      <c r="BG30" s="741">
        <v>99.4</v>
      </c>
      <c r="BH30" s="742"/>
      <c r="BI30" s="742"/>
      <c r="BJ30" s="742"/>
      <c r="BK30" s="742"/>
      <c r="BL30" s="742"/>
      <c r="BM30" s="743">
        <v>97.9</v>
      </c>
      <c r="BN30" s="742"/>
      <c r="BO30" s="742"/>
      <c r="BP30" s="742"/>
      <c r="BQ30" s="744"/>
      <c r="BR30" s="741">
        <v>99.3</v>
      </c>
      <c r="BS30" s="742"/>
      <c r="BT30" s="742"/>
      <c r="BU30" s="742"/>
      <c r="BV30" s="742"/>
      <c r="BW30" s="742"/>
      <c r="BX30" s="743">
        <v>97.1</v>
      </c>
      <c r="BY30" s="742"/>
      <c r="BZ30" s="742"/>
      <c r="CA30" s="742"/>
      <c r="CB30" s="744"/>
      <c r="CD30" s="747"/>
      <c r="CE30" s="748"/>
      <c r="CF30" s="705" t="s">
        <v>309</v>
      </c>
      <c r="CG30" s="702"/>
      <c r="CH30" s="702"/>
      <c r="CI30" s="702"/>
      <c r="CJ30" s="702"/>
      <c r="CK30" s="702"/>
      <c r="CL30" s="702"/>
      <c r="CM30" s="702"/>
      <c r="CN30" s="702"/>
      <c r="CO30" s="702"/>
      <c r="CP30" s="702"/>
      <c r="CQ30" s="703"/>
      <c r="CR30" s="661">
        <v>2257720</v>
      </c>
      <c r="CS30" s="664"/>
      <c r="CT30" s="664"/>
      <c r="CU30" s="664"/>
      <c r="CV30" s="664"/>
      <c r="CW30" s="664"/>
      <c r="CX30" s="664"/>
      <c r="CY30" s="665"/>
      <c r="CZ30" s="666">
        <v>10.9</v>
      </c>
      <c r="DA30" s="695"/>
      <c r="DB30" s="695"/>
      <c r="DC30" s="696"/>
      <c r="DD30" s="669">
        <v>2233638</v>
      </c>
      <c r="DE30" s="664"/>
      <c r="DF30" s="664"/>
      <c r="DG30" s="664"/>
      <c r="DH30" s="664"/>
      <c r="DI30" s="664"/>
      <c r="DJ30" s="664"/>
      <c r="DK30" s="665"/>
      <c r="DL30" s="669">
        <v>2233638</v>
      </c>
      <c r="DM30" s="664"/>
      <c r="DN30" s="664"/>
      <c r="DO30" s="664"/>
      <c r="DP30" s="664"/>
      <c r="DQ30" s="664"/>
      <c r="DR30" s="664"/>
      <c r="DS30" s="664"/>
      <c r="DT30" s="664"/>
      <c r="DU30" s="664"/>
      <c r="DV30" s="665"/>
      <c r="DW30" s="666">
        <v>19</v>
      </c>
      <c r="DX30" s="695"/>
      <c r="DY30" s="695"/>
      <c r="DZ30" s="695"/>
      <c r="EA30" s="695"/>
      <c r="EB30" s="695"/>
      <c r="EC30" s="697"/>
    </row>
    <row r="31" spans="2:133" ht="11.25" customHeight="1">
      <c r="B31" s="658" t="s">
        <v>310</v>
      </c>
      <c r="C31" s="659"/>
      <c r="D31" s="659"/>
      <c r="E31" s="659"/>
      <c r="F31" s="659"/>
      <c r="G31" s="659"/>
      <c r="H31" s="659"/>
      <c r="I31" s="659"/>
      <c r="J31" s="659"/>
      <c r="K31" s="659"/>
      <c r="L31" s="659"/>
      <c r="M31" s="659"/>
      <c r="N31" s="659"/>
      <c r="O31" s="659"/>
      <c r="P31" s="659"/>
      <c r="Q31" s="660"/>
      <c r="R31" s="661">
        <v>374449</v>
      </c>
      <c r="S31" s="664"/>
      <c r="T31" s="664"/>
      <c r="U31" s="664"/>
      <c r="V31" s="664"/>
      <c r="W31" s="664"/>
      <c r="X31" s="664"/>
      <c r="Y31" s="665"/>
      <c r="Z31" s="723">
        <v>1.8</v>
      </c>
      <c r="AA31" s="723"/>
      <c r="AB31" s="723"/>
      <c r="AC31" s="723"/>
      <c r="AD31" s="724" t="s">
        <v>131</v>
      </c>
      <c r="AE31" s="724"/>
      <c r="AF31" s="724"/>
      <c r="AG31" s="724"/>
      <c r="AH31" s="724"/>
      <c r="AI31" s="724"/>
      <c r="AJ31" s="724"/>
      <c r="AK31" s="724"/>
      <c r="AL31" s="666" t="s">
        <v>130</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99.5</v>
      </c>
      <c r="BH31" s="662"/>
      <c r="BI31" s="662"/>
      <c r="BJ31" s="662"/>
      <c r="BK31" s="662"/>
      <c r="BL31" s="662"/>
      <c r="BM31" s="667">
        <v>98.9</v>
      </c>
      <c r="BN31" s="740"/>
      <c r="BO31" s="740"/>
      <c r="BP31" s="740"/>
      <c r="BQ31" s="701"/>
      <c r="BR31" s="739">
        <v>99.4</v>
      </c>
      <c r="BS31" s="662"/>
      <c r="BT31" s="662"/>
      <c r="BU31" s="662"/>
      <c r="BV31" s="662"/>
      <c r="BW31" s="662"/>
      <c r="BX31" s="667">
        <v>98.6</v>
      </c>
      <c r="BY31" s="740"/>
      <c r="BZ31" s="740"/>
      <c r="CA31" s="740"/>
      <c r="CB31" s="701"/>
      <c r="CD31" s="747"/>
      <c r="CE31" s="748"/>
      <c r="CF31" s="705" t="s">
        <v>313</v>
      </c>
      <c r="CG31" s="702"/>
      <c r="CH31" s="702"/>
      <c r="CI31" s="702"/>
      <c r="CJ31" s="702"/>
      <c r="CK31" s="702"/>
      <c r="CL31" s="702"/>
      <c r="CM31" s="702"/>
      <c r="CN31" s="702"/>
      <c r="CO31" s="702"/>
      <c r="CP31" s="702"/>
      <c r="CQ31" s="703"/>
      <c r="CR31" s="661">
        <v>206248</v>
      </c>
      <c r="CS31" s="662"/>
      <c r="CT31" s="662"/>
      <c r="CU31" s="662"/>
      <c r="CV31" s="662"/>
      <c r="CW31" s="662"/>
      <c r="CX31" s="662"/>
      <c r="CY31" s="663"/>
      <c r="CZ31" s="666">
        <v>1</v>
      </c>
      <c r="DA31" s="695"/>
      <c r="DB31" s="695"/>
      <c r="DC31" s="696"/>
      <c r="DD31" s="669">
        <v>204375</v>
      </c>
      <c r="DE31" s="662"/>
      <c r="DF31" s="662"/>
      <c r="DG31" s="662"/>
      <c r="DH31" s="662"/>
      <c r="DI31" s="662"/>
      <c r="DJ31" s="662"/>
      <c r="DK31" s="663"/>
      <c r="DL31" s="669">
        <v>204375</v>
      </c>
      <c r="DM31" s="662"/>
      <c r="DN31" s="662"/>
      <c r="DO31" s="662"/>
      <c r="DP31" s="662"/>
      <c r="DQ31" s="662"/>
      <c r="DR31" s="662"/>
      <c r="DS31" s="662"/>
      <c r="DT31" s="662"/>
      <c r="DU31" s="662"/>
      <c r="DV31" s="663"/>
      <c r="DW31" s="666">
        <v>1.7</v>
      </c>
      <c r="DX31" s="695"/>
      <c r="DY31" s="695"/>
      <c r="DZ31" s="695"/>
      <c r="EA31" s="695"/>
      <c r="EB31" s="695"/>
      <c r="EC31" s="697"/>
    </row>
    <row r="32" spans="2:133" ht="11.25" customHeight="1">
      <c r="B32" s="658" t="s">
        <v>314</v>
      </c>
      <c r="C32" s="659"/>
      <c r="D32" s="659"/>
      <c r="E32" s="659"/>
      <c r="F32" s="659"/>
      <c r="G32" s="659"/>
      <c r="H32" s="659"/>
      <c r="I32" s="659"/>
      <c r="J32" s="659"/>
      <c r="K32" s="659"/>
      <c r="L32" s="659"/>
      <c r="M32" s="659"/>
      <c r="N32" s="659"/>
      <c r="O32" s="659"/>
      <c r="P32" s="659"/>
      <c r="Q32" s="660"/>
      <c r="R32" s="661">
        <v>777649</v>
      </c>
      <c r="S32" s="664"/>
      <c r="T32" s="664"/>
      <c r="U32" s="664"/>
      <c r="V32" s="664"/>
      <c r="W32" s="664"/>
      <c r="X32" s="664"/>
      <c r="Y32" s="665"/>
      <c r="Z32" s="723">
        <v>3.7</v>
      </c>
      <c r="AA32" s="723"/>
      <c r="AB32" s="723"/>
      <c r="AC32" s="723"/>
      <c r="AD32" s="724" t="s">
        <v>131</v>
      </c>
      <c r="AE32" s="724"/>
      <c r="AF32" s="724"/>
      <c r="AG32" s="724"/>
      <c r="AH32" s="724"/>
      <c r="AI32" s="724"/>
      <c r="AJ32" s="724"/>
      <c r="AK32" s="724"/>
      <c r="AL32" s="666" t="s">
        <v>130</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99.3</v>
      </c>
      <c r="BH32" s="677"/>
      <c r="BI32" s="677"/>
      <c r="BJ32" s="677"/>
      <c r="BK32" s="677"/>
      <c r="BL32" s="677"/>
      <c r="BM32" s="721">
        <v>96.7</v>
      </c>
      <c r="BN32" s="677"/>
      <c r="BO32" s="677"/>
      <c r="BP32" s="677"/>
      <c r="BQ32" s="714"/>
      <c r="BR32" s="738">
        <v>99</v>
      </c>
      <c r="BS32" s="677"/>
      <c r="BT32" s="677"/>
      <c r="BU32" s="677"/>
      <c r="BV32" s="677"/>
      <c r="BW32" s="677"/>
      <c r="BX32" s="721">
        <v>95.2</v>
      </c>
      <c r="BY32" s="677"/>
      <c r="BZ32" s="677"/>
      <c r="CA32" s="677"/>
      <c r="CB32" s="714"/>
      <c r="CD32" s="749"/>
      <c r="CE32" s="750"/>
      <c r="CF32" s="705" t="s">
        <v>316</v>
      </c>
      <c r="CG32" s="702"/>
      <c r="CH32" s="702"/>
      <c r="CI32" s="702"/>
      <c r="CJ32" s="702"/>
      <c r="CK32" s="702"/>
      <c r="CL32" s="702"/>
      <c r="CM32" s="702"/>
      <c r="CN32" s="702"/>
      <c r="CO32" s="702"/>
      <c r="CP32" s="702"/>
      <c r="CQ32" s="703"/>
      <c r="CR32" s="661">
        <v>140</v>
      </c>
      <c r="CS32" s="664"/>
      <c r="CT32" s="664"/>
      <c r="CU32" s="664"/>
      <c r="CV32" s="664"/>
      <c r="CW32" s="664"/>
      <c r="CX32" s="664"/>
      <c r="CY32" s="665"/>
      <c r="CZ32" s="666">
        <v>0</v>
      </c>
      <c r="DA32" s="695"/>
      <c r="DB32" s="695"/>
      <c r="DC32" s="696"/>
      <c r="DD32" s="669">
        <v>140</v>
      </c>
      <c r="DE32" s="664"/>
      <c r="DF32" s="664"/>
      <c r="DG32" s="664"/>
      <c r="DH32" s="664"/>
      <c r="DI32" s="664"/>
      <c r="DJ32" s="664"/>
      <c r="DK32" s="665"/>
      <c r="DL32" s="669">
        <v>140</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317</v>
      </c>
      <c r="C33" s="659"/>
      <c r="D33" s="659"/>
      <c r="E33" s="659"/>
      <c r="F33" s="659"/>
      <c r="G33" s="659"/>
      <c r="H33" s="659"/>
      <c r="I33" s="659"/>
      <c r="J33" s="659"/>
      <c r="K33" s="659"/>
      <c r="L33" s="659"/>
      <c r="M33" s="659"/>
      <c r="N33" s="659"/>
      <c r="O33" s="659"/>
      <c r="P33" s="659"/>
      <c r="Q33" s="660"/>
      <c r="R33" s="661">
        <v>96685</v>
      </c>
      <c r="S33" s="664"/>
      <c r="T33" s="664"/>
      <c r="U33" s="664"/>
      <c r="V33" s="664"/>
      <c r="W33" s="664"/>
      <c r="X33" s="664"/>
      <c r="Y33" s="665"/>
      <c r="Z33" s="723">
        <v>0.5</v>
      </c>
      <c r="AA33" s="723"/>
      <c r="AB33" s="723"/>
      <c r="AC33" s="723"/>
      <c r="AD33" s="724" t="s">
        <v>237</v>
      </c>
      <c r="AE33" s="724"/>
      <c r="AF33" s="724"/>
      <c r="AG33" s="724"/>
      <c r="AH33" s="724"/>
      <c r="AI33" s="724"/>
      <c r="AJ33" s="724"/>
      <c r="AK33" s="724"/>
      <c r="AL33" s="666" t="s">
        <v>130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8750997</v>
      </c>
      <c r="CS33" s="662"/>
      <c r="CT33" s="662"/>
      <c r="CU33" s="662"/>
      <c r="CV33" s="662"/>
      <c r="CW33" s="662"/>
      <c r="CX33" s="662"/>
      <c r="CY33" s="663"/>
      <c r="CZ33" s="666">
        <v>42.1</v>
      </c>
      <c r="DA33" s="695"/>
      <c r="DB33" s="695"/>
      <c r="DC33" s="696"/>
      <c r="DD33" s="669">
        <v>6072449</v>
      </c>
      <c r="DE33" s="662"/>
      <c r="DF33" s="662"/>
      <c r="DG33" s="662"/>
      <c r="DH33" s="662"/>
      <c r="DI33" s="662"/>
      <c r="DJ33" s="662"/>
      <c r="DK33" s="663"/>
      <c r="DL33" s="669">
        <v>4548080</v>
      </c>
      <c r="DM33" s="662"/>
      <c r="DN33" s="662"/>
      <c r="DO33" s="662"/>
      <c r="DP33" s="662"/>
      <c r="DQ33" s="662"/>
      <c r="DR33" s="662"/>
      <c r="DS33" s="662"/>
      <c r="DT33" s="662"/>
      <c r="DU33" s="662"/>
      <c r="DV33" s="663"/>
      <c r="DW33" s="666">
        <v>38.700000000000003</v>
      </c>
      <c r="DX33" s="695"/>
      <c r="DY33" s="695"/>
      <c r="DZ33" s="695"/>
      <c r="EA33" s="695"/>
      <c r="EB33" s="695"/>
      <c r="EC33" s="697"/>
    </row>
    <row r="34" spans="2:133" ht="11.25" customHeight="1">
      <c r="B34" s="658" t="s">
        <v>319</v>
      </c>
      <c r="C34" s="659"/>
      <c r="D34" s="659"/>
      <c r="E34" s="659"/>
      <c r="F34" s="659"/>
      <c r="G34" s="659"/>
      <c r="H34" s="659"/>
      <c r="I34" s="659"/>
      <c r="J34" s="659"/>
      <c r="K34" s="659"/>
      <c r="L34" s="659"/>
      <c r="M34" s="659"/>
      <c r="N34" s="659"/>
      <c r="O34" s="659"/>
      <c r="P34" s="659"/>
      <c r="Q34" s="660"/>
      <c r="R34" s="661">
        <v>559767</v>
      </c>
      <c r="S34" s="664"/>
      <c r="T34" s="664"/>
      <c r="U34" s="664"/>
      <c r="V34" s="664"/>
      <c r="W34" s="664"/>
      <c r="X34" s="664"/>
      <c r="Y34" s="665"/>
      <c r="Z34" s="723">
        <v>2.7</v>
      </c>
      <c r="AA34" s="723"/>
      <c r="AB34" s="723"/>
      <c r="AC34" s="723"/>
      <c r="AD34" s="724">
        <v>882</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2678643</v>
      </c>
      <c r="CS34" s="664"/>
      <c r="CT34" s="664"/>
      <c r="CU34" s="664"/>
      <c r="CV34" s="664"/>
      <c r="CW34" s="664"/>
      <c r="CX34" s="664"/>
      <c r="CY34" s="665"/>
      <c r="CZ34" s="666">
        <v>12.9</v>
      </c>
      <c r="DA34" s="695"/>
      <c r="DB34" s="695"/>
      <c r="DC34" s="696"/>
      <c r="DD34" s="669">
        <v>1864583</v>
      </c>
      <c r="DE34" s="664"/>
      <c r="DF34" s="664"/>
      <c r="DG34" s="664"/>
      <c r="DH34" s="664"/>
      <c r="DI34" s="664"/>
      <c r="DJ34" s="664"/>
      <c r="DK34" s="665"/>
      <c r="DL34" s="669">
        <v>1318493</v>
      </c>
      <c r="DM34" s="664"/>
      <c r="DN34" s="664"/>
      <c r="DO34" s="664"/>
      <c r="DP34" s="664"/>
      <c r="DQ34" s="664"/>
      <c r="DR34" s="664"/>
      <c r="DS34" s="664"/>
      <c r="DT34" s="664"/>
      <c r="DU34" s="664"/>
      <c r="DV34" s="665"/>
      <c r="DW34" s="666">
        <v>11.2</v>
      </c>
      <c r="DX34" s="695"/>
      <c r="DY34" s="695"/>
      <c r="DZ34" s="695"/>
      <c r="EA34" s="695"/>
      <c r="EB34" s="695"/>
      <c r="EC34" s="697"/>
    </row>
    <row r="35" spans="2:133" ht="11.25" customHeight="1">
      <c r="B35" s="658" t="s">
        <v>323</v>
      </c>
      <c r="C35" s="659"/>
      <c r="D35" s="659"/>
      <c r="E35" s="659"/>
      <c r="F35" s="659"/>
      <c r="G35" s="659"/>
      <c r="H35" s="659"/>
      <c r="I35" s="659"/>
      <c r="J35" s="659"/>
      <c r="K35" s="659"/>
      <c r="L35" s="659"/>
      <c r="M35" s="659"/>
      <c r="N35" s="659"/>
      <c r="O35" s="659"/>
      <c r="P35" s="659"/>
      <c r="Q35" s="660"/>
      <c r="R35" s="661">
        <v>1670400</v>
      </c>
      <c r="S35" s="664"/>
      <c r="T35" s="664"/>
      <c r="U35" s="664"/>
      <c r="V35" s="664"/>
      <c r="W35" s="664"/>
      <c r="X35" s="664"/>
      <c r="Y35" s="665"/>
      <c r="Z35" s="723">
        <v>8</v>
      </c>
      <c r="AA35" s="723"/>
      <c r="AB35" s="723"/>
      <c r="AC35" s="723"/>
      <c r="AD35" s="724" t="s">
        <v>130</v>
      </c>
      <c r="AE35" s="724"/>
      <c r="AF35" s="724"/>
      <c r="AG35" s="724"/>
      <c r="AH35" s="724"/>
      <c r="AI35" s="724"/>
      <c r="AJ35" s="724"/>
      <c r="AK35" s="724"/>
      <c r="AL35" s="666" t="s">
        <v>130</v>
      </c>
      <c r="AM35" s="667"/>
      <c r="AN35" s="667"/>
      <c r="AO35" s="725"/>
      <c r="AP35" s="234"/>
      <c r="AQ35" s="729" t="s">
        <v>324</v>
      </c>
      <c r="AR35" s="730"/>
      <c r="AS35" s="730"/>
      <c r="AT35" s="730"/>
      <c r="AU35" s="730"/>
      <c r="AV35" s="730"/>
      <c r="AW35" s="730"/>
      <c r="AX35" s="730"/>
      <c r="AY35" s="731"/>
      <c r="AZ35" s="726">
        <v>2577341</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36457</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274975</v>
      </c>
      <c r="CS35" s="662"/>
      <c r="CT35" s="662"/>
      <c r="CU35" s="662"/>
      <c r="CV35" s="662"/>
      <c r="CW35" s="662"/>
      <c r="CX35" s="662"/>
      <c r="CY35" s="663"/>
      <c r="CZ35" s="666">
        <v>1.3</v>
      </c>
      <c r="DA35" s="695"/>
      <c r="DB35" s="695"/>
      <c r="DC35" s="696"/>
      <c r="DD35" s="669">
        <v>220606</v>
      </c>
      <c r="DE35" s="662"/>
      <c r="DF35" s="662"/>
      <c r="DG35" s="662"/>
      <c r="DH35" s="662"/>
      <c r="DI35" s="662"/>
      <c r="DJ35" s="662"/>
      <c r="DK35" s="663"/>
      <c r="DL35" s="669">
        <v>182329</v>
      </c>
      <c r="DM35" s="662"/>
      <c r="DN35" s="662"/>
      <c r="DO35" s="662"/>
      <c r="DP35" s="662"/>
      <c r="DQ35" s="662"/>
      <c r="DR35" s="662"/>
      <c r="DS35" s="662"/>
      <c r="DT35" s="662"/>
      <c r="DU35" s="662"/>
      <c r="DV35" s="663"/>
      <c r="DW35" s="666">
        <v>1.6</v>
      </c>
      <c r="DX35" s="695"/>
      <c r="DY35" s="695"/>
      <c r="DZ35" s="695"/>
      <c r="EA35" s="695"/>
      <c r="EB35" s="695"/>
      <c r="EC35" s="697"/>
    </row>
    <row r="36" spans="2:133" ht="11.25" customHeight="1">
      <c r="B36" s="658" t="s">
        <v>327</v>
      </c>
      <c r="C36" s="659"/>
      <c r="D36" s="659"/>
      <c r="E36" s="659"/>
      <c r="F36" s="659"/>
      <c r="G36" s="659"/>
      <c r="H36" s="659"/>
      <c r="I36" s="659"/>
      <c r="J36" s="659"/>
      <c r="K36" s="659"/>
      <c r="L36" s="659"/>
      <c r="M36" s="659"/>
      <c r="N36" s="659"/>
      <c r="O36" s="659"/>
      <c r="P36" s="659"/>
      <c r="Q36" s="660"/>
      <c r="R36" s="661" t="s">
        <v>237</v>
      </c>
      <c r="S36" s="664"/>
      <c r="T36" s="664"/>
      <c r="U36" s="664"/>
      <c r="V36" s="664"/>
      <c r="W36" s="664"/>
      <c r="X36" s="664"/>
      <c r="Y36" s="665"/>
      <c r="Z36" s="723" t="s">
        <v>131</v>
      </c>
      <c r="AA36" s="723"/>
      <c r="AB36" s="723"/>
      <c r="AC36" s="723"/>
      <c r="AD36" s="724" t="s">
        <v>131</v>
      </c>
      <c r="AE36" s="724"/>
      <c r="AF36" s="724"/>
      <c r="AG36" s="724"/>
      <c r="AH36" s="724"/>
      <c r="AI36" s="724"/>
      <c r="AJ36" s="724"/>
      <c r="AK36" s="724"/>
      <c r="AL36" s="666" t="s">
        <v>131</v>
      </c>
      <c r="AM36" s="667"/>
      <c r="AN36" s="667"/>
      <c r="AO36" s="725"/>
      <c r="AQ36" s="698" t="s">
        <v>328</v>
      </c>
      <c r="AR36" s="699"/>
      <c r="AS36" s="699"/>
      <c r="AT36" s="699"/>
      <c r="AU36" s="699"/>
      <c r="AV36" s="699"/>
      <c r="AW36" s="699"/>
      <c r="AX36" s="699"/>
      <c r="AY36" s="700"/>
      <c r="AZ36" s="661">
        <v>404615</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-26324</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2531522</v>
      </c>
      <c r="CS36" s="664"/>
      <c r="CT36" s="664"/>
      <c r="CU36" s="664"/>
      <c r="CV36" s="664"/>
      <c r="CW36" s="664"/>
      <c r="CX36" s="664"/>
      <c r="CY36" s="665"/>
      <c r="CZ36" s="666">
        <v>12.2</v>
      </c>
      <c r="DA36" s="695"/>
      <c r="DB36" s="695"/>
      <c r="DC36" s="696"/>
      <c r="DD36" s="669">
        <v>1902295</v>
      </c>
      <c r="DE36" s="664"/>
      <c r="DF36" s="664"/>
      <c r="DG36" s="664"/>
      <c r="DH36" s="664"/>
      <c r="DI36" s="664"/>
      <c r="DJ36" s="664"/>
      <c r="DK36" s="665"/>
      <c r="DL36" s="669">
        <v>1311873</v>
      </c>
      <c r="DM36" s="664"/>
      <c r="DN36" s="664"/>
      <c r="DO36" s="664"/>
      <c r="DP36" s="664"/>
      <c r="DQ36" s="664"/>
      <c r="DR36" s="664"/>
      <c r="DS36" s="664"/>
      <c r="DT36" s="664"/>
      <c r="DU36" s="664"/>
      <c r="DV36" s="665"/>
      <c r="DW36" s="666">
        <v>11.2</v>
      </c>
      <c r="DX36" s="695"/>
      <c r="DY36" s="695"/>
      <c r="DZ36" s="695"/>
      <c r="EA36" s="695"/>
      <c r="EB36" s="695"/>
      <c r="EC36" s="697"/>
    </row>
    <row r="37" spans="2:133" ht="11.25" customHeight="1">
      <c r="B37" s="658" t="s">
        <v>331</v>
      </c>
      <c r="C37" s="659"/>
      <c r="D37" s="659"/>
      <c r="E37" s="659"/>
      <c r="F37" s="659"/>
      <c r="G37" s="659"/>
      <c r="H37" s="659"/>
      <c r="I37" s="659"/>
      <c r="J37" s="659"/>
      <c r="K37" s="659"/>
      <c r="L37" s="659"/>
      <c r="M37" s="659"/>
      <c r="N37" s="659"/>
      <c r="O37" s="659"/>
      <c r="P37" s="659"/>
      <c r="Q37" s="660"/>
      <c r="R37" s="661">
        <v>532700</v>
      </c>
      <c r="S37" s="664"/>
      <c r="T37" s="664"/>
      <c r="U37" s="664"/>
      <c r="V37" s="664"/>
      <c r="W37" s="664"/>
      <c r="X37" s="664"/>
      <c r="Y37" s="665"/>
      <c r="Z37" s="723">
        <v>2.5</v>
      </c>
      <c r="AA37" s="723"/>
      <c r="AB37" s="723"/>
      <c r="AC37" s="723"/>
      <c r="AD37" s="724" t="s">
        <v>237</v>
      </c>
      <c r="AE37" s="724"/>
      <c r="AF37" s="724"/>
      <c r="AG37" s="724"/>
      <c r="AH37" s="724"/>
      <c r="AI37" s="724"/>
      <c r="AJ37" s="724"/>
      <c r="AK37" s="724"/>
      <c r="AL37" s="666" t="s">
        <v>131</v>
      </c>
      <c r="AM37" s="667"/>
      <c r="AN37" s="667"/>
      <c r="AO37" s="725"/>
      <c r="AQ37" s="698" t="s">
        <v>332</v>
      </c>
      <c r="AR37" s="699"/>
      <c r="AS37" s="699"/>
      <c r="AT37" s="699"/>
      <c r="AU37" s="699"/>
      <c r="AV37" s="699"/>
      <c r="AW37" s="699"/>
      <c r="AX37" s="699"/>
      <c r="AY37" s="700"/>
      <c r="AZ37" s="661">
        <v>293293</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5621</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928365</v>
      </c>
      <c r="CS37" s="662"/>
      <c r="CT37" s="662"/>
      <c r="CU37" s="662"/>
      <c r="CV37" s="662"/>
      <c r="CW37" s="662"/>
      <c r="CX37" s="662"/>
      <c r="CY37" s="663"/>
      <c r="CZ37" s="666">
        <v>4.5</v>
      </c>
      <c r="DA37" s="695"/>
      <c r="DB37" s="695"/>
      <c r="DC37" s="696"/>
      <c r="DD37" s="669">
        <v>928365</v>
      </c>
      <c r="DE37" s="662"/>
      <c r="DF37" s="662"/>
      <c r="DG37" s="662"/>
      <c r="DH37" s="662"/>
      <c r="DI37" s="662"/>
      <c r="DJ37" s="662"/>
      <c r="DK37" s="663"/>
      <c r="DL37" s="669">
        <v>923281</v>
      </c>
      <c r="DM37" s="662"/>
      <c r="DN37" s="662"/>
      <c r="DO37" s="662"/>
      <c r="DP37" s="662"/>
      <c r="DQ37" s="662"/>
      <c r="DR37" s="662"/>
      <c r="DS37" s="662"/>
      <c r="DT37" s="662"/>
      <c r="DU37" s="662"/>
      <c r="DV37" s="663"/>
      <c r="DW37" s="666">
        <v>7.9</v>
      </c>
      <c r="DX37" s="695"/>
      <c r="DY37" s="695"/>
      <c r="DZ37" s="695"/>
      <c r="EA37" s="695"/>
      <c r="EB37" s="695"/>
      <c r="EC37" s="697"/>
    </row>
    <row r="38" spans="2:133" ht="11.25" customHeight="1">
      <c r="B38" s="673" t="s">
        <v>335</v>
      </c>
      <c r="C38" s="674"/>
      <c r="D38" s="674"/>
      <c r="E38" s="674"/>
      <c r="F38" s="674"/>
      <c r="G38" s="674"/>
      <c r="H38" s="674"/>
      <c r="I38" s="674"/>
      <c r="J38" s="674"/>
      <c r="K38" s="674"/>
      <c r="L38" s="674"/>
      <c r="M38" s="674"/>
      <c r="N38" s="674"/>
      <c r="O38" s="674"/>
      <c r="P38" s="674"/>
      <c r="Q38" s="675"/>
      <c r="R38" s="676">
        <v>20915390</v>
      </c>
      <c r="S38" s="713"/>
      <c r="T38" s="713"/>
      <c r="U38" s="713"/>
      <c r="V38" s="713"/>
      <c r="W38" s="713"/>
      <c r="X38" s="713"/>
      <c r="Y38" s="718"/>
      <c r="Z38" s="719">
        <v>100</v>
      </c>
      <c r="AA38" s="719"/>
      <c r="AB38" s="719"/>
      <c r="AC38" s="719"/>
      <c r="AD38" s="720">
        <v>11224505</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184324</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8764</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2267504</v>
      </c>
      <c r="CS38" s="664"/>
      <c r="CT38" s="664"/>
      <c r="CU38" s="664"/>
      <c r="CV38" s="664"/>
      <c r="CW38" s="664"/>
      <c r="CX38" s="664"/>
      <c r="CY38" s="665"/>
      <c r="CZ38" s="666">
        <v>10.9</v>
      </c>
      <c r="DA38" s="695"/>
      <c r="DB38" s="695"/>
      <c r="DC38" s="696"/>
      <c r="DD38" s="669">
        <v>1968330</v>
      </c>
      <c r="DE38" s="664"/>
      <c r="DF38" s="664"/>
      <c r="DG38" s="664"/>
      <c r="DH38" s="664"/>
      <c r="DI38" s="664"/>
      <c r="DJ38" s="664"/>
      <c r="DK38" s="665"/>
      <c r="DL38" s="669">
        <v>1696365</v>
      </c>
      <c r="DM38" s="664"/>
      <c r="DN38" s="664"/>
      <c r="DO38" s="664"/>
      <c r="DP38" s="664"/>
      <c r="DQ38" s="664"/>
      <c r="DR38" s="664"/>
      <c r="DS38" s="664"/>
      <c r="DT38" s="664"/>
      <c r="DU38" s="664"/>
      <c r="DV38" s="665"/>
      <c r="DW38" s="666">
        <v>14.4</v>
      </c>
      <c r="DX38" s="695"/>
      <c r="DY38" s="695"/>
      <c r="DZ38" s="695"/>
      <c r="EA38" s="695"/>
      <c r="EB38" s="695"/>
      <c r="EC38" s="697"/>
    </row>
    <row r="39" spans="2:133" ht="11.25" customHeight="1">
      <c r="AQ39" s="698" t="s">
        <v>339</v>
      </c>
      <c r="AR39" s="699"/>
      <c r="AS39" s="699"/>
      <c r="AT39" s="699"/>
      <c r="AU39" s="699"/>
      <c r="AV39" s="699"/>
      <c r="AW39" s="699"/>
      <c r="AX39" s="699"/>
      <c r="AY39" s="700"/>
      <c r="AZ39" s="661">
        <v>16544</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71</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814384</v>
      </c>
      <c r="CS39" s="662"/>
      <c r="CT39" s="662"/>
      <c r="CU39" s="662"/>
      <c r="CV39" s="662"/>
      <c r="CW39" s="662"/>
      <c r="CX39" s="662"/>
      <c r="CY39" s="663"/>
      <c r="CZ39" s="666">
        <v>3.9</v>
      </c>
      <c r="DA39" s="695"/>
      <c r="DB39" s="695"/>
      <c r="DC39" s="696"/>
      <c r="DD39" s="669">
        <v>67766</v>
      </c>
      <c r="DE39" s="662"/>
      <c r="DF39" s="662"/>
      <c r="DG39" s="662"/>
      <c r="DH39" s="662"/>
      <c r="DI39" s="662"/>
      <c r="DJ39" s="662"/>
      <c r="DK39" s="663"/>
      <c r="DL39" s="669" t="s">
        <v>131</v>
      </c>
      <c r="DM39" s="662"/>
      <c r="DN39" s="662"/>
      <c r="DO39" s="662"/>
      <c r="DP39" s="662"/>
      <c r="DQ39" s="662"/>
      <c r="DR39" s="662"/>
      <c r="DS39" s="662"/>
      <c r="DT39" s="662"/>
      <c r="DU39" s="662"/>
      <c r="DV39" s="663"/>
      <c r="DW39" s="666" t="s">
        <v>130</v>
      </c>
      <c r="DX39" s="695"/>
      <c r="DY39" s="695"/>
      <c r="DZ39" s="695"/>
      <c r="EA39" s="695"/>
      <c r="EB39" s="695"/>
      <c r="EC39" s="697"/>
    </row>
    <row r="40" spans="2:133" ht="11.25" customHeight="1">
      <c r="AQ40" s="698" t="s">
        <v>343</v>
      </c>
      <c r="AR40" s="699"/>
      <c r="AS40" s="699"/>
      <c r="AT40" s="699"/>
      <c r="AU40" s="699"/>
      <c r="AV40" s="699"/>
      <c r="AW40" s="699"/>
      <c r="AX40" s="699"/>
      <c r="AY40" s="700"/>
      <c r="AZ40" s="661">
        <v>470197</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131</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183969</v>
      </c>
      <c r="CS40" s="664"/>
      <c r="CT40" s="664"/>
      <c r="CU40" s="664"/>
      <c r="CV40" s="664"/>
      <c r="CW40" s="664"/>
      <c r="CX40" s="664"/>
      <c r="CY40" s="665"/>
      <c r="CZ40" s="666">
        <v>0.9</v>
      </c>
      <c r="DA40" s="695"/>
      <c r="DB40" s="695"/>
      <c r="DC40" s="696"/>
      <c r="DD40" s="669">
        <v>48869</v>
      </c>
      <c r="DE40" s="664"/>
      <c r="DF40" s="664"/>
      <c r="DG40" s="664"/>
      <c r="DH40" s="664"/>
      <c r="DI40" s="664"/>
      <c r="DJ40" s="664"/>
      <c r="DK40" s="665"/>
      <c r="DL40" s="669">
        <v>39020</v>
      </c>
      <c r="DM40" s="664"/>
      <c r="DN40" s="664"/>
      <c r="DO40" s="664"/>
      <c r="DP40" s="664"/>
      <c r="DQ40" s="664"/>
      <c r="DR40" s="664"/>
      <c r="DS40" s="664"/>
      <c r="DT40" s="664"/>
      <c r="DU40" s="664"/>
      <c r="DV40" s="665"/>
      <c r="DW40" s="666">
        <v>0.3</v>
      </c>
      <c r="DX40" s="695"/>
      <c r="DY40" s="695"/>
      <c r="DZ40" s="695"/>
      <c r="EA40" s="695"/>
      <c r="EB40" s="695"/>
      <c r="EC40" s="697"/>
    </row>
    <row r="41" spans="2:133" ht="11.25" customHeight="1">
      <c r="AQ41" s="710" t="s">
        <v>346</v>
      </c>
      <c r="AR41" s="711"/>
      <c r="AS41" s="711"/>
      <c r="AT41" s="711"/>
      <c r="AU41" s="711"/>
      <c r="AV41" s="711"/>
      <c r="AW41" s="711"/>
      <c r="AX41" s="711"/>
      <c r="AY41" s="712"/>
      <c r="AZ41" s="676">
        <v>1208368</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315</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237</v>
      </c>
      <c r="CS41" s="662"/>
      <c r="CT41" s="662"/>
      <c r="CU41" s="662"/>
      <c r="CV41" s="662"/>
      <c r="CW41" s="662"/>
      <c r="CX41" s="662"/>
      <c r="CY41" s="663"/>
      <c r="CZ41" s="666" t="s">
        <v>130</v>
      </c>
      <c r="DA41" s="695"/>
      <c r="DB41" s="695"/>
      <c r="DC41" s="696"/>
      <c r="DD41" s="669" t="s">
        <v>131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2437401</v>
      </c>
      <c r="CS42" s="664"/>
      <c r="CT42" s="664"/>
      <c r="CU42" s="664"/>
      <c r="CV42" s="664"/>
      <c r="CW42" s="664"/>
      <c r="CX42" s="664"/>
      <c r="CY42" s="665"/>
      <c r="CZ42" s="666">
        <v>11.7</v>
      </c>
      <c r="DA42" s="667"/>
      <c r="DB42" s="667"/>
      <c r="DC42" s="668"/>
      <c r="DD42" s="669">
        <v>265961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15470</v>
      </c>
      <c r="CS43" s="662"/>
      <c r="CT43" s="662"/>
      <c r="CU43" s="662"/>
      <c r="CV43" s="662"/>
      <c r="CW43" s="662"/>
      <c r="CX43" s="662"/>
      <c r="CY43" s="663"/>
      <c r="CZ43" s="666">
        <v>0.1</v>
      </c>
      <c r="DA43" s="695"/>
      <c r="DB43" s="695"/>
      <c r="DC43" s="696"/>
      <c r="DD43" s="669" t="s">
        <v>130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353</v>
      </c>
      <c r="CD44" s="689" t="s">
        <v>304</v>
      </c>
      <c r="CE44" s="690"/>
      <c r="CF44" s="658" t="s">
        <v>354</v>
      </c>
      <c r="CG44" s="659"/>
      <c r="CH44" s="659"/>
      <c r="CI44" s="659"/>
      <c r="CJ44" s="659"/>
      <c r="CK44" s="659"/>
      <c r="CL44" s="659"/>
      <c r="CM44" s="659"/>
      <c r="CN44" s="659"/>
      <c r="CO44" s="659"/>
      <c r="CP44" s="659"/>
      <c r="CQ44" s="660"/>
      <c r="CR44" s="661">
        <v>2165858</v>
      </c>
      <c r="CS44" s="664"/>
      <c r="CT44" s="664"/>
      <c r="CU44" s="664"/>
      <c r="CV44" s="664"/>
      <c r="CW44" s="664"/>
      <c r="CX44" s="664"/>
      <c r="CY44" s="665"/>
      <c r="CZ44" s="666">
        <v>10.4</v>
      </c>
      <c r="DA44" s="667"/>
      <c r="DB44" s="667"/>
      <c r="DC44" s="668"/>
      <c r="DD44" s="669">
        <v>259407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355</v>
      </c>
      <c r="CG45" s="659"/>
      <c r="CH45" s="659"/>
      <c r="CI45" s="659"/>
      <c r="CJ45" s="659"/>
      <c r="CK45" s="659"/>
      <c r="CL45" s="659"/>
      <c r="CM45" s="659"/>
      <c r="CN45" s="659"/>
      <c r="CO45" s="659"/>
      <c r="CP45" s="659"/>
      <c r="CQ45" s="660"/>
      <c r="CR45" s="661">
        <v>1131873</v>
      </c>
      <c r="CS45" s="662"/>
      <c r="CT45" s="662"/>
      <c r="CU45" s="662"/>
      <c r="CV45" s="662"/>
      <c r="CW45" s="662"/>
      <c r="CX45" s="662"/>
      <c r="CY45" s="663"/>
      <c r="CZ45" s="666">
        <v>5.5</v>
      </c>
      <c r="DA45" s="695"/>
      <c r="DB45" s="695"/>
      <c r="DC45" s="696"/>
      <c r="DD45" s="669">
        <v>65235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356</v>
      </c>
      <c r="CG46" s="659"/>
      <c r="CH46" s="659"/>
      <c r="CI46" s="659"/>
      <c r="CJ46" s="659"/>
      <c r="CK46" s="659"/>
      <c r="CL46" s="659"/>
      <c r="CM46" s="659"/>
      <c r="CN46" s="659"/>
      <c r="CO46" s="659"/>
      <c r="CP46" s="659"/>
      <c r="CQ46" s="660"/>
      <c r="CR46" s="661">
        <v>919130</v>
      </c>
      <c r="CS46" s="664"/>
      <c r="CT46" s="664"/>
      <c r="CU46" s="664"/>
      <c r="CV46" s="664"/>
      <c r="CW46" s="664"/>
      <c r="CX46" s="664"/>
      <c r="CY46" s="665"/>
      <c r="CZ46" s="666">
        <v>4.4000000000000004</v>
      </c>
      <c r="DA46" s="667"/>
      <c r="DB46" s="667"/>
      <c r="DC46" s="668"/>
      <c r="DD46" s="669">
        <v>176757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357</v>
      </c>
      <c r="CG47" s="659"/>
      <c r="CH47" s="659"/>
      <c r="CI47" s="659"/>
      <c r="CJ47" s="659"/>
      <c r="CK47" s="659"/>
      <c r="CL47" s="659"/>
      <c r="CM47" s="659"/>
      <c r="CN47" s="659"/>
      <c r="CO47" s="659"/>
      <c r="CP47" s="659"/>
      <c r="CQ47" s="660"/>
      <c r="CR47" s="661">
        <v>271543</v>
      </c>
      <c r="CS47" s="662"/>
      <c r="CT47" s="662"/>
      <c r="CU47" s="662"/>
      <c r="CV47" s="662"/>
      <c r="CW47" s="662"/>
      <c r="CX47" s="662"/>
      <c r="CY47" s="663"/>
      <c r="CZ47" s="666">
        <v>1.3</v>
      </c>
      <c r="DA47" s="695"/>
      <c r="DB47" s="695"/>
      <c r="DC47" s="696"/>
      <c r="DD47" s="669">
        <v>6554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358</v>
      </c>
      <c r="CG48" s="659"/>
      <c r="CH48" s="659"/>
      <c r="CI48" s="659"/>
      <c r="CJ48" s="659"/>
      <c r="CK48" s="659"/>
      <c r="CL48" s="659"/>
      <c r="CM48" s="659"/>
      <c r="CN48" s="659"/>
      <c r="CO48" s="659"/>
      <c r="CP48" s="659"/>
      <c r="CQ48" s="660"/>
      <c r="CR48" s="661" t="s">
        <v>237</v>
      </c>
      <c r="CS48" s="664"/>
      <c r="CT48" s="664"/>
      <c r="CU48" s="664"/>
      <c r="CV48" s="664"/>
      <c r="CW48" s="664"/>
      <c r="CX48" s="664"/>
      <c r="CY48" s="665"/>
      <c r="CZ48" s="666" t="s">
        <v>130</v>
      </c>
      <c r="DA48" s="667"/>
      <c r="DB48" s="667"/>
      <c r="DC48" s="668"/>
      <c r="DD48" s="669" t="s">
        <v>237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359</v>
      </c>
      <c r="CE49" s="674"/>
      <c r="CF49" s="674"/>
      <c r="CG49" s="674"/>
      <c r="CH49" s="674"/>
      <c r="CI49" s="674"/>
      <c r="CJ49" s="674"/>
      <c r="CK49" s="674"/>
      <c r="CL49" s="674"/>
      <c r="CM49" s="674"/>
      <c r="CN49" s="674"/>
      <c r="CO49" s="674"/>
      <c r="CP49" s="674"/>
      <c r="CQ49" s="675"/>
      <c r="CR49" s="676">
        <v>20765485</v>
      </c>
      <c r="CS49" s="677"/>
      <c r="CT49" s="677"/>
      <c r="CU49" s="677"/>
      <c r="CV49" s="677"/>
      <c r="CW49" s="677"/>
      <c r="CX49" s="677"/>
      <c r="CY49" s="678"/>
      <c r="CZ49" s="679">
        <v>100</v>
      </c>
      <c r="DA49" s="680"/>
      <c r="DB49" s="680"/>
      <c r="DC49" s="681"/>
      <c r="DD49" s="682">
        <v>13130943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BRFZkXGSBfxeqSS0BK9Vwzd2I3RyL0kEaP2/4wqJWf/C4DJGgqB3HsI2s6DPBXT2lRpsJeNp563F+bUlOrW4+g==" saltValue="hRQQlwArOyqZmap0ZNbC1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2" t="s">
        <v>361</v>
      </c>
      <c r="DK2" s="1203"/>
      <c r="DL2" s="1203"/>
      <c r="DM2" s="1203"/>
      <c r="DN2" s="1203"/>
      <c r="DO2" s="1204"/>
      <c r="DP2" s="249"/>
      <c r="DQ2" s="1202" t="s">
        <v>362</v>
      </c>
      <c r="DR2" s="1203"/>
      <c r="DS2" s="1203"/>
      <c r="DT2" s="1203"/>
      <c r="DU2" s="1203"/>
      <c r="DV2" s="1203"/>
      <c r="DW2" s="1203"/>
      <c r="DX2" s="1203"/>
      <c r="DY2" s="1203"/>
      <c r="DZ2" s="1204"/>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5" t="s">
        <v>363</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7" t="s">
        <v>365</v>
      </c>
      <c r="B5" s="1088"/>
      <c r="C5" s="1088"/>
      <c r="D5" s="1088"/>
      <c r="E5" s="1088"/>
      <c r="F5" s="1088"/>
      <c r="G5" s="1088"/>
      <c r="H5" s="1088"/>
      <c r="I5" s="1088"/>
      <c r="J5" s="1088"/>
      <c r="K5" s="1088"/>
      <c r="L5" s="1088"/>
      <c r="M5" s="1088"/>
      <c r="N5" s="1088"/>
      <c r="O5" s="1088"/>
      <c r="P5" s="1089"/>
      <c r="Q5" s="1093" t="s">
        <v>366</v>
      </c>
      <c r="R5" s="1094"/>
      <c r="S5" s="1094"/>
      <c r="T5" s="1094"/>
      <c r="U5" s="1095"/>
      <c r="V5" s="1093" t="s">
        <v>367</v>
      </c>
      <c r="W5" s="1094"/>
      <c r="X5" s="1094"/>
      <c r="Y5" s="1094"/>
      <c r="Z5" s="1095"/>
      <c r="AA5" s="1093" t="s">
        <v>368</v>
      </c>
      <c r="AB5" s="1094"/>
      <c r="AC5" s="1094"/>
      <c r="AD5" s="1094"/>
      <c r="AE5" s="1094"/>
      <c r="AF5" s="1205" t="s">
        <v>369</v>
      </c>
      <c r="AG5" s="1094"/>
      <c r="AH5" s="1094"/>
      <c r="AI5" s="1094"/>
      <c r="AJ5" s="1109"/>
      <c r="AK5" s="1094" t="s">
        <v>370</v>
      </c>
      <c r="AL5" s="1094"/>
      <c r="AM5" s="1094"/>
      <c r="AN5" s="1094"/>
      <c r="AO5" s="1095"/>
      <c r="AP5" s="1093" t="s">
        <v>371</v>
      </c>
      <c r="AQ5" s="1094"/>
      <c r="AR5" s="1094"/>
      <c r="AS5" s="1094"/>
      <c r="AT5" s="1095"/>
      <c r="AU5" s="1093" t="s">
        <v>372</v>
      </c>
      <c r="AV5" s="1094"/>
      <c r="AW5" s="1094"/>
      <c r="AX5" s="1094"/>
      <c r="AY5" s="1109"/>
      <c r="AZ5" s="256"/>
      <c r="BA5" s="256"/>
      <c r="BB5" s="256"/>
      <c r="BC5" s="256"/>
      <c r="BD5" s="256"/>
      <c r="BE5" s="257"/>
      <c r="BF5" s="257"/>
      <c r="BG5" s="257"/>
      <c r="BH5" s="257"/>
      <c r="BI5" s="257"/>
      <c r="BJ5" s="257"/>
      <c r="BK5" s="257"/>
      <c r="BL5" s="257"/>
      <c r="BM5" s="257"/>
      <c r="BN5" s="257"/>
      <c r="BO5" s="257"/>
      <c r="BP5" s="257"/>
      <c r="BQ5" s="1087" t="s">
        <v>373</v>
      </c>
      <c r="BR5" s="1088"/>
      <c r="BS5" s="1088"/>
      <c r="BT5" s="1088"/>
      <c r="BU5" s="1088"/>
      <c r="BV5" s="1088"/>
      <c r="BW5" s="1088"/>
      <c r="BX5" s="1088"/>
      <c r="BY5" s="1088"/>
      <c r="BZ5" s="1088"/>
      <c r="CA5" s="1088"/>
      <c r="CB5" s="1088"/>
      <c r="CC5" s="1088"/>
      <c r="CD5" s="1088"/>
      <c r="CE5" s="1088"/>
      <c r="CF5" s="1088"/>
      <c r="CG5" s="1089"/>
      <c r="CH5" s="1093" t="s">
        <v>374</v>
      </c>
      <c r="CI5" s="1094"/>
      <c r="CJ5" s="1094"/>
      <c r="CK5" s="1094"/>
      <c r="CL5" s="1095"/>
      <c r="CM5" s="1093" t="s">
        <v>375</v>
      </c>
      <c r="CN5" s="1094"/>
      <c r="CO5" s="1094"/>
      <c r="CP5" s="1094"/>
      <c r="CQ5" s="1095"/>
      <c r="CR5" s="1093" t="s">
        <v>376</v>
      </c>
      <c r="CS5" s="1094"/>
      <c r="CT5" s="1094"/>
      <c r="CU5" s="1094"/>
      <c r="CV5" s="1095"/>
      <c r="CW5" s="1093" t="s">
        <v>377</v>
      </c>
      <c r="CX5" s="1094"/>
      <c r="CY5" s="1094"/>
      <c r="CZ5" s="1094"/>
      <c r="DA5" s="1095"/>
      <c r="DB5" s="1093" t="s">
        <v>378</v>
      </c>
      <c r="DC5" s="1094"/>
      <c r="DD5" s="1094"/>
      <c r="DE5" s="1094"/>
      <c r="DF5" s="1095"/>
      <c r="DG5" s="1190" t="s">
        <v>379</v>
      </c>
      <c r="DH5" s="1191"/>
      <c r="DI5" s="1191"/>
      <c r="DJ5" s="1191"/>
      <c r="DK5" s="1192"/>
      <c r="DL5" s="1190" t="s">
        <v>380</v>
      </c>
      <c r="DM5" s="1191"/>
      <c r="DN5" s="1191"/>
      <c r="DO5" s="1191"/>
      <c r="DP5" s="1192"/>
      <c r="DQ5" s="1093" t="s">
        <v>381</v>
      </c>
      <c r="DR5" s="1094"/>
      <c r="DS5" s="1094"/>
      <c r="DT5" s="1094"/>
      <c r="DU5" s="1095"/>
      <c r="DV5" s="1093" t="s">
        <v>372</v>
      </c>
      <c r="DW5" s="1094"/>
      <c r="DX5" s="1094"/>
      <c r="DY5" s="1094"/>
      <c r="DZ5" s="1109"/>
      <c r="EA5" s="254"/>
    </row>
    <row r="6" spans="1:131" s="255" customFormat="1" ht="26.25" customHeight="1" thickBot="1">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6"/>
      <c r="AG6" s="1097"/>
      <c r="AH6" s="1097"/>
      <c r="AI6" s="1097"/>
      <c r="AJ6" s="1110"/>
      <c r="AK6" s="1097"/>
      <c r="AL6" s="1097"/>
      <c r="AM6" s="1097"/>
      <c r="AN6" s="1097"/>
      <c r="AO6" s="1098"/>
      <c r="AP6" s="1096"/>
      <c r="AQ6" s="1097"/>
      <c r="AR6" s="1097"/>
      <c r="AS6" s="1097"/>
      <c r="AT6" s="1098"/>
      <c r="AU6" s="1096"/>
      <c r="AV6" s="1097"/>
      <c r="AW6" s="1097"/>
      <c r="AX6" s="1097"/>
      <c r="AY6" s="1110"/>
      <c r="AZ6" s="252"/>
      <c r="BA6" s="252"/>
      <c r="BB6" s="252"/>
      <c r="BC6" s="252"/>
      <c r="BD6" s="252"/>
      <c r="BE6" s="253"/>
      <c r="BF6" s="253"/>
      <c r="BG6" s="253"/>
      <c r="BH6" s="253"/>
      <c r="BI6" s="253"/>
      <c r="BJ6" s="253"/>
      <c r="BK6" s="253"/>
      <c r="BL6" s="253"/>
      <c r="BM6" s="253"/>
      <c r="BN6" s="253"/>
      <c r="BO6" s="253"/>
      <c r="BP6" s="253"/>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3"/>
      <c r="DH6" s="1194"/>
      <c r="DI6" s="1194"/>
      <c r="DJ6" s="1194"/>
      <c r="DK6" s="1195"/>
      <c r="DL6" s="1193"/>
      <c r="DM6" s="1194"/>
      <c r="DN6" s="1194"/>
      <c r="DO6" s="1194"/>
      <c r="DP6" s="1195"/>
      <c r="DQ6" s="1096"/>
      <c r="DR6" s="1097"/>
      <c r="DS6" s="1097"/>
      <c r="DT6" s="1097"/>
      <c r="DU6" s="1098"/>
      <c r="DV6" s="1096"/>
      <c r="DW6" s="1097"/>
      <c r="DX6" s="1097"/>
      <c r="DY6" s="1097"/>
      <c r="DZ6" s="1110"/>
      <c r="EA6" s="254"/>
    </row>
    <row r="7" spans="1:131" s="255" customFormat="1" ht="26.25" customHeight="1" thickTop="1">
      <c r="A7" s="258">
        <v>1</v>
      </c>
      <c r="B7" s="1142" t="s">
        <v>382</v>
      </c>
      <c r="C7" s="1143"/>
      <c r="D7" s="1143"/>
      <c r="E7" s="1143"/>
      <c r="F7" s="1143"/>
      <c r="G7" s="1143"/>
      <c r="H7" s="1143"/>
      <c r="I7" s="1143"/>
      <c r="J7" s="1143"/>
      <c r="K7" s="1143"/>
      <c r="L7" s="1143"/>
      <c r="M7" s="1143"/>
      <c r="N7" s="1143"/>
      <c r="O7" s="1143"/>
      <c r="P7" s="1144"/>
      <c r="Q7" s="1196">
        <v>20678</v>
      </c>
      <c r="R7" s="1197"/>
      <c r="S7" s="1197"/>
      <c r="T7" s="1197"/>
      <c r="U7" s="1197"/>
      <c r="V7" s="1197">
        <v>20528</v>
      </c>
      <c r="W7" s="1197"/>
      <c r="X7" s="1197"/>
      <c r="Y7" s="1197"/>
      <c r="Z7" s="1197"/>
      <c r="AA7" s="1197">
        <v>150</v>
      </c>
      <c r="AB7" s="1197"/>
      <c r="AC7" s="1197"/>
      <c r="AD7" s="1197"/>
      <c r="AE7" s="1198"/>
      <c r="AF7" s="1199">
        <v>6</v>
      </c>
      <c r="AG7" s="1200"/>
      <c r="AH7" s="1200"/>
      <c r="AI7" s="1200"/>
      <c r="AJ7" s="1201"/>
      <c r="AK7" s="1183">
        <v>418</v>
      </c>
      <c r="AL7" s="1184"/>
      <c r="AM7" s="1184"/>
      <c r="AN7" s="1184"/>
      <c r="AO7" s="1184"/>
      <c r="AP7" s="1184">
        <v>25519</v>
      </c>
      <c r="AQ7" s="1184"/>
      <c r="AR7" s="1184"/>
      <c r="AS7" s="1184"/>
      <c r="AT7" s="1184"/>
      <c r="AU7" s="1185"/>
      <c r="AV7" s="1185"/>
      <c r="AW7" s="1185"/>
      <c r="AX7" s="1185"/>
      <c r="AY7" s="1186"/>
      <c r="AZ7" s="252"/>
      <c r="BA7" s="252"/>
      <c r="BB7" s="252"/>
      <c r="BC7" s="252"/>
      <c r="BD7" s="252"/>
      <c r="BE7" s="253"/>
      <c r="BF7" s="253"/>
      <c r="BG7" s="253"/>
      <c r="BH7" s="253"/>
      <c r="BI7" s="253"/>
      <c r="BJ7" s="253"/>
      <c r="BK7" s="253"/>
      <c r="BL7" s="253"/>
      <c r="BM7" s="253"/>
      <c r="BN7" s="253"/>
      <c r="BO7" s="253"/>
      <c r="BP7" s="253"/>
      <c r="BQ7" s="259">
        <v>1</v>
      </c>
      <c r="BR7" s="260"/>
      <c r="BS7" s="1187" t="s">
        <v>592</v>
      </c>
      <c r="BT7" s="1188"/>
      <c r="BU7" s="1188"/>
      <c r="BV7" s="1188"/>
      <c r="BW7" s="1188"/>
      <c r="BX7" s="1188"/>
      <c r="BY7" s="1188"/>
      <c r="BZ7" s="1188"/>
      <c r="CA7" s="1188"/>
      <c r="CB7" s="1188"/>
      <c r="CC7" s="1188"/>
      <c r="CD7" s="1188"/>
      <c r="CE7" s="1188"/>
      <c r="CF7" s="1188"/>
      <c r="CG7" s="1189"/>
      <c r="CH7" s="1180">
        <v>1</v>
      </c>
      <c r="CI7" s="1181"/>
      <c r="CJ7" s="1181"/>
      <c r="CK7" s="1181"/>
      <c r="CL7" s="1182"/>
      <c r="CM7" s="1180">
        <v>38</v>
      </c>
      <c r="CN7" s="1181"/>
      <c r="CO7" s="1181"/>
      <c r="CP7" s="1181"/>
      <c r="CQ7" s="1182"/>
      <c r="CR7" s="1180">
        <v>16</v>
      </c>
      <c r="CS7" s="1181"/>
      <c r="CT7" s="1181"/>
      <c r="CU7" s="1181"/>
      <c r="CV7" s="1182"/>
      <c r="CW7" s="1180" t="s">
        <v>620</v>
      </c>
      <c r="CX7" s="1181"/>
      <c r="CY7" s="1181"/>
      <c r="CZ7" s="1181"/>
      <c r="DA7" s="1182"/>
      <c r="DB7" s="1180" t="s">
        <v>620</v>
      </c>
      <c r="DC7" s="1181"/>
      <c r="DD7" s="1181"/>
      <c r="DE7" s="1181"/>
      <c r="DF7" s="1182"/>
      <c r="DG7" s="1180" t="s">
        <v>620</v>
      </c>
      <c r="DH7" s="1181"/>
      <c r="DI7" s="1181"/>
      <c r="DJ7" s="1181"/>
      <c r="DK7" s="1182"/>
      <c r="DL7" s="1180" t="s">
        <v>620</v>
      </c>
      <c r="DM7" s="1181"/>
      <c r="DN7" s="1181"/>
      <c r="DO7" s="1181"/>
      <c r="DP7" s="1182"/>
      <c r="DQ7" s="1180" t="s">
        <v>620</v>
      </c>
      <c r="DR7" s="1181"/>
      <c r="DS7" s="1181"/>
      <c r="DT7" s="1181"/>
      <c r="DU7" s="1182"/>
      <c r="DV7" s="1207"/>
      <c r="DW7" s="1208"/>
      <c r="DX7" s="1208"/>
      <c r="DY7" s="1208"/>
      <c r="DZ7" s="1209"/>
      <c r="EA7" s="254"/>
    </row>
    <row r="8" spans="1:131" s="255" customFormat="1" ht="26.25" customHeight="1">
      <c r="A8" s="261">
        <v>2</v>
      </c>
      <c r="B8" s="1129" t="s">
        <v>383</v>
      </c>
      <c r="C8" s="1130"/>
      <c r="D8" s="1130"/>
      <c r="E8" s="1130"/>
      <c r="F8" s="1130"/>
      <c r="G8" s="1130"/>
      <c r="H8" s="1130"/>
      <c r="I8" s="1130"/>
      <c r="J8" s="1130"/>
      <c r="K8" s="1130"/>
      <c r="L8" s="1130"/>
      <c r="M8" s="1130"/>
      <c r="N8" s="1130"/>
      <c r="O8" s="1130"/>
      <c r="P8" s="1131"/>
      <c r="Q8" s="1135">
        <v>4</v>
      </c>
      <c r="R8" s="1136"/>
      <c r="S8" s="1136"/>
      <c r="T8" s="1136"/>
      <c r="U8" s="1136"/>
      <c r="V8" s="1136">
        <v>4</v>
      </c>
      <c r="W8" s="1136"/>
      <c r="X8" s="1136"/>
      <c r="Y8" s="1136"/>
      <c r="Z8" s="1136"/>
      <c r="AA8" s="1136">
        <v>0</v>
      </c>
      <c r="AB8" s="1136"/>
      <c r="AC8" s="1136"/>
      <c r="AD8" s="1136"/>
      <c r="AE8" s="1137"/>
      <c r="AF8" s="1111" t="s">
        <v>130</v>
      </c>
      <c r="AG8" s="1112"/>
      <c r="AH8" s="1112"/>
      <c r="AI8" s="1112"/>
      <c r="AJ8" s="1113"/>
      <c r="AK8" s="1178">
        <v>1</v>
      </c>
      <c r="AL8" s="1179"/>
      <c r="AM8" s="1179"/>
      <c r="AN8" s="1179"/>
      <c r="AO8" s="1179"/>
      <c r="AP8" s="1179" t="s">
        <v>621</v>
      </c>
      <c r="AQ8" s="1179"/>
      <c r="AR8" s="1179"/>
      <c r="AS8" s="1179"/>
      <c r="AT8" s="1179"/>
      <c r="AU8" s="1176"/>
      <c r="AV8" s="1176"/>
      <c r="AW8" s="1176"/>
      <c r="AX8" s="1176"/>
      <c r="AY8" s="1177"/>
      <c r="AZ8" s="252"/>
      <c r="BA8" s="252"/>
      <c r="BB8" s="252"/>
      <c r="BC8" s="252"/>
      <c r="BD8" s="252"/>
      <c r="BE8" s="253"/>
      <c r="BF8" s="253"/>
      <c r="BG8" s="253"/>
      <c r="BH8" s="253"/>
      <c r="BI8" s="253"/>
      <c r="BJ8" s="253"/>
      <c r="BK8" s="253"/>
      <c r="BL8" s="253"/>
      <c r="BM8" s="253"/>
      <c r="BN8" s="253"/>
      <c r="BO8" s="253"/>
      <c r="BP8" s="253"/>
      <c r="BQ8" s="262">
        <v>2</v>
      </c>
      <c r="BR8" s="263"/>
      <c r="BS8" s="1106" t="s">
        <v>593</v>
      </c>
      <c r="BT8" s="1107"/>
      <c r="BU8" s="1107"/>
      <c r="BV8" s="1107"/>
      <c r="BW8" s="1107"/>
      <c r="BX8" s="1107"/>
      <c r="BY8" s="1107"/>
      <c r="BZ8" s="1107"/>
      <c r="CA8" s="1107"/>
      <c r="CB8" s="1107"/>
      <c r="CC8" s="1107"/>
      <c r="CD8" s="1107"/>
      <c r="CE8" s="1107"/>
      <c r="CF8" s="1107"/>
      <c r="CG8" s="1108"/>
      <c r="CH8" s="1081">
        <v>-1</v>
      </c>
      <c r="CI8" s="1082"/>
      <c r="CJ8" s="1082"/>
      <c r="CK8" s="1082"/>
      <c r="CL8" s="1083"/>
      <c r="CM8" s="1081">
        <v>85</v>
      </c>
      <c r="CN8" s="1082"/>
      <c r="CO8" s="1082"/>
      <c r="CP8" s="1082"/>
      <c r="CQ8" s="1083"/>
      <c r="CR8" s="1081">
        <v>70</v>
      </c>
      <c r="CS8" s="1082"/>
      <c r="CT8" s="1082"/>
      <c r="CU8" s="1082"/>
      <c r="CV8" s="1083"/>
      <c r="CW8" s="1081" t="s">
        <v>621</v>
      </c>
      <c r="CX8" s="1082"/>
      <c r="CY8" s="1082"/>
      <c r="CZ8" s="1082"/>
      <c r="DA8" s="1083"/>
      <c r="DB8" s="1081" t="s">
        <v>621</v>
      </c>
      <c r="DC8" s="1082"/>
      <c r="DD8" s="1082"/>
      <c r="DE8" s="1082"/>
      <c r="DF8" s="1083"/>
      <c r="DG8" s="1081" t="s">
        <v>621</v>
      </c>
      <c r="DH8" s="1082"/>
      <c r="DI8" s="1082"/>
      <c r="DJ8" s="1082"/>
      <c r="DK8" s="1083"/>
      <c r="DL8" s="1081" t="s">
        <v>621</v>
      </c>
      <c r="DM8" s="1082"/>
      <c r="DN8" s="1082"/>
      <c r="DO8" s="1082"/>
      <c r="DP8" s="1083"/>
      <c r="DQ8" s="1081" t="s">
        <v>621</v>
      </c>
      <c r="DR8" s="1082"/>
      <c r="DS8" s="1082"/>
      <c r="DT8" s="1082"/>
      <c r="DU8" s="1083"/>
      <c r="DV8" s="1084"/>
      <c r="DW8" s="1085"/>
      <c r="DX8" s="1085"/>
      <c r="DY8" s="1085"/>
      <c r="DZ8" s="1086"/>
      <c r="EA8" s="254"/>
    </row>
    <row r="9" spans="1:131" s="255" customFormat="1" ht="26.25" customHeight="1">
      <c r="A9" s="261">
        <v>3</v>
      </c>
      <c r="B9" s="1129" t="s">
        <v>384</v>
      </c>
      <c r="C9" s="1130"/>
      <c r="D9" s="1130"/>
      <c r="E9" s="1130"/>
      <c r="F9" s="1130"/>
      <c r="G9" s="1130"/>
      <c r="H9" s="1130"/>
      <c r="I9" s="1130"/>
      <c r="J9" s="1130"/>
      <c r="K9" s="1130"/>
      <c r="L9" s="1130"/>
      <c r="M9" s="1130"/>
      <c r="N9" s="1130"/>
      <c r="O9" s="1130"/>
      <c r="P9" s="1131"/>
      <c r="Q9" s="1135">
        <v>1</v>
      </c>
      <c r="R9" s="1136"/>
      <c r="S9" s="1136"/>
      <c r="T9" s="1136"/>
      <c r="U9" s="1136"/>
      <c r="V9" s="1136">
        <v>1</v>
      </c>
      <c r="W9" s="1136"/>
      <c r="X9" s="1136"/>
      <c r="Y9" s="1136"/>
      <c r="Z9" s="1136"/>
      <c r="AA9" s="1136">
        <v>0</v>
      </c>
      <c r="AB9" s="1136"/>
      <c r="AC9" s="1136"/>
      <c r="AD9" s="1136"/>
      <c r="AE9" s="1137"/>
      <c r="AF9" s="1111" t="s">
        <v>385</v>
      </c>
      <c r="AG9" s="1112"/>
      <c r="AH9" s="1112"/>
      <c r="AI9" s="1112"/>
      <c r="AJ9" s="1113"/>
      <c r="AK9" s="1178" t="s">
        <v>620</v>
      </c>
      <c r="AL9" s="1179"/>
      <c r="AM9" s="1179"/>
      <c r="AN9" s="1179"/>
      <c r="AO9" s="1179"/>
      <c r="AP9" s="1179">
        <v>1</v>
      </c>
      <c r="AQ9" s="1179"/>
      <c r="AR9" s="1179"/>
      <c r="AS9" s="1179"/>
      <c r="AT9" s="1179"/>
      <c r="AU9" s="1176"/>
      <c r="AV9" s="1176"/>
      <c r="AW9" s="1176"/>
      <c r="AX9" s="1176"/>
      <c r="AY9" s="1177"/>
      <c r="AZ9" s="252"/>
      <c r="BA9" s="252"/>
      <c r="BB9" s="252"/>
      <c r="BC9" s="252"/>
      <c r="BD9" s="252"/>
      <c r="BE9" s="253"/>
      <c r="BF9" s="253"/>
      <c r="BG9" s="253"/>
      <c r="BH9" s="253"/>
      <c r="BI9" s="253"/>
      <c r="BJ9" s="253"/>
      <c r="BK9" s="253"/>
      <c r="BL9" s="253"/>
      <c r="BM9" s="253"/>
      <c r="BN9" s="253"/>
      <c r="BO9" s="253"/>
      <c r="BP9" s="253"/>
      <c r="BQ9" s="262">
        <v>3</v>
      </c>
      <c r="BR9" s="263"/>
      <c r="BS9" s="1106" t="s">
        <v>594</v>
      </c>
      <c r="BT9" s="1107"/>
      <c r="BU9" s="1107"/>
      <c r="BV9" s="1107"/>
      <c r="BW9" s="1107"/>
      <c r="BX9" s="1107"/>
      <c r="BY9" s="1107"/>
      <c r="BZ9" s="1107"/>
      <c r="CA9" s="1107"/>
      <c r="CB9" s="1107"/>
      <c r="CC9" s="1107"/>
      <c r="CD9" s="1107"/>
      <c r="CE9" s="1107"/>
      <c r="CF9" s="1107"/>
      <c r="CG9" s="1108"/>
      <c r="CH9" s="1081">
        <v>0</v>
      </c>
      <c r="CI9" s="1082"/>
      <c r="CJ9" s="1082"/>
      <c r="CK9" s="1082"/>
      <c r="CL9" s="1083"/>
      <c r="CM9" s="1081">
        <v>6</v>
      </c>
      <c r="CN9" s="1082"/>
      <c r="CO9" s="1082"/>
      <c r="CP9" s="1082"/>
      <c r="CQ9" s="1083"/>
      <c r="CR9" s="1081">
        <v>5</v>
      </c>
      <c r="CS9" s="1082"/>
      <c r="CT9" s="1082"/>
      <c r="CU9" s="1082"/>
      <c r="CV9" s="1083"/>
      <c r="CW9" s="1081" t="s">
        <v>621</v>
      </c>
      <c r="CX9" s="1082"/>
      <c r="CY9" s="1082"/>
      <c r="CZ9" s="1082"/>
      <c r="DA9" s="1083"/>
      <c r="DB9" s="1081" t="s">
        <v>621</v>
      </c>
      <c r="DC9" s="1082"/>
      <c r="DD9" s="1082"/>
      <c r="DE9" s="1082"/>
      <c r="DF9" s="1083"/>
      <c r="DG9" s="1081" t="s">
        <v>621</v>
      </c>
      <c r="DH9" s="1082"/>
      <c r="DI9" s="1082"/>
      <c r="DJ9" s="1082"/>
      <c r="DK9" s="1083"/>
      <c r="DL9" s="1081" t="s">
        <v>621</v>
      </c>
      <c r="DM9" s="1082"/>
      <c r="DN9" s="1082"/>
      <c r="DO9" s="1082"/>
      <c r="DP9" s="1083"/>
      <c r="DQ9" s="1081" t="s">
        <v>621</v>
      </c>
      <c r="DR9" s="1082"/>
      <c r="DS9" s="1082"/>
      <c r="DT9" s="1082"/>
      <c r="DU9" s="1083"/>
      <c r="DV9" s="1084"/>
      <c r="DW9" s="1085"/>
      <c r="DX9" s="1085"/>
      <c r="DY9" s="1085"/>
      <c r="DZ9" s="1086"/>
      <c r="EA9" s="254"/>
    </row>
    <row r="10" spans="1:131" s="255" customFormat="1" ht="26.25" customHeight="1">
      <c r="A10" s="261">
        <v>4</v>
      </c>
      <c r="B10" s="1129" t="s">
        <v>386</v>
      </c>
      <c r="C10" s="1130"/>
      <c r="D10" s="1130"/>
      <c r="E10" s="1130"/>
      <c r="F10" s="1130"/>
      <c r="G10" s="1130"/>
      <c r="H10" s="1130"/>
      <c r="I10" s="1130"/>
      <c r="J10" s="1130"/>
      <c r="K10" s="1130"/>
      <c r="L10" s="1130"/>
      <c r="M10" s="1130"/>
      <c r="N10" s="1130"/>
      <c r="O10" s="1130"/>
      <c r="P10" s="1131"/>
      <c r="Q10" s="1135">
        <v>824</v>
      </c>
      <c r="R10" s="1136"/>
      <c r="S10" s="1136"/>
      <c r="T10" s="1136"/>
      <c r="U10" s="1136"/>
      <c r="V10" s="1136">
        <v>824</v>
      </c>
      <c r="W10" s="1136"/>
      <c r="X10" s="1136"/>
      <c r="Y10" s="1136"/>
      <c r="Z10" s="1136"/>
      <c r="AA10" s="1136">
        <v>0</v>
      </c>
      <c r="AB10" s="1136"/>
      <c r="AC10" s="1136"/>
      <c r="AD10" s="1136"/>
      <c r="AE10" s="1137"/>
      <c r="AF10" s="1111" t="s">
        <v>130</v>
      </c>
      <c r="AG10" s="1112"/>
      <c r="AH10" s="1112"/>
      <c r="AI10" s="1112"/>
      <c r="AJ10" s="1113"/>
      <c r="AK10" s="1178">
        <v>442</v>
      </c>
      <c r="AL10" s="1179"/>
      <c r="AM10" s="1179"/>
      <c r="AN10" s="1179"/>
      <c r="AO10" s="1179"/>
      <c r="AP10" s="1179" t="s">
        <v>621</v>
      </c>
      <c r="AQ10" s="1179"/>
      <c r="AR10" s="1179"/>
      <c r="AS10" s="1179"/>
      <c r="AT10" s="1179"/>
      <c r="AU10" s="1176"/>
      <c r="AV10" s="1176"/>
      <c r="AW10" s="1176"/>
      <c r="AX10" s="1176"/>
      <c r="AY10" s="1177"/>
      <c r="AZ10" s="252"/>
      <c r="BA10" s="252"/>
      <c r="BB10" s="252"/>
      <c r="BC10" s="252"/>
      <c r="BD10" s="252"/>
      <c r="BE10" s="253"/>
      <c r="BF10" s="253"/>
      <c r="BG10" s="253"/>
      <c r="BH10" s="253"/>
      <c r="BI10" s="253"/>
      <c r="BJ10" s="253"/>
      <c r="BK10" s="253"/>
      <c r="BL10" s="253"/>
      <c r="BM10" s="253"/>
      <c r="BN10" s="253"/>
      <c r="BO10" s="253"/>
      <c r="BP10" s="253"/>
      <c r="BQ10" s="262">
        <v>4</v>
      </c>
      <c r="BR10" s="263"/>
      <c r="BS10" s="1106" t="s">
        <v>595</v>
      </c>
      <c r="BT10" s="1107"/>
      <c r="BU10" s="1107"/>
      <c r="BV10" s="1107"/>
      <c r="BW10" s="1107"/>
      <c r="BX10" s="1107"/>
      <c r="BY10" s="1107"/>
      <c r="BZ10" s="1107"/>
      <c r="CA10" s="1107"/>
      <c r="CB10" s="1107"/>
      <c r="CC10" s="1107"/>
      <c r="CD10" s="1107"/>
      <c r="CE10" s="1107"/>
      <c r="CF10" s="1107"/>
      <c r="CG10" s="1108"/>
      <c r="CH10" s="1081">
        <v>0</v>
      </c>
      <c r="CI10" s="1082"/>
      <c r="CJ10" s="1082"/>
      <c r="CK10" s="1082"/>
      <c r="CL10" s="1083"/>
      <c r="CM10" s="1081">
        <v>32</v>
      </c>
      <c r="CN10" s="1082"/>
      <c r="CO10" s="1082"/>
      <c r="CP10" s="1082"/>
      <c r="CQ10" s="1083"/>
      <c r="CR10" s="1081">
        <v>11</v>
      </c>
      <c r="CS10" s="1082"/>
      <c r="CT10" s="1082"/>
      <c r="CU10" s="1082"/>
      <c r="CV10" s="1083"/>
      <c r="CW10" s="1081">
        <v>3</v>
      </c>
      <c r="CX10" s="1082"/>
      <c r="CY10" s="1082"/>
      <c r="CZ10" s="1082"/>
      <c r="DA10" s="1083"/>
      <c r="DB10" s="1081" t="s">
        <v>621</v>
      </c>
      <c r="DC10" s="1082"/>
      <c r="DD10" s="1082"/>
      <c r="DE10" s="1082"/>
      <c r="DF10" s="1083"/>
      <c r="DG10" s="1081" t="s">
        <v>621</v>
      </c>
      <c r="DH10" s="1082"/>
      <c r="DI10" s="1082"/>
      <c r="DJ10" s="1082"/>
      <c r="DK10" s="1083"/>
      <c r="DL10" s="1081" t="s">
        <v>621</v>
      </c>
      <c r="DM10" s="1082"/>
      <c r="DN10" s="1082"/>
      <c r="DO10" s="1082"/>
      <c r="DP10" s="1083"/>
      <c r="DQ10" s="1081" t="s">
        <v>621</v>
      </c>
      <c r="DR10" s="1082"/>
      <c r="DS10" s="1082"/>
      <c r="DT10" s="1082"/>
      <c r="DU10" s="1083"/>
      <c r="DV10" s="1084"/>
      <c r="DW10" s="1085"/>
      <c r="DX10" s="1085"/>
      <c r="DY10" s="1085"/>
      <c r="DZ10" s="1086"/>
      <c r="EA10" s="254"/>
    </row>
    <row r="11" spans="1:131" s="255" customFormat="1" ht="26.25" customHeight="1">
      <c r="A11" s="261">
        <v>5</v>
      </c>
      <c r="B11" s="1129" t="s">
        <v>387</v>
      </c>
      <c r="C11" s="1130"/>
      <c r="D11" s="1130"/>
      <c r="E11" s="1130"/>
      <c r="F11" s="1130"/>
      <c r="G11" s="1130"/>
      <c r="H11" s="1130"/>
      <c r="I11" s="1130"/>
      <c r="J11" s="1130"/>
      <c r="K11" s="1130"/>
      <c r="L11" s="1130"/>
      <c r="M11" s="1130"/>
      <c r="N11" s="1130"/>
      <c r="O11" s="1130"/>
      <c r="P11" s="1131"/>
      <c r="Q11" s="1135">
        <v>10</v>
      </c>
      <c r="R11" s="1136"/>
      <c r="S11" s="1136"/>
      <c r="T11" s="1136"/>
      <c r="U11" s="1136"/>
      <c r="V11" s="1136">
        <v>10</v>
      </c>
      <c r="W11" s="1136"/>
      <c r="X11" s="1136"/>
      <c r="Y11" s="1136"/>
      <c r="Z11" s="1136"/>
      <c r="AA11" s="1136">
        <v>0</v>
      </c>
      <c r="AB11" s="1136"/>
      <c r="AC11" s="1136"/>
      <c r="AD11" s="1136"/>
      <c r="AE11" s="1137"/>
      <c r="AF11" s="1111" t="s">
        <v>388</v>
      </c>
      <c r="AG11" s="1112"/>
      <c r="AH11" s="1112"/>
      <c r="AI11" s="1112"/>
      <c r="AJ11" s="1113"/>
      <c r="AK11" s="1178">
        <v>6</v>
      </c>
      <c r="AL11" s="1179"/>
      <c r="AM11" s="1179"/>
      <c r="AN11" s="1179"/>
      <c r="AO11" s="1179"/>
      <c r="AP11" s="1179" t="s">
        <v>621</v>
      </c>
      <c r="AQ11" s="1179"/>
      <c r="AR11" s="1179"/>
      <c r="AS11" s="1179"/>
      <c r="AT11" s="1179"/>
      <c r="AU11" s="1176"/>
      <c r="AV11" s="1176"/>
      <c r="AW11" s="1176"/>
      <c r="AX11" s="1176"/>
      <c r="AY11" s="1177"/>
      <c r="AZ11" s="252"/>
      <c r="BA11" s="252"/>
      <c r="BB11" s="252"/>
      <c r="BC11" s="252"/>
      <c r="BD11" s="252"/>
      <c r="BE11" s="253"/>
      <c r="BF11" s="253"/>
      <c r="BG11" s="253"/>
      <c r="BH11" s="253"/>
      <c r="BI11" s="253"/>
      <c r="BJ11" s="253"/>
      <c r="BK11" s="253"/>
      <c r="BL11" s="253"/>
      <c r="BM11" s="253"/>
      <c r="BN11" s="253"/>
      <c r="BO11" s="253"/>
      <c r="BP11" s="253"/>
      <c r="BQ11" s="262">
        <v>5</v>
      </c>
      <c r="BR11" s="263"/>
      <c r="BS11" s="1106" t="s">
        <v>596</v>
      </c>
      <c r="BT11" s="1107"/>
      <c r="BU11" s="1107"/>
      <c r="BV11" s="1107"/>
      <c r="BW11" s="1107"/>
      <c r="BX11" s="1107"/>
      <c r="BY11" s="1107"/>
      <c r="BZ11" s="1107"/>
      <c r="CA11" s="1107"/>
      <c r="CB11" s="1107"/>
      <c r="CC11" s="1107"/>
      <c r="CD11" s="1107"/>
      <c r="CE11" s="1107"/>
      <c r="CF11" s="1107"/>
      <c r="CG11" s="1108"/>
      <c r="CH11" s="1081">
        <v>7</v>
      </c>
      <c r="CI11" s="1082"/>
      <c r="CJ11" s="1082"/>
      <c r="CK11" s="1082"/>
      <c r="CL11" s="1083"/>
      <c r="CM11" s="1081">
        <v>48</v>
      </c>
      <c r="CN11" s="1082"/>
      <c r="CO11" s="1082"/>
      <c r="CP11" s="1082"/>
      <c r="CQ11" s="1083"/>
      <c r="CR11" s="1081">
        <v>25</v>
      </c>
      <c r="CS11" s="1082"/>
      <c r="CT11" s="1082"/>
      <c r="CU11" s="1082"/>
      <c r="CV11" s="1083"/>
      <c r="CW11" s="1081" t="s">
        <v>621</v>
      </c>
      <c r="CX11" s="1082"/>
      <c r="CY11" s="1082"/>
      <c r="CZ11" s="1082"/>
      <c r="DA11" s="1083"/>
      <c r="DB11" s="1081" t="s">
        <v>621</v>
      </c>
      <c r="DC11" s="1082"/>
      <c r="DD11" s="1082"/>
      <c r="DE11" s="1082"/>
      <c r="DF11" s="1083"/>
      <c r="DG11" s="1081" t="s">
        <v>621</v>
      </c>
      <c r="DH11" s="1082"/>
      <c r="DI11" s="1082"/>
      <c r="DJ11" s="1082"/>
      <c r="DK11" s="1083"/>
      <c r="DL11" s="1081" t="s">
        <v>621</v>
      </c>
      <c r="DM11" s="1082"/>
      <c r="DN11" s="1082"/>
      <c r="DO11" s="1082"/>
      <c r="DP11" s="1083"/>
      <c r="DQ11" s="1081" t="s">
        <v>621</v>
      </c>
      <c r="DR11" s="1082"/>
      <c r="DS11" s="1082"/>
      <c r="DT11" s="1082"/>
      <c r="DU11" s="1083"/>
      <c r="DV11" s="1084"/>
      <c r="DW11" s="1085"/>
      <c r="DX11" s="1085"/>
      <c r="DY11" s="1085"/>
      <c r="DZ11" s="1086"/>
      <c r="EA11" s="254"/>
    </row>
    <row r="12" spans="1:131" s="255" customFormat="1" ht="26.25" customHeight="1">
      <c r="A12" s="261">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8"/>
      <c r="AL12" s="1179"/>
      <c r="AM12" s="1179"/>
      <c r="AN12" s="1179"/>
      <c r="AO12" s="1179"/>
      <c r="AP12" s="1179"/>
      <c r="AQ12" s="1179"/>
      <c r="AR12" s="1179"/>
      <c r="AS12" s="1179"/>
      <c r="AT12" s="1179"/>
      <c r="AU12" s="1176"/>
      <c r="AV12" s="1176"/>
      <c r="AW12" s="1176"/>
      <c r="AX12" s="1176"/>
      <c r="AY12" s="1177"/>
      <c r="AZ12" s="252"/>
      <c r="BA12" s="252"/>
      <c r="BB12" s="252"/>
      <c r="BC12" s="252"/>
      <c r="BD12" s="252"/>
      <c r="BE12" s="253"/>
      <c r="BF12" s="253"/>
      <c r="BG12" s="253"/>
      <c r="BH12" s="253"/>
      <c r="BI12" s="253"/>
      <c r="BJ12" s="253"/>
      <c r="BK12" s="253"/>
      <c r="BL12" s="253"/>
      <c r="BM12" s="253"/>
      <c r="BN12" s="253"/>
      <c r="BO12" s="253"/>
      <c r="BP12" s="253"/>
      <c r="BQ12" s="262">
        <v>6</v>
      </c>
      <c r="BR12" s="263"/>
      <c r="BS12" s="1106" t="s">
        <v>597</v>
      </c>
      <c r="BT12" s="1107"/>
      <c r="BU12" s="1107"/>
      <c r="BV12" s="1107"/>
      <c r="BW12" s="1107"/>
      <c r="BX12" s="1107"/>
      <c r="BY12" s="1107"/>
      <c r="BZ12" s="1107"/>
      <c r="CA12" s="1107"/>
      <c r="CB12" s="1107"/>
      <c r="CC12" s="1107"/>
      <c r="CD12" s="1107"/>
      <c r="CE12" s="1107"/>
      <c r="CF12" s="1107"/>
      <c r="CG12" s="1108"/>
      <c r="CH12" s="1081">
        <v>-432</v>
      </c>
      <c r="CI12" s="1082"/>
      <c r="CJ12" s="1082"/>
      <c r="CK12" s="1082"/>
      <c r="CL12" s="1083"/>
      <c r="CM12" s="1081">
        <v>354</v>
      </c>
      <c r="CN12" s="1082"/>
      <c r="CO12" s="1082"/>
      <c r="CP12" s="1082"/>
      <c r="CQ12" s="1083"/>
      <c r="CR12" s="1081">
        <v>32</v>
      </c>
      <c r="CS12" s="1082"/>
      <c r="CT12" s="1082"/>
      <c r="CU12" s="1082"/>
      <c r="CV12" s="1083"/>
      <c r="CW12" s="1081">
        <v>254125</v>
      </c>
      <c r="CX12" s="1082"/>
      <c r="CY12" s="1082"/>
      <c r="CZ12" s="1082"/>
      <c r="DA12" s="1083"/>
      <c r="DB12" s="1081">
        <v>130000</v>
      </c>
      <c r="DC12" s="1082"/>
      <c r="DD12" s="1082"/>
      <c r="DE12" s="1082"/>
      <c r="DF12" s="1083"/>
      <c r="DG12" s="1081" t="s">
        <v>621</v>
      </c>
      <c r="DH12" s="1082"/>
      <c r="DI12" s="1082"/>
      <c r="DJ12" s="1082"/>
      <c r="DK12" s="1083"/>
      <c r="DL12" s="1081" t="s">
        <v>621</v>
      </c>
      <c r="DM12" s="1082"/>
      <c r="DN12" s="1082"/>
      <c r="DO12" s="1082"/>
      <c r="DP12" s="1083"/>
      <c r="DQ12" s="1081" t="s">
        <v>621</v>
      </c>
      <c r="DR12" s="1082"/>
      <c r="DS12" s="1082"/>
      <c r="DT12" s="1082"/>
      <c r="DU12" s="1083"/>
      <c r="DV12" s="1084" t="s">
        <v>612</v>
      </c>
      <c r="DW12" s="1085"/>
      <c r="DX12" s="1085"/>
      <c r="DY12" s="1085"/>
      <c r="DZ12" s="1086"/>
      <c r="EA12" s="254"/>
    </row>
    <row r="13" spans="1:131" s="255" customFormat="1" ht="26.25" customHeight="1">
      <c r="A13" s="261">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8"/>
      <c r="AL13" s="1179"/>
      <c r="AM13" s="1179"/>
      <c r="AN13" s="1179"/>
      <c r="AO13" s="1179"/>
      <c r="AP13" s="1179"/>
      <c r="AQ13" s="1179"/>
      <c r="AR13" s="1179"/>
      <c r="AS13" s="1179"/>
      <c r="AT13" s="1179"/>
      <c r="AU13" s="1176"/>
      <c r="AV13" s="1176"/>
      <c r="AW13" s="1176"/>
      <c r="AX13" s="1176"/>
      <c r="AY13" s="1177"/>
      <c r="AZ13" s="252"/>
      <c r="BA13" s="252"/>
      <c r="BB13" s="252"/>
      <c r="BC13" s="252"/>
      <c r="BD13" s="252"/>
      <c r="BE13" s="253"/>
      <c r="BF13" s="253"/>
      <c r="BG13" s="253"/>
      <c r="BH13" s="253"/>
      <c r="BI13" s="253"/>
      <c r="BJ13" s="253"/>
      <c r="BK13" s="253"/>
      <c r="BL13" s="253"/>
      <c r="BM13" s="253"/>
      <c r="BN13" s="253"/>
      <c r="BO13" s="253"/>
      <c r="BP13" s="253"/>
      <c r="BQ13" s="262">
        <v>7</v>
      </c>
      <c r="BR13" s="263"/>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4"/>
    </row>
    <row r="14" spans="1:131" s="255" customFormat="1" ht="26.25" customHeight="1">
      <c r="A14" s="261">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8"/>
      <c r="AL14" s="1179"/>
      <c r="AM14" s="1179"/>
      <c r="AN14" s="1179"/>
      <c r="AO14" s="1179"/>
      <c r="AP14" s="1179"/>
      <c r="AQ14" s="1179"/>
      <c r="AR14" s="1179"/>
      <c r="AS14" s="1179"/>
      <c r="AT14" s="1179"/>
      <c r="AU14" s="1176"/>
      <c r="AV14" s="1176"/>
      <c r="AW14" s="1176"/>
      <c r="AX14" s="1176"/>
      <c r="AY14" s="1177"/>
      <c r="AZ14" s="252"/>
      <c r="BA14" s="252"/>
      <c r="BB14" s="252"/>
      <c r="BC14" s="252"/>
      <c r="BD14" s="252"/>
      <c r="BE14" s="253"/>
      <c r="BF14" s="253"/>
      <c r="BG14" s="253"/>
      <c r="BH14" s="253"/>
      <c r="BI14" s="253"/>
      <c r="BJ14" s="253"/>
      <c r="BK14" s="253"/>
      <c r="BL14" s="253"/>
      <c r="BM14" s="253"/>
      <c r="BN14" s="253"/>
      <c r="BO14" s="253"/>
      <c r="BP14" s="253"/>
      <c r="BQ14" s="262">
        <v>8</v>
      </c>
      <c r="BR14" s="263"/>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4"/>
    </row>
    <row r="15" spans="1:131" s="255" customFormat="1" ht="26.25" customHeight="1">
      <c r="A15" s="261">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8"/>
      <c r="AL15" s="1179"/>
      <c r="AM15" s="1179"/>
      <c r="AN15" s="1179"/>
      <c r="AO15" s="1179"/>
      <c r="AP15" s="1179"/>
      <c r="AQ15" s="1179"/>
      <c r="AR15" s="1179"/>
      <c r="AS15" s="1179"/>
      <c r="AT15" s="1179"/>
      <c r="AU15" s="1176"/>
      <c r="AV15" s="1176"/>
      <c r="AW15" s="1176"/>
      <c r="AX15" s="1176"/>
      <c r="AY15" s="1177"/>
      <c r="AZ15" s="252"/>
      <c r="BA15" s="252"/>
      <c r="BB15" s="252"/>
      <c r="BC15" s="252"/>
      <c r="BD15" s="252"/>
      <c r="BE15" s="253"/>
      <c r="BF15" s="253"/>
      <c r="BG15" s="253"/>
      <c r="BH15" s="253"/>
      <c r="BI15" s="253"/>
      <c r="BJ15" s="253"/>
      <c r="BK15" s="253"/>
      <c r="BL15" s="253"/>
      <c r="BM15" s="253"/>
      <c r="BN15" s="253"/>
      <c r="BO15" s="253"/>
      <c r="BP15" s="253"/>
      <c r="BQ15" s="262">
        <v>9</v>
      </c>
      <c r="BR15" s="263"/>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4"/>
    </row>
    <row r="16" spans="1:131" s="255" customFormat="1" ht="26.25" customHeight="1">
      <c r="A16" s="261">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8"/>
      <c r="AL16" s="1179"/>
      <c r="AM16" s="1179"/>
      <c r="AN16" s="1179"/>
      <c r="AO16" s="1179"/>
      <c r="AP16" s="1179"/>
      <c r="AQ16" s="1179"/>
      <c r="AR16" s="1179"/>
      <c r="AS16" s="1179"/>
      <c r="AT16" s="1179"/>
      <c r="AU16" s="1176"/>
      <c r="AV16" s="1176"/>
      <c r="AW16" s="1176"/>
      <c r="AX16" s="1176"/>
      <c r="AY16" s="1177"/>
      <c r="AZ16" s="252"/>
      <c r="BA16" s="252"/>
      <c r="BB16" s="252"/>
      <c r="BC16" s="252"/>
      <c r="BD16" s="252"/>
      <c r="BE16" s="253"/>
      <c r="BF16" s="253"/>
      <c r="BG16" s="253"/>
      <c r="BH16" s="253"/>
      <c r="BI16" s="253"/>
      <c r="BJ16" s="253"/>
      <c r="BK16" s="253"/>
      <c r="BL16" s="253"/>
      <c r="BM16" s="253"/>
      <c r="BN16" s="253"/>
      <c r="BO16" s="253"/>
      <c r="BP16" s="253"/>
      <c r="BQ16" s="262">
        <v>10</v>
      </c>
      <c r="BR16" s="263"/>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4"/>
    </row>
    <row r="17" spans="1:131" s="255" customFormat="1" ht="26.25" customHeight="1">
      <c r="A17" s="261">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8"/>
      <c r="AL17" s="1179"/>
      <c r="AM17" s="1179"/>
      <c r="AN17" s="1179"/>
      <c r="AO17" s="1179"/>
      <c r="AP17" s="1179"/>
      <c r="AQ17" s="1179"/>
      <c r="AR17" s="1179"/>
      <c r="AS17" s="1179"/>
      <c r="AT17" s="1179"/>
      <c r="AU17" s="1176"/>
      <c r="AV17" s="1176"/>
      <c r="AW17" s="1176"/>
      <c r="AX17" s="1176"/>
      <c r="AY17" s="1177"/>
      <c r="AZ17" s="252"/>
      <c r="BA17" s="252"/>
      <c r="BB17" s="252"/>
      <c r="BC17" s="252"/>
      <c r="BD17" s="252"/>
      <c r="BE17" s="253"/>
      <c r="BF17" s="253"/>
      <c r="BG17" s="253"/>
      <c r="BH17" s="253"/>
      <c r="BI17" s="253"/>
      <c r="BJ17" s="253"/>
      <c r="BK17" s="253"/>
      <c r="BL17" s="253"/>
      <c r="BM17" s="253"/>
      <c r="BN17" s="253"/>
      <c r="BO17" s="253"/>
      <c r="BP17" s="253"/>
      <c r="BQ17" s="262">
        <v>11</v>
      </c>
      <c r="BR17" s="263"/>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4"/>
    </row>
    <row r="18" spans="1:131" s="255" customFormat="1" ht="26.25" customHeight="1">
      <c r="A18" s="261">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8"/>
      <c r="AL18" s="1179"/>
      <c r="AM18" s="1179"/>
      <c r="AN18" s="1179"/>
      <c r="AO18" s="1179"/>
      <c r="AP18" s="1179"/>
      <c r="AQ18" s="1179"/>
      <c r="AR18" s="1179"/>
      <c r="AS18" s="1179"/>
      <c r="AT18" s="1179"/>
      <c r="AU18" s="1176"/>
      <c r="AV18" s="1176"/>
      <c r="AW18" s="1176"/>
      <c r="AX18" s="1176"/>
      <c r="AY18" s="1177"/>
      <c r="AZ18" s="252"/>
      <c r="BA18" s="252"/>
      <c r="BB18" s="252"/>
      <c r="BC18" s="252"/>
      <c r="BD18" s="252"/>
      <c r="BE18" s="253"/>
      <c r="BF18" s="253"/>
      <c r="BG18" s="253"/>
      <c r="BH18" s="253"/>
      <c r="BI18" s="253"/>
      <c r="BJ18" s="253"/>
      <c r="BK18" s="253"/>
      <c r="BL18" s="253"/>
      <c r="BM18" s="253"/>
      <c r="BN18" s="253"/>
      <c r="BO18" s="253"/>
      <c r="BP18" s="253"/>
      <c r="BQ18" s="262">
        <v>12</v>
      </c>
      <c r="BR18" s="263"/>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4"/>
    </row>
    <row r="19" spans="1:131" s="255" customFormat="1" ht="26.25" customHeight="1">
      <c r="A19" s="261">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8"/>
      <c r="AL19" s="1179"/>
      <c r="AM19" s="1179"/>
      <c r="AN19" s="1179"/>
      <c r="AO19" s="1179"/>
      <c r="AP19" s="1179"/>
      <c r="AQ19" s="1179"/>
      <c r="AR19" s="1179"/>
      <c r="AS19" s="1179"/>
      <c r="AT19" s="1179"/>
      <c r="AU19" s="1176"/>
      <c r="AV19" s="1176"/>
      <c r="AW19" s="1176"/>
      <c r="AX19" s="1176"/>
      <c r="AY19" s="1177"/>
      <c r="AZ19" s="252"/>
      <c r="BA19" s="252"/>
      <c r="BB19" s="252"/>
      <c r="BC19" s="252"/>
      <c r="BD19" s="252"/>
      <c r="BE19" s="253"/>
      <c r="BF19" s="253"/>
      <c r="BG19" s="253"/>
      <c r="BH19" s="253"/>
      <c r="BI19" s="253"/>
      <c r="BJ19" s="253"/>
      <c r="BK19" s="253"/>
      <c r="BL19" s="253"/>
      <c r="BM19" s="253"/>
      <c r="BN19" s="253"/>
      <c r="BO19" s="253"/>
      <c r="BP19" s="253"/>
      <c r="BQ19" s="262">
        <v>13</v>
      </c>
      <c r="BR19" s="263"/>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4"/>
    </row>
    <row r="20" spans="1:131" s="255" customFormat="1" ht="26.25" customHeight="1">
      <c r="A20" s="261">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8"/>
      <c r="AL20" s="1179"/>
      <c r="AM20" s="1179"/>
      <c r="AN20" s="1179"/>
      <c r="AO20" s="1179"/>
      <c r="AP20" s="1179"/>
      <c r="AQ20" s="1179"/>
      <c r="AR20" s="1179"/>
      <c r="AS20" s="1179"/>
      <c r="AT20" s="1179"/>
      <c r="AU20" s="1176"/>
      <c r="AV20" s="1176"/>
      <c r="AW20" s="1176"/>
      <c r="AX20" s="1176"/>
      <c r="AY20" s="1177"/>
      <c r="AZ20" s="252"/>
      <c r="BA20" s="252"/>
      <c r="BB20" s="252"/>
      <c r="BC20" s="252"/>
      <c r="BD20" s="252"/>
      <c r="BE20" s="253"/>
      <c r="BF20" s="253"/>
      <c r="BG20" s="253"/>
      <c r="BH20" s="253"/>
      <c r="BI20" s="253"/>
      <c r="BJ20" s="253"/>
      <c r="BK20" s="253"/>
      <c r="BL20" s="253"/>
      <c r="BM20" s="253"/>
      <c r="BN20" s="253"/>
      <c r="BO20" s="253"/>
      <c r="BP20" s="253"/>
      <c r="BQ20" s="262">
        <v>14</v>
      </c>
      <c r="BR20" s="263"/>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4"/>
    </row>
    <row r="21" spans="1:131" s="255" customFormat="1" ht="26.25" customHeight="1" thickBot="1">
      <c r="A21" s="261">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8"/>
      <c r="AL21" s="1179"/>
      <c r="AM21" s="1179"/>
      <c r="AN21" s="1179"/>
      <c r="AO21" s="1179"/>
      <c r="AP21" s="1179"/>
      <c r="AQ21" s="1179"/>
      <c r="AR21" s="1179"/>
      <c r="AS21" s="1179"/>
      <c r="AT21" s="1179"/>
      <c r="AU21" s="1176"/>
      <c r="AV21" s="1176"/>
      <c r="AW21" s="1176"/>
      <c r="AX21" s="1176"/>
      <c r="AY21" s="1177"/>
      <c r="AZ21" s="252"/>
      <c r="BA21" s="252"/>
      <c r="BB21" s="252"/>
      <c r="BC21" s="252"/>
      <c r="BD21" s="252"/>
      <c r="BE21" s="253"/>
      <c r="BF21" s="253"/>
      <c r="BG21" s="253"/>
      <c r="BH21" s="253"/>
      <c r="BI21" s="253"/>
      <c r="BJ21" s="253"/>
      <c r="BK21" s="253"/>
      <c r="BL21" s="253"/>
      <c r="BM21" s="253"/>
      <c r="BN21" s="253"/>
      <c r="BO21" s="253"/>
      <c r="BP21" s="253"/>
      <c r="BQ21" s="262">
        <v>15</v>
      </c>
      <c r="BR21" s="263"/>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4"/>
    </row>
    <row r="22" spans="1:131" s="255" customFormat="1" ht="26.25" customHeight="1">
      <c r="A22" s="261">
        <v>16</v>
      </c>
      <c r="B22" s="1129"/>
      <c r="C22" s="1130"/>
      <c r="D22" s="1130"/>
      <c r="E22" s="1130"/>
      <c r="F22" s="1130"/>
      <c r="G22" s="1130"/>
      <c r="H22" s="1130"/>
      <c r="I22" s="1130"/>
      <c r="J22" s="1130"/>
      <c r="K22" s="1130"/>
      <c r="L22" s="1130"/>
      <c r="M22" s="1130"/>
      <c r="N22" s="1130"/>
      <c r="O22" s="1130"/>
      <c r="P22" s="1131"/>
      <c r="Q22" s="1173"/>
      <c r="R22" s="1174"/>
      <c r="S22" s="1174"/>
      <c r="T22" s="1174"/>
      <c r="U22" s="1174"/>
      <c r="V22" s="1174"/>
      <c r="W22" s="1174"/>
      <c r="X22" s="1174"/>
      <c r="Y22" s="1174"/>
      <c r="Z22" s="1174"/>
      <c r="AA22" s="1174"/>
      <c r="AB22" s="1174"/>
      <c r="AC22" s="1174"/>
      <c r="AD22" s="1174"/>
      <c r="AE22" s="1175"/>
      <c r="AF22" s="1111"/>
      <c r="AG22" s="1112"/>
      <c r="AH22" s="1112"/>
      <c r="AI22" s="1112"/>
      <c r="AJ22" s="1113"/>
      <c r="AK22" s="1169"/>
      <c r="AL22" s="1170"/>
      <c r="AM22" s="1170"/>
      <c r="AN22" s="1170"/>
      <c r="AO22" s="1170"/>
      <c r="AP22" s="1170"/>
      <c r="AQ22" s="1170"/>
      <c r="AR22" s="1170"/>
      <c r="AS22" s="1170"/>
      <c r="AT22" s="1170"/>
      <c r="AU22" s="1171"/>
      <c r="AV22" s="1171"/>
      <c r="AW22" s="1171"/>
      <c r="AX22" s="1171"/>
      <c r="AY22" s="1172"/>
      <c r="AZ22" s="1127" t="s">
        <v>389</v>
      </c>
      <c r="BA22" s="1127"/>
      <c r="BB22" s="1127"/>
      <c r="BC22" s="1127"/>
      <c r="BD22" s="1128"/>
      <c r="BE22" s="253"/>
      <c r="BF22" s="253"/>
      <c r="BG22" s="253"/>
      <c r="BH22" s="253"/>
      <c r="BI22" s="253"/>
      <c r="BJ22" s="253"/>
      <c r="BK22" s="253"/>
      <c r="BL22" s="253"/>
      <c r="BM22" s="253"/>
      <c r="BN22" s="253"/>
      <c r="BO22" s="253"/>
      <c r="BP22" s="253"/>
      <c r="BQ22" s="262">
        <v>16</v>
      </c>
      <c r="BR22" s="263"/>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4"/>
    </row>
    <row r="23" spans="1:131" s="255" customFormat="1" ht="26.25" customHeight="1" thickBot="1">
      <c r="A23" s="264" t="s">
        <v>390</v>
      </c>
      <c r="B23" s="1033" t="s">
        <v>391</v>
      </c>
      <c r="C23" s="1034"/>
      <c r="D23" s="1034"/>
      <c r="E23" s="1034"/>
      <c r="F23" s="1034"/>
      <c r="G23" s="1034"/>
      <c r="H23" s="1034"/>
      <c r="I23" s="1034"/>
      <c r="J23" s="1034"/>
      <c r="K23" s="1034"/>
      <c r="L23" s="1034"/>
      <c r="M23" s="1034"/>
      <c r="N23" s="1034"/>
      <c r="O23" s="1034"/>
      <c r="P23" s="1035"/>
      <c r="Q23" s="1160">
        <v>20908</v>
      </c>
      <c r="R23" s="1161"/>
      <c r="S23" s="1161"/>
      <c r="T23" s="1161"/>
      <c r="U23" s="1161"/>
      <c r="V23" s="1161">
        <v>20758</v>
      </c>
      <c r="W23" s="1161"/>
      <c r="X23" s="1161"/>
      <c r="Y23" s="1161"/>
      <c r="Z23" s="1161"/>
      <c r="AA23" s="1161">
        <v>150</v>
      </c>
      <c r="AB23" s="1161"/>
      <c r="AC23" s="1161"/>
      <c r="AD23" s="1161"/>
      <c r="AE23" s="1162"/>
      <c r="AF23" s="1163">
        <v>6</v>
      </c>
      <c r="AG23" s="1161"/>
      <c r="AH23" s="1161"/>
      <c r="AI23" s="1161"/>
      <c r="AJ23" s="1164"/>
      <c r="AK23" s="1165"/>
      <c r="AL23" s="1166"/>
      <c r="AM23" s="1166"/>
      <c r="AN23" s="1166"/>
      <c r="AO23" s="1166"/>
      <c r="AP23" s="1161">
        <v>25520</v>
      </c>
      <c r="AQ23" s="1161"/>
      <c r="AR23" s="1161"/>
      <c r="AS23" s="1161"/>
      <c r="AT23" s="1161"/>
      <c r="AU23" s="1167"/>
      <c r="AV23" s="1167"/>
      <c r="AW23" s="1167"/>
      <c r="AX23" s="1167"/>
      <c r="AY23" s="1168"/>
      <c r="AZ23" s="1157" t="s">
        <v>388</v>
      </c>
      <c r="BA23" s="1158"/>
      <c r="BB23" s="1158"/>
      <c r="BC23" s="1158"/>
      <c r="BD23" s="1159"/>
      <c r="BE23" s="253"/>
      <c r="BF23" s="253"/>
      <c r="BG23" s="253"/>
      <c r="BH23" s="253"/>
      <c r="BI23" s="253"/>
      <c r="BJ23" s="253"/>
      <c r="BK23" s="253"/>
      <c r="BL23" s="253"/>
      <c r="BM23" s="253"/>
      <c r="BN23" s="253"/>
      <c r="BO23" s="253"/>
      <c r="BP23" s="253"/>
      <c r="BQ23" s="262">
        <v>17</v>
      </c>
      <c r="BR23" s="263"/>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4"/>
    </row>
    <row r="24" spans="1:131" s="255" customFormat="1" ht="26.25" customHeight="1">
      <c r="A24" s="1156" t="s">
        <v>392</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2"/>
      <c r="BA24" s="252"/>
      <c r="BB24" s="252"/>
      <c r="BC24" s="252"/>
      <c r="BD24" s="252"/>
      <c r="BE24" s="253"/>
      <c r="BF24" s="253"/>
      <c r="BG24" s="253"/>
      <c r="BH24" s="253"/>
      <c r="BI24" s="253"/>
      <c r="BJ24" s="253"/>
      <c r="BK24" s="253"/>
      <c r="BL24" s="253"/>
      <c r="BM24" s="253"/>
      <c r="BN24" s="253"/>
      <c r="BO24" s="253"/>
      <c r="BP24" s="253"/>
      <c r="BQ24" s="262">
        <v>18</v>
      </c>
      <c r="BR24" s="263"/>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4"/>
    </row>
    <row r="25" spans="1:131" s="247" customFormat="1" ht="26.25" customHeight="1" thickBot="1">
      <c r="A25" s="1155" t="s">
        <v>393</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2"/>
      <c r="BK25" s="252"/>
      <c r="BL25" s="252"/>
      <c r="BM25" s="252"/>
      <c r="BN25" s="252"/>
      <c r="BO25" s="265"/>
      <c r="BP25" s="265"/>
      <c r="BQ25" s="262">
        <v>19</v>
      </c>
      <c r="BR25" s="263"/>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6"/>
    </row>
    <row r="26" spans="1:131" s="247" customFormat="1" ht="26.25" customHeight="1">
      <c r="A26" s="1087" t="s">
        <v>365</v>
      </c>
      <c r="B26" s="1088"/>
      <c r="C26" s="1088"/>
      <c r="D26" s="1088"/>
      <c r="E26" s="1088"/>
      <c r="F26" s="1088"/>
      <c r="G26" s="1088"/>
      <c r="H26" s="1088"/>
      <c r="I26" s="1088"/>
      <c r="J26" s="1088"/>
      <c r="K26" s="1088"/>
      <c r="L26" s="1088"/>
      <c r="M26" s="1088"/>
      <c r="N26" s="1088"/>
      <c r="O26" s="1088"/>
      <c r="P26" s="1089"/>
      <c r="Q26" s="1093" t="s">
        <v>394</v>
      </c>
      <c r="R26" s="1094"/>
      <c r="S26" s="1094"/>
      <c r="T26" s="1094"/>
      <c r="U26" s="1095"/>
      <c r="V26" s="1093" t="s">
        <v>395</v>
      </c>
      <c r="W26" s="1094"/>
      <c r="X26" s="1094"/>
      <c r="Y26" s="1094"/>
      <c r="Z26" s="1095"/>
      <c r="AA26" s="1093" t="s">
        <v>396</v>
      </c>
      <c r="AB26" s="1094"/>
      <c r="AC26" s="1094"/>
      <c r="AD26" s="1094"/>
      <c r="AE26" s="1094"/>
      <c r="AF26" s="1151" t="s">
        <v>397</v>
      </c>
      <c r="AG26" s="1100"/>
      <c r="AH26" s="1100"/>
      <c r="AI26" s="1100"/>
      <c r="AJ26" s="1152"/>
      <c r="AK26" s="1094" t="s">
        <v>398</v>
      </c>
      <c r="AL26" s="1094"/>
      <c r="AM26" s="1094"/>
      <c r="AN26" s="1094"/>
      <c r="AO26" s="1095"/>
      <c r="AP26" s="1093" t="s">
        <v>399</v>
      </c>
      <c r="AQ26" s="1094"/>
      <c r="AR26" s="1094"/>
      <c r="AS26" s="1094"/>
      <c r="AT26" s="1095"/>
      <c r="AU26" s="1093" t="s">
        <v>400</v>
      </c>
      <c r="AV26" s="1094"/>
      <c r="AW26" s="1094"/>
      <c r="AX26" s="1094"/>
      <c r="AY26" s="1095"/>
      <c r="AZ26" s="1093" t="s">
        <v>401</v>
      </c>
      <c r="BA26" s="1094"/>
      <c r="BB26" s="1094"/>
      <c r="BC26" s="1094"/>
      <c r="BD26" s="1095"/>
      <c r="BE26" s="1093" t="s">
        <v>372</v>
      </c>
      <c r="BF26" s="1094"/>
      <c r="BG26" s="1094"/>
      <c r="BH26" s="1094"/>
      <c r="BI26" s="1109"/>
      <c r="BJ26" s="252"/>
      <c r="BK26" s="252"/>
      <c r="BL26" s="252"/>
      <c r="BM26" s="252"/>
      <c r="BN26" s="252"/>
      <c r="BO26" s="265"/>
      <c r="BP26" s="265"/>
      <c r="BQ26" s="262">
        <v>20</v>
      </c>
      <c r="BR26" s="263"/>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6"/>
    </row>
    <row r="27" spans="1:131" s="247" customFormat="1" ht="26.25" customHeight="1" thickBot="1">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2"/>
      <c r="BK27" s="252"/>
      <c r="BL27" s="252"/>
      <c r="BM27" s="252"/>
      <c r="BN27" s="252"/>
      <c r="BO27" s="265"/>
      <c r="BP27" s="265"/>
      <c r="BQ27" s="262">
        <v>21</v>
      </c>
      <c r="BR27" s="263"/>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6"/>
    </row>
    <row r="28" spans="1:131" s="247" customFormat="1" ht="26.25" customHeight="1" thickTop="1">
      <c r="A28" s="266">
        <v>1</v>
      </c>
      <c r="B28" s="1142" t="s">
        <v>402</v>
      </c>
      <c r="C28" s="1143"/>
      <c r="D28" s="1143"/>
      <c r="E28" s="1143"/>
      <c r="F28" s="1143"/>
      <c r="G28" s="1143"/>
      <c r="H28" s="1143"/>
      <c r="I28" s="1143"/>
      <c r="J28" s="1143"/>
      <c r="K28" s="1143"/>
      <c r="L28" s="1143"/>
      <c r="M28" s="1143"/>
      <c r="N28" s="1143"/>
      <c r="O28" s="1143"/>
      <c r="P28" s="1144"/>
      <c r="Q28" s="1145">
        <v>3917</v>
      </c>
      <c r="R28" s="1146"/>
      <c r="S28" s="1146"/>
      <c r="T28" s="1146"/>
      <c r="U28" s="1146"/>
      <c r="V28" s="1146">
        <v>3881</v>
      </c>
      <c r="W28" s="1146"/>
      <c r="X28" s="1146"/>
      <c r="Y28" s="1146"/>
      <c r="Z28" s="1146"/>
      <c r="AA28" s="1146">
        <v>36</v>
      </c>
      <c r="AB28" s="1146"/>
      <c r="AC28" s="1146"/>
      <c r="AD28" s="1146"/>
      <c r="AE28" s="1147"/>
      <c r="AF28" s="1148">
        <v>36</v>
      </c>
      <c r="AG28" s="1146"/>
      <c r="AH28" s="1146"/>
      <c r="AI28" s="1146"/>
      <c r="AJ28" s="1149"/>
      <c r="AK28" s="1150">
        <v>377</v>
      </c>
      <c r="AL28" s="1138"/>
      <c r="AM28" s="1138"/>
      <c r="AN28" s="1138"/>
      <c r="AO28" s="1138"/>
      <c r="AP28" s="1138" t="s">
        <v>620</v>
      </c>
      <c r="AQ28" s="1138"/>
      <c r="AR28" s="1138"/>
      <c r="AS28" s="1138"/>
      <c r="AT28" s="1138"/>
      <c r="AU28" s="1138" t="s">
        <v>620</v>
      </c>
      <c r="AV28" s="1138"/>
      <c r="AW28" s="1138"/>
      <c r="AX28" s="1138"/>
      <c r="AY28" s="1138"/>
      <c r="AZ28" s="1139"/>
      <c r="BA28" s="1139"/>
      <c r="BB28" s="1139"/>
      <c r="BC28" s="1139"/>
      <c r="BD28" s="1139"/>
      <c r="BE28" s="1140"/>
      <c r="BF28" s="1140"/>
      <c r="BG28" s="1140"/>
      <c r="BH28" s="1140"/>
      <c r="BI28" s="1141"/>
      <c r="BJ28" s="252"/>
      <c r="BK28" s="252"/>
      <c r="BL28" s="252"/>
      <c r="BM28" s="252"/>
      <c r="BN28" s="252"/>
      <c r="BO28" s="265"/>
      <c r="BP28" s="265"/>
      <c r="BQ28" s="262">
        <v>22</v>
      </c>
      <c r="BR28" s="263"/>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6"/>
    </row>
    <row r="29" spans="1:131" s="247" customFormat="1" ht="26.25" customHeight="1">
      <c r="A29" s="266">
        <v>2</v>
      </c>
      <c r="B29" s="1129" t="s">
        <v>403</v>
      </c>
      <c r="C29" s="1130"/>
      <c r="D29" s="1130"/>
      <c r="E29" s="1130"/>
      <c r="F29" s="1130"/>
      <c r="G29" s="1130"/>
      <c r="H29" s="1130"/>
      <c r="I29" s="1130"/>
      <c r="J29" s="1130"/>
      <c r="K29" s="1130"/>
      <c r="L29" s="1130"/>
      <c r="M29" s="1130"/>
      <c r="N29" s="1130"/>
      <c r="O29" s="1130"/>
      <c r="P29" s="1131"/>
      <c r="Q29" s="1135">
        <v>284</v>
      </c>
      <c r="R29" s="1136"/>
      <c r="S29" s="1136"/>
      <c r="T29" s="1136"/>
      <c r="U29" s="1136"/>
      <c r="V29" s="1136">
        <v>420</v>
      </c>
      <c r="W29" s="1136"/>
      <c r="X29" s="1136"/>
      <c r="Y29" s="1136"/>
      <c r="Z29" s="1136"/>
      <c r="AA29" s="1136">
        <v>-136</v>
      </c>
      <c r="AB29" s="1136"/>
      <c r="AC29" s="1136"/>
      <c r="AD29" s="1136"/>
      <c r="AE29" s="1137"/>
      <c r="AF29" s="1111">
        <v>-136</v>
      </c>
      <c r="AG29" s="1112"/>
      <c r="AH29" s="1112"/>
      <c r="AI29" s="1112"/>
      <c r="AJ29" s="1113"/>
      <c r="AK29" s="1069">
        <v>164</v>
      </c>
      <c r="AL29" s="1060"/>
      <c r="AM29" s="1060"/>
      <c r="AN29" s="1060"/>
      <c r="AO29" s="1060"/>
      <c r="AP29" s="1060">
        <v>26</v>
      </c>
      <c r="AQ29" s="1060"/>
      <c r="AR29" s="1060"/>
      <c r="AS29" s="1060"/>
      <c r="AT29" s="1060"/>
      <c r="AU29" s="1060">
        <v>5</v>
      </c>
      <c r="AV29" s="1060"/>
      <c r="AW29" s="1060"/>
      <c r="AX29" s="1060"/>
      <c r="AY29" s="1060"/>
      <c r="AZ29" s="1134"/>
      <c r="BA29" s="1134"/>
      <c r="BB29" s="1134"/>
      <c r="BC29" s="1134"/>
      <c r="BD29" s="1134"/>
      <c r="BE29" s="1124"/>
      <c r="BF29" s="1124"/>
      <c r="BG29" s="1124"/>
      <c r="BH29" s="1124"/>
      <c r="BI29" s="1125"/>
      <c r="BJ29" s="252"/>
      <c r="BK29" s="252"/>
      <c r="BL29" s="252"/>
      <c r="BM29" s="252"/>
      <c r="BN29" s="252"/>
      <c r="BO29" s="265"/>
      <c r="BP29" s="265"/>
      <c r="BQ29" s="262">
        <v>23</v>
      </c>
      <c r="BR29" s="263"/>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6"/>
    </row>
    <row r="30" spans="1:131" s="247" customFormat="1" ht="26.25" customHeight="1">
      <c r="A30" s="266">
        <v>3</v>
      </c>
      <c r="B30" s="1129" t="s">
        <v>404</v>
      </c>
      <c r="C30" s="1130"/>
      <c r="D30" s="1130"/>
      <c r="E30" s="1130"/>
      <c r="F30" s="1130"/>
      <c r="G30" s="1130"/>
      <c r="H30" s="1130"/>
      <c r="I30" s="1130"/>
      <c r="J30" s="1130"/>
      <c r="K30" s="1130"/>
      <c r="L30" s="1130"/>
      <c r="M30" s="1130"/>
      <c r="N30" s="1130"/>
      <c r="O30" s="1130"/>
      <c r="P30" s="1131"/>
      <c r="Q30" s="1135">
        <v>4049</v>
      </c>
      <c r="R30" s="1136"/>
      <c r="S30" s="1136"/>
      <c r="T30" s="1136"/>
      <c r="U30" s="1136"/>
      <c r="V30" s="1136">
        <v>3943</v>
      </c>
      <c r="W30" s="1136"/>
      <c r="X30" s="1136"/>
      <c r="Y30" s="1136"/>
      <c r="Z30" s="1136"/>
      <c r="AA30" s="1136">
        <v>106</v>
      </c>
      <c r="AB30" s="1136"/>
      <c r="AC30" s="1136"/>
      <c r="AD30" s="1136"/>
      <c r="AE30" s="1137"/>
      <c r="AF30" s="1111">
        <v>106</v>
      </c>
      <c r="AG30" s="1112"/>
      <c r="AH30" s="1112"/>
      <c r="AI30" s="1112"/>
      <c r="AJ30" s="1113"/>
      <c r="AK30" s="1069">
        <v>578</v>
      </c>
      <c r="AL30" s="1060"/>
      <c r="AM30" s="1060"/>
      <c r="AN30" s="1060"/>
      <c r="AO30" s="1060"/>
      <c r="AP30" s="1060" t="s">
        <v>621</v>
      </c>
      <c r="AQ30" s="1060"/>
      <c r="AR30" s="1060"/>
      <c r="AS30" s="1060"/>
      <c r="AT30" s="1060"/>
      <c r="AU30" s="1060" t="s">
        <v>621</v>
      </c>
      <c r="AV30" s="1060"/>
      <c r="AW30" s="1060"/>
      <c r="AX30" s="1060"/>
      <c r="AY30" s="1060"/>
      <c r="AZ30" s="1134"/>
      <c r="BA30" s="1134"/>
      <c r="BB30" s="1134"/>
      <c r="BC30" s="1134"/>
      <c r="BD30" s="1134"/>
      <c r="BE30" s="1124"/>
      <c r="BF30" s="1124"/>
      <c r="BG30" s="1124"/>
      <c r="BH30" s="1124"/>
      <c r="BI30" s="1125"/>
      <c r="BJ30" s="252"/>
      <c r="BK30" s="252"/>
      <c r="BL30" s="252"/>
      <c r="BM30" s="252"/>
      <c r="BN30" s="252"/>
      <c r="BO30" s="265"/>
      <c r="BP30" s="265"/>
      <c r="BQ30" s="262">
        <v>24</v>
      </c>
      <c r="BR30" s="263"/>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6"/>
    </row>
    <row r="31" spans="1:131" s="247" customFormat="1" ht="26.25" customHeight="1">
      <c r="A31" s="266">
        <v>4</v>
      </c>
      <c r="B31" s="1129" t="s">
        <v>405</v>
      </c>
      <c r="C31" s="1130"/>
      <c r="D31" s="1130"/>
      <c r="E31" s="1130"/>
      <c r="F31" s="1130"/>
      <c r="G31" s="1130"/>
      <c r="H31" s="1130"/>
      <c r="I31" s="1130"/>
      <c r="J31" s="1130"/>
      <c r="K31" s="1130"/>
      <c r="L31" s="1130"/>
      <c r="M31" s="1130"/>
      <c r="N31" s="1130"/>
      <c r="O31" s="1130"/>
      <c r="P31" s="1131"/>
      <c r="Q31" s="1135">
        <v>8</v>
      </c>
      <c r="R31" s="1136"/>
      <c r="S31" s="1136"/>
      <c r="T31" s="1136"/>
      <c r="U31" s="1136"/>
      <c r="V31" s="1136">
        <v>8</v>
      </c>
      <c r="W31" s="1136"/>
      <c r="X31" s="1136"/>
      <c r="Y31" s="1136"/>
      <c r="Z31" s="1136"/>
      <c r="AA31" s="1136">
        <v>0</v>
      </c>
      <c r="AB31" s="1136"/>
      <c r="AC31" s="1136"/>
      <c r="AD31" s="1136"/>
      <c r="AE31" s="1137"/>
      <c r="AF31" s="1111" t="s">
        <v>130</v>
      </c>
      <c r="AG31" s="1112"/>
      <c r="AH31" s="1112"/>
      <c r="AI31" s="1112"/>
      <c r="AJ31" s="1113"/>
      <c r="AK31" s="1069">
        <v>5</v>
      </c>
      <c r="AL31" s="1060"/>
      <c r="AM31" s="1060"/>
      <c r="AN31" s="1060"/>
      <c r="AO31" s="1060"/>
      <c r="AP31" s="1060" t="s">
        <v>621</v>
      </c>
      <c r="AQ31" s="1060"/>
      <c r="AR31" s="1060"/>
      <c r="AS31" s="1060"/>
      <c r="AT31" s="1060"/>
      <c r="AU31" s="1060" t="s">
        <v>621</v>
      </c>
      <c r="AV31" s="1060"/>
      <c r="AW31" s="1060"/>
      <c r="AX31" s="1060"/>
      <c r="AY31" s="1060"/>
      <c r="AZ31" s="1134"/>
      <c r="BA31" s="1134"/>
      <c r="BB31" s="1134"/>
      <c r="BC31" s="1134"/>
      <c r="BD31" s="1134"/>
      <c r="BE31" s="1124"/>
      <c r="BF31" s="1124"/>
      <c r="BG31" s="1124"/>
      <c r="BH31" s="1124"/>
      <c r="BI31" s="1125"/>
      <c r="BJ31" s="252"/>
      <c r="BK31" s="252"/>
      <c r="BL31" s="252"/>
      <c r="BM31" s="252"/>
      <c r="BN31" s="252"/>
      <c r="BO31" s="265"/>
      <c r="BP31" s="265"/>
      <c r="BQ31" s="262">
        <v>25</v>
      </c>
      <c r="BR31" s="263"/>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6"/>
    </row>
    <row r="32" spans="1:131" s="247" customFormat="1" ht="26.25" customHeight="1">
      <c r="A32" s="266">
        <v>5</v>
      </c>
      <c r="B32" s="1129" t="s">
        <v>406</v>
      </c>
      <c r="C32" s="1130"/>
      <c r="D32" s="1130"/>
      <c r="E32" s="1130"/>
      <c r="F32" s="1130"/>
      <c r="G32" s="1130"/>
      <c r="H32" s="1130"/>
      <c r="I32" s="1130"/>
      <c r="J32" s="1130"/>
      <c r="K32" s="1130"/>
      <c r="L32" s="1130"/>
      <c r="M32" s="1130"/>
      <c r="N32" s="1130"/>
      <c r="O32" s="1130"/>
      <c r="P32" s="1131"/>
      <c r="Q32" s="1135">
        <v>531</v>
      </c>
      <c r="R32" s="1136"/>
      <c r="S32" s="1136"/>
      <c r="T32" s="1136"/>
      <c r="U32" s="1136"/>
      <c r="V32" s="1136">
        <v>519</v>
      </c>
      <c r="W32" s="1136"/>
      <c r="X32" s="1136"/>
      <c r="Y32" s="1136"/>
      <c r="Z32" s="1136"/>
      <c r="AA32" s="1136">
        <v>12</v>
      </c>
      <c r="AB32" s="1136"/>
      <c r="AC32" s="1136"/>
      <c r="AD32" s="1136"/>
      <c r="AE32" s="1137"/>
      <c r="AF32" s="1111">
        <v>12</v>
      </c>
      <c r="AG32" s="1112"/>
      <c r="AH32" s="1112"/>
      <c r="AI32" s="1112"/>
      <c r="AJ32" s="1113"/>
      <c r="AK32" s="1069">
        <v>167</v>
      </c>
      <c r="AL32" s="1060"/>
      <c r="AM32" s="1060"/>
      <c r="AN32" s="1060"/>
      <c r="AO32" s="1060"/>
      <c r="AP32" s="1060" t="s">
        <v>621</v>
      </c>
      <c r="AQ32" s="1060"/>
      <c r="AR32" s="1060"/>
      <c r="AS32" s="1060"/>
      <c r="AT32" s="1060"/>
      <c r="AU32" s="1060" t="s">
        <v>621</v>
      </c>
      <c r="AV32" s="1060"/>
      <c r="AW32" s="1060"/>
      <c r="AX32" s="1060"/>
      <c r="AY32" s="1060"/>
      <c r="AZ32" s="1134"/>
      <c r="BA32" s="1134"/>
      <c r="BB32" s="1134"/>
      <c r="BC32" s="1134"/>
      <c r="BD32" s="1134"/>
      <c r="BE32" s="1124"/>
      <c r="BF32" s="1124"/>
      <c r="BG32" s="1124"/>
      <c r="BH32" s="1124"/>
      <c r="BI32" s="1125"/>
      <c r="BJ32" s="252"/>
      <c r="BK32" s="252"/>
      <c r="BL32" s="252"/>
      <c r="BM32" s="252"/>
      <c r="BN32" s="252"/>
      <c r="BO32" s="265"/>
      <c r="BP32" s="265"/>
      <c r="BQ32" s="262">
        <v>26</v>
      </c>
      <c r="BR32" s="263"/>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6"/>
    </row>
    <row r="33" spans="1:131" s="247" customFormat="1" ht="26.25" customHeight="1">
      <c r="A33" s="266">
        <v>6</v>
      </c>
      <c r="B33" s="1129" t="s">
        <v>407</v>
      </c>
      <c r="C33" s="1130"/>
      <c r="D33" s="1130"/>
      <c r="E33" s="1130"/>
      <c r="F33" s="1130"/>
      <c r="G33" s="1130"/>
      <c r="H33" s="1130"/>
      <c r="I33" s="1130"/>
      <c r="J33" s="1130"/>
      <c r="K33" s="1130"/>
      <c r="L33" s="1130"/>
      <c r="M33" s="1130"/>
      <c r="N33" s="1130"/>
      <c r="O33" s="1130"/>
      <c r="P33" s="1131"/>
      <c r="Q33" s="1135">
        <v>485</v>
      </c>
      <c r="R33" s="1136"/>
      <c r="S33" s="1136"/>
      <c r="T33" s="1136"/>
      <c r="U33" s="1136"/>
      <c r="V33" s="1136">
        <v>378</v>
      </c>
      <c r="W33" s="1136"/>
      <c r="X33" s="1136"/>
      <c r="Y33" s="1136"/>
      <c r="Z33" s="1136"/>
      <c r="AA33" s="1136">
        <v>107</v>
      </c>
      <c r="AB33" s="1136"/>
      <c r="AC33" s="1136"/>
      <c r="AD33" s="1136"/>
      <c r="AE33" s="1137"/>
      <c r="AF33" s="1111">
        <v>476</v>
      </c>
      <c r="AG33" s="1112"/>
      <c r="AH33" s="1112"/>
      <c r="AI33" s="1112"/>
      <c r="AJ33" s="1113"/>
      <c r="AK33" s="1069">
        <v>22</v>
      </c>
      <c r="AL33" s="1060"/>
      <c r="AM33" s="1060"/>
      <c r="AN33" s="1060"/>
      <c r="AO33" s="1060"/>
      <c r="AP33" s="1060">
        <v>2249</v>
      </c>
      <c r="AQ33" s="1060"/>
      <c r="AR33" s="1060"/>
      <c r="AS33" s="1060"/>
      <c r="AT33" s="1060"/>
      <c r="AU33" s="1060">
        <v>216</v>
      </c>
      <c r="AV33" s="1060"/>
      <c r="AW33" s="1060"/>
      <c r="AX33" s="1060"/>
      <c r="AY33" s="1060"/>
      <c r="AZ33" s="1134"/>
      <c r="BA33" s="1134"/>
      <c r="BB33" s="1134"/>
      <c r="BC33" s="1134"/>
      <c r="BD33" s="1134"/>
      <c r="BE33" s="1124" t="s">
        <v>408</v>
      </c>
      <c r="BF33" s="1124"/>
      <c r="BG33" s="1124"/>
      <c r="BH33" s="1124"/>
      <c r="BI33" s="1125"/>
      <c r="BJ33" s="252"/>
      <c r="BK33" s="252"/>
      <c r="BL33" s="252"/>
      <c r="BM33" s="252"/>
      <c r="BN33" s="252"/>
      <c r="BO33" s="265"/>
      <c r="BP33" s="265"/>
      <c r="BQ33" s="262">
        <v>27</v>
      </c>
      <c r="BR33" s="263"/>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6"/>
    </row>
    <row r="34" spans="1:131" s="247" customFormat="1" ht="26.25" customHeight="1">
      <c r="A34" s="266">
        <v>7</v>
      </c>
      <c r="B34" s="1129" t="s">
        <v>409</v>
      </c>
      <c r="C34" s="1130"/>
      <c r="D34" s="1130"/>
      <c r="E34" s="1130"/>
      <c r="F34" s="1130"/>
      <c r="G34" s="1130"/>
      <c r="H34" s="1130"/>
      <c r="I34" s="1130"/>
      <c r="J34" s="1130"/>
      <c r="K34" s="1130"/>
      <c r="L34" s="1130"/>
      <c r="M34" s="1130"/>
      <c r="N34" s="1130"/>
      <c r="O34" s="1130"/>
      <c r="P34" s="1131"/>
      <c r="Q34" s="1135">
        <v>1724</v>
      </c>
      <c r="R34" s="1136"/>
      <c r="S34" s="1136"/>
      <c r="T34" s="1136"/>
      <c r="U34" s="1136"/>
      <c r="V34" s="1136">
        <v>1703</v>
      </c>
      <c r="W34" s="1136"/>
      <c r="X34" s="1136"/>
      <c r="Y34" s="1136"/>
      <c r="Z34" s="1136"/>
      <c r="AA34" s="1136">
        <v>21</v>
      </c>
      <c r="AB34" s="1136"/>
      <c r="AC34" s="1136"/>
      <c r="AD34" s="1136"/>
      <c r="AE34" s="1137"/>
      <c r="AF34" s="1111">
        <v>114</v>
      </c>
      <c r="AG34" s="1112"/>
      <c r="AH34" s="1112"/>
      <c r="AI34" s="1112"/>
      <c r="AJ34" s="1113"/>
      <c r="AK34" s="1069">
        <v>296</v>
      </c>
      <c r="AL34" s="1060"/>
      <c r="AM34" s="1060"/>
      <c r="AN34" s="1060"/>
      <c r="AO34" s="1060"/>
      <c r="AP34" s="1060">
        <v>886</v>
      </c>
      <c r="AQ34" s="1060"/>
      <c r="AR34" s="1060"/>
      <c r="AS34" s="1060"/>
      <c r="AT34" s="1060"/>
      <c r="AU34" s="1060">
        <v>706</v>
      </c>
      <c r="AV34" s="1060"/>
      <c r="AW34" s="1060"/>
      <c r="AX34" s="1060"/>
      <c r="AY34" s="1060"/>
      <c r="AZ34" s="1134"/>
      <c r="BA34" s="1134"/>
      <c r="BB34" s="1134"/>
      <c r="BC34" s="1134"/>
      <c r="BD34" s="1134"/>
      <c r="BE34" s="1124" t="s">
        <v>408</v>
      </c>
      <c r="BF34" s="1124"/>
      <c r="BG34" s="1124"/>
      <c r="BH34" s="1124"/>
      <c r="BI34" s="1125"/>
      <c r="BJ34" s="252"/>
      <c r="BK34" s="252"/>
      <c r="BL34" s="252"/>
      <c r="BM34" s="252"/>
      <c r="BN34" s="252"/>
      <c r="BO34" s="265"/>
      <c r="BP34" s="265"/>
      <c r="BQ34" s="262">
        <v>28</v>
      </c>
      <c r="BR34" s="263"/>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6"/>
    </row>
    <row r="35" spans="1:131" s="247" customFormat="1" ht="26.25" customHeight="1">
      <c r="A35" s="266">
        <v>8</v>
      </c>
      <c r="B35" s="1129" t="s">
        <v>410</v>
      </c>
      <c r="C35" s="1130"/>
      <c r="D35" s="1130"/>
      <c r="E35" s="1130"/>
      <c r="F35" s="1130"/>
      <c r="G35" s="1130"/>
      <c r="H35" s="1130"/>
      <c r="I35" s="1130"/>
      <c r="J35" s="1130"/>
      <c r="K35" s="1130"/>
      <c r="L35" s="1130"/>
      <c r="M35" s="1130"/>
      <c r="N35" s="1130"/>
      <c r="O35" s="1130"/>
      <c r="P35" s="1131"/>
      <c r="Q35" s="1135">
        <v>710</v>
      </c>
      <c r="R35" s="1136"/>
      <c r="S35" s="1136"/>
      <c r="T35" s="1136"/>
      <c r="U35" s="1136"/>
      <c r="V35" s="1136">
        <v>704</v>
      </c>
      <c r="W35" s="1136"/>
      <c r="X35" s="1136"/>
      <c r="Y35" s="1136"/>
      <c r="Z35" s="1136"/>
      <c r="AA35" s="1136">
        <v>6</v>
      </c>
      <c r="AB35" s="1136"/>
      <c r="AC35" s="1136"/>
      <c r="AD35" s="1136"/>
      <c r="AE35" s="1137"/>
      <c r="AF35" s="1111" t="s">
        <v>130</v>
      </c>
      <c r="AG35" s="1112"/>
      <c r="AH35" s="1112"/>
      <c r="AI35" s="1112"/>
      <c r="AJ35" s="1113"/>
      <c r="AK35" s="1069">
        <v>184</v>
      </c>
      <c r="AL35" s="1060"/>
      <c r="AM35" s="1060"/>
      <c r="AN35" s="1060"/>
      <c r="AO35" s="1060"/>
      <c r="AP35" s="1060">
        <v>3345</v>
      </c>
      <c r="AQ35" s="1060"/>
      <c r="AR35" s="1060"/>
      <c r="AS35" s="1060"/>
      <c r="AT35" s="1060"/>
      <c r="AU35" s="1060">
        <v>2479</v>
      </c>
      <c r="AV35" s="1060"/>
      <c r="AW35" s="1060"/>
      <c r="AX35" s="1060"/>
      <c r="AY35" s="1060"/>
      <c r="AZ35" s="1134"/>
      <c r="BA35" s="1134"/>
      <c r="BB35" s="1134"/>
      <c r="BC35" s="1134"/>
      <c r="BD35" s="1134"/>
      <c r="BE35" s="1124" t="s">
        <v>411</v>
      </c>
      <c r="BF35" s="1124"/>
      <c r="BG35" s="1124"/>
      <c r="BH35" s="1124"/>
      <c r="BI35" s="1125"/>
      <c r="BJ35" s="252"/>
      <c r="BK35" s="252"/>
      <c r="BL35" s="252"/>
      <c r="BM35" s="252"/>
      <c r="BN35" s="252"/>
      <c r="BO35" s="265"/>
      <c r="BP35" s="265"/>
      <c r="BQ35" s="262">
        <v>29</v>
      </c>
      <c r="BR35" s="263"/>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6"/>
    </row>
    <row r="36" spans="1:131" s="247" customFormat="1" ht="26.25" customHeight="1">
      <c r="A36" s="266">
        <v>9</v>
      </c>
      <c r="B36" s="1129" t="s">
        <v>412</v>
      </c>
      <c r="C36" s="1130"/>
      <c r="D36" s="1130"/>
      <c r="E36" s="1130"/>
      <c r="F36" s="1130"/>
      <c r="G36" s="1130"/>
      <c r="H36" s="1130"/>
      <c r="I36" s="1130"/>
      <c r="J36" s="1130"/>
      <c r="K36" s="1130"/>
      <c r="L36" s="1130"/>
      <c r="M36" s="1130"/>
      <c r="N36" s="1130"/>
      <c r="O36" s="1130"/>
      <c r="P36" s="1131"/>
      <c r="Q36" s="1135">
        <v>2</v>
      </c>
      <c r="R36" s="1136"/>
      <c r="S36" s="1136"/>
      <c r="T36" s="1136"/>
      <c r="U36" s="1136"/>
      <c r="V36" s="1136">
        <v>2</v>
      </c>
      <c r="W36" s="1136"/>
      <c r="X36" s="1136"/>
      <c r="Y36" s="1136"/>
      <c r="Z36" s="1136"/>
      <c r="AA36" s="1136">
        <v>0</v>
      </c>
      <c r="AB36" s="1136"/>
      <c r="AC36" s="1136"/>
      <c r="AD36" s="1136"/>
      <c r="AE36" s="1137"/>
      <c r="AF36" s="1111" t="s">
        <v>130</v>
      </c>
      <c r="AG36" s="1112"/>
      <c r="AH36" s="1112"/>
      <c r="AI36" s="1112"/>
      <c r="AJ36" s="1113"/>
      <c r="AK36" s="1069">
        <v>1</v>
      </c>
      <c r="AL36" s="1060"/>
      <c r="AM36" s="1060"/>
      <c r="AN36" s="1060"/>
      <c r="AO36" s="1060"/>
      <c r="AP36" s="1060">
        <v>122</v>
      </c>
      <c r="AQ36" s="1060"/>
      <c r="AR36" s="1060"/>
      <c r="AS36" s="1060"/>
      <c r="AT36" s="1060"/>
      <c r="AU36" s="1060">
        <v>61</v>
      </c>
      <c r="AV36" s="1060"/>
      <c r="AW36" s="1060"/>
      <c r="AX36" s="1060"/>
      <c r="AY36" s="1060"/>
      <c r="AZ36" s="1134"/>
      <c r="BA36" s="1134"/>
      <c r="BB36" s="1134"/>
      <c r="BC36" s="1134"/>
      <c r="BD36" s="1134"/>
      <c r="BE36" s="1124" t="s">
        <v>411</v>
      </c>
      <c r="BF36" s="1124"/>
      <c r="BG36" s="1124"/>
      <c r="BH36" s="1124"/>
      <c r="BI36" s="1125"/>
      <c r="BJ36" s="252"/>
      <c r="BK36" s="252"/>
      <c r="BL36" s="252"/>
      <c r="BM36" s="252"/>
      <c r="BN36" s="252"/>
      <c r="BO36" s="265"/>
      <c r="BP36" s="265"/>
      <c r="BQ36" s="262">
        <v>30</v>
      </c>
      <c r="BR36" s="263"/>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6"/>
    </row>
    <row r="37" spans="1:131" s="247" customFormat="1" ht="26.25" customHeight="1">
      <c r="A37" s="266">
        <v>10</v>
      </c>
      <c r="B37" s="1129" t="s">
        <v>413</v>
      </c>
      <c r="C37" s="1130"/>
      <c r="D37" s="1130"/>
      <c r="E37" s="1130"/>
      <c r="F37" s="1130"/>
      <c r="G37" s="1130"/>
      <c r="H37" s="1130"/>
      <c r="I37" s="1130"/>
      <c r="J37" s="1130"/>
      <c r="K37" s="1130"/>
      <c r="L37" s="1130"/>
      <c r="M37" s="1130"/>
      <c r="N37" s="1130"/>
      <c r="O37" s="1130"/>
      <c r="P37" s="1131"/>
      <c r="Q37" s="1135">
        <v>261</v>
      </c>
      <c r="R37" s="1136"/>
      <c r="S37" s="1136"/>
      <c r="T37" s="1136"/>
      <c r="U37" s="1136"/>
      <c r="V37" s="1136">
        <v>231</v>
      </c>
      <c r="W37" s="1136"/>
      <c r="X37" s="1136"/>
      <c r="Y37" s="1136"/>
      <c r="Z37" s="1136"/>
      <c r="AA37" s="1136">
        <v>30</v>
      </c>
      <c r="AB37" s="1136"/>
      <c r="AC37" s="1136"/>
      <c r="AD37" s="1136"/>
      <c r="AE37" s="1137"/>
      <c r="AF37" s="1111">
        <v>30</v>
      </c>
      <c r="AG37" s="1112"/>
      <c r="AH37" s="1112"/>
      <c r="AI37" s="1112"/>
      <c r="AJ37" s="1113"/>
      <c r="AK37" s="1060" t="s">
        <v>621</v>
      </c>
      <c r="AL37" s="1060"/>
      <c r="AM37" s="1060"/>
      <c r="AN37" s="1060"/>
      <c r="AO37" s="1060"/>
      <c r="AP37" s="1060">
        <v>115</v>
      </c>
      <c r="AQ37" s="1060"/>
      <c r="AR37" s="1060"/>
      <c r="AS37" s="1060"/>
      <c r="AT37" s="1060"/>
      <c r="AU37" s="1060" t="s">
        <v>621</v>
      </c>
      <c r="AV37" s="1060"/>
      <c r="AW37" s="1060"/>
      <c r="AX37" s="1060"/>
      <c r="AY37" s="1060"/>
      <c r="AZ37" s="1134"/>
      <c r="BA37" s="1134"/>
      <c r="BB37" s="1134"/>
      <c r="BC37" s="1134"/>
      <c r="BD37" s="1134"/>
      <c r="BE37" s="1124" t="s">
        <v>411</v>
      </c>
      <c r="BF37" s="1124"/>
      <c r="BG37" s="1124"/>
      <c r="BH37" s="1124"/>
      <c r="BI37" s="1125"/>
      <c r="BJ37" s="252"/>
      <c r="BK37" s="252"/>
      <c r="BL37" s="252"/>
      <c r="BM37" s="252"/>
      <c r="BN37" s="252"/>
      <c r="BO37" s="265"/>
      <c r="BP37" s="265"/>
      <c r="BQ37" s="262">
        <v>31</v>
      </c>
      <c r="BR37" s="263"/>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6"/>
    </row>
    <row r="38" spans="1:131" s="247" customFormat="1" ht="26.25" customHeight="1">
      <c r="A38" s="266">
        <v>11</v>
      </c>
      <c r="B38" s="1129" t="s">
        <v>414</v>
      </c>
      <c r="C38" s="1130"/>
      <c r="D38" s="1130"/>
      <c r="E38" s="1130"/>
      <c r="F38" s="1130"/>
      <c r="G38" s="1130"/>
      <c r="H38" s="1130"/>
      <c r="I38" s="1130"/>
      <c r="J38" s="1130"/>
      <c r="K38" s="1130"/>
      <c r="L38" s="1130"/>
      <c r="M38" s="1130"/>
      <c r="N38" s="1130"/>
      <c r="O38" s="1130"/>
      <c r="P38" s="1131"/>
      <c r="Q38" s="1135">
        <v>758</v>
      </c>
      <c r="R38" s="1136"/>
      <c r="S38" s="1136"/>
      <c r="T38" s="1136"/>
      <c r="U38" s="1136"/>
      <c r="V38" s="1136">
        <v>758</v>
      </c>
      <c r="W38" s="1136"/>
      <c r="X38" s="1136"/>
      <c r="Y38" s="1136"/>
      <c r="Z38" s="1136"/>
      <c r="AA38" s="1136">
        <v>0</v>
      </c>
      <c r="AB38" s="1136"/>
      <c r="AC38" s="1136"/>
      <c r="AD38" s="1136"/>
      <c r="AE38" s="1137"/>
      <c r="AF38" s="1111" t="s">
        <v>130</v>
      </c>
      <c r="AG38" s="1112"/>
      <c r="AH38" s="1112"/>
      <c r="AI38" s="1112"/>
      <c r="AJ38" s="1113"/>
      <c r="AK38" s="1069">
        <v>371</v>
      </c>
      <c r="AL38" s="1060"/>
      <c r="AM38" s="1060"/>
      <c r="AN38" s="1060"/>
      <c r="AO38" s="1060"/>
      <c r="AP38" s="1060">
        <v>5983</v>
      </c>
      <c r="AQ38" s="1060"/>
      <c r="AR38" s="1060"/>
      <c r="AS38" s="1060"/>
      <c r="AT38" s="1060"/>
      <c r="AU38" s="1060">
        <v>5043</v>
      </c>
      <c r="AV38" s="1060"/>
      <c r="AW38" s="1060"/>
      <c r="AX38" s="1060"/>
      <c r="AY38" s="1060"/>
      <c r="AZ38" s="1134"/>
      <c r="BA38" s="1134"/>
      <c r="BB38" s="1134"/>
      <c r="BC38" s="1134"/>
      <c r="BD38" s="1134"/>
      <c r="BE38" s="1124" t="s">
        <v>415</v>
      </c>
      <c r="BF38" s="1124"/>
      <c r="BG38" s="1124"/>
      <c r="BH38" s="1124"/>
      <c r="BI38" s="1125"/>
      <c r="BJ38" s="252"/>
      <c r="BK38" s="252"/>
      <c r="BL38" s="252"/>
      <c r="BM38" s="252"/>
      <c r="BN38" s="252"/>
      <c r="BO38" s="265"/>
      <c r="BP38" s="265"/>
      <c r="BQ38" s="262">
        <v>32</v>
      </c>
      <c r="BR38" s="263"/>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6"/>
    </row>
    <row r="39" spans="1:131" s="247" customFormat="1" ht="26.25" customHeight="1">
      <c r="A39" s="266">
        <v>12</v>
      </c>
      <c r="B39" s="1129" t="s">
        <v>416</v>
      </c>
      <c r="C39" s="1130"/>
      <c r="D39" s="1130"/>
      <c r="E39" s="1130"/>
      <c r="F39" s="1130"/>
      <c r="G39" s="1130"/>
      <c r="H39" s="1130"/>
      <c r="I39" s="1130"/>
      <c r="J39" s="1130"/>
      <c r="K39" s="1130"/>
      <c r="L39" s="1130"/>
      <c r="M39" s="1130"/>
      <c r="N39" s="1130"/>
      <c r="O39" s="1130"/>
      <c r="P39" s="1131"/>
      <c r="Q39" s="1135">
        <v>65</v>
      </c>
      <c r="R39" s="1136"/>
      <c r="S39" s="1136"/>
      <c r="T39" s="1136"/>
      <c r="U39" s="1136"/>
      <c r="V39" s="1136">
        <v>65</v>
      </c>
      <c r="W39" s="1136"/>
      <c r="X39" s="1136"/>
      <c r="Y39" s="1136"/>
      <c r="Z39" s="1136"/>
      <c r="AA39" s="1136">
        <v>0</v>
      </c>
      <c r="AB39" s="1136"/>
      <c r="AC39" s="1136"/>
      <c r="AD39" s="1136"/>
      <c r="AE39" s="1137"/>
      <c r="AF39" s="1111" t="s">
        <v>130</v>
      </c>
      <c r="AG39" s="1112"/>
      <c r="AH39" s="1112"/>
      <c r="AI39" s="1112"/>
      <c r="AJ39" s="1113"/>
      <c r="AK39" s="1069">
        <v>34</v>
      </c>
      <c r="AL39" s="1060"/>
      <c r="AM39" s="1060"/>
      <c r="AN39" s="1060"/>
      <c r="AO39" s="1060"/>
      <c r="AP39" s="1060">
        <v>412</v>
      </c>
      <c r="AQ39" s="1060"/>
      <c r="AR39" s="1060"/>
      <c r="AS39" s="1060"/>
      <c r="AT39" s="1060"/>
      <c r="AU39" s="1060">
        <v>411</v>
      </c>
      <c r="AV39" s="1060"/>
      <c r="AW39" s="1060"/>
      <c r="AX39" s="1060"/>
      <c r="AY39" s="1060"/>
      <c r="AZ39" s="1134"/>
      <c r="BA39" s="1134"/>
      <c r="BB39" s="1134"/>
      <c r="BC39" s="1134"/>
      <c r="BD39" s="1134"/>
      <c r="BE39" s="1124" t="s">
        <v>411</v>
      </c>
      <c r="BF39" s="1124"/>
      <c r="BG39" s="1124"/>
      <c r="BH39" s="1124"/>
      <c r="BI39" s="1125"/>
      <c r="BJ39" s="252"/>
      <c r="BK39" s="252"/>
      <c r="BL39" s="252"/>
      <c r="BM39" s="252"/>
      <c r="BN39" s="252"/>
      <c r="BO39" s="265"/>
      <c r="BP39" s="265"/>
      <c r="BQ39" s="262">
        <v>33</v>
      </c>
      <c r="BR39" s="263"/>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6"/>
    </row>
    <row r="40" spans="1:131" s="247" customFormat="1" ht="26.25" customHeight="1">
      <c r="A40" s="261">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69"/>
      <c r="AL40" s="1060"/>
      <c r="AM40" s="1060"/>
      <c r="AN40" s="1060"/>
      <c r="AO40" s="1060"/>
      <c r="AP40" s="1060"/>
      <c r="AQ40" s="1060"/>
      <c r="AR40" s="1060"/>
      <c r="AS40" s="1060"/>
      <c r="AT40" s="1060"/>
      <c r="AU40" s="1060"/>
      <c r="AV40" s="1060"/>
      <c r="AW40" s="1060"/>
      <c r="AX40" s="1060"/>
      <c r="AY40" s="1060"/>
      <c r="AZ40" s="1134"/>
      <c r="BA40" s="1134"/>
      <c r="BB40" s="1134"/>
      <c r="BC40" s="1134"/>
      <c r="BD40" s="1134"/>
      <c r="BE40" s="1124"/>
      <c r="BF40" s="1124"/>
      <c r="BG40" s="1124"/>
      <c r="BH40" s="1124"/>
      <c r="BI40" s="1125"/>
      <c r="BJ40" s="252"/>
      <c r="BK40" s="252"/>
      <c r="BL40" s="252"/>
      <c r="BM40" s="252"/>
      <c r="BN40" s="252"/>
      <c r="BO40" s="265"/>
      <c r="BP40" s="265"/>
      <c r="BQ40" s="262">
        <v>34</v>
      </c>
      <c r="BR40" s="263"/>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6"/>
    </row>
    <row r="41" spans="1:131" s="247" customFormat="1" ht="26.25" customHeight="1">
      <c r="A41" s="261">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69"/>
      <c r="AL41" s="1060"/>
      <c r="AM41" s="1060"/>
      <c r="AN41" s="1060"/>
      <c r="AO41" s="1060"/>
      <c r="AP41" s="1060"/>
      <c r="AQ41" s="1060"/>
      <c r="AR41" s="1060"/>
      <c r="AS41" s="1060"/>
      <c r="AT41" s="1060"/>
      <c r="AU41" s="1060"/>
      <c r="AV41" s="1060"/>
      <c r="AW41" s="1060"/>
      <c r="AX41" s="1060"/>
      <c r="AY41" s="1060"/>
      <c r="AZ41" s="1134"/>
      <c r="BA41" s="1134"/>
      <c r="BB41" s="1134"/>
      <c r="BC41" s="1134"/>
      <c r="BD41" s="1134"/>
      <c r="BE41" s="1124"/>
      <c r="BF41" s="1124"/>
      <c r="BG41" s="1124"/>
      <c r="BH41" s="1124"/>
      <c r="BI41" s="1125"/>
      <c r="BJ41" s="252"/>
      <c r="BK41" s="252"/>
      <c r="BL41" s="252"/>
      <c r="BM41" s="252"/>
      <c r="BN41" s="252"/>
      <c r="BO41" s="265"/>
      <c r="BP41" s="265"/>
      <c r="BQ41" s="262">
        <v>35</v>
      </c>
      <c r="BR41" s="263"/>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6"/>
    </row>
    <row r="42" spans="1:131" s="247" customFormat="1" ht="26.25" customHeight="1">
      <c r="A42" s="261">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69"/>
      <c r="AL42" s="1060"/>
      <c r="AM42" s="1060"/>
      <c r="AN42" s="1060"/>
      <c r="AO42" s="1060"/>
      <c r="AP42" s="1060"/>
      <c r="AQ42" s="1060"/>
      <c r="AR42" s="1060"/>
      <c r="AS42" s="1060"/>
      <c r="AT42" s="1060"/>
      <c r="AU42" s="1060"/>
      <c r="AV42" s="1060"/>
      <c r="AW42" s="1060"/>
      <c r="AX42" s="1060"/>
      <c r="AY42" s="1060"/>
      <c r="AZ42" s="1134"/>
      <c r="BA42" s="1134"/>
      <c r="BB42" s="1134"/>
      <c r="BC42" s="1134"/>
      <c r="BD42" s="1134"/>
      <c r="BE42" s="1124"/>
      <c r="BF42" s="1124"/>
      <c r="BG42" s="1124"/>
      <c r="BH42" s="1124"/>
      <c r="BI42" s="1125"/>
      <c r="BJ42" s="252"/>
      <c r="BK42" s="252"/>
      <c r="BL42" s="252"/>
      <c r="BM42" s="252"/>
      <c r="BN42" s="252"/>
      <c r="BO42" s="265"/>
      <c r="BP42" s="265"/>
      <c r="BQ42" s="262">
        <v>36</v>
      </c>
      <c r="BR42" s="263"/>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6"/>
    </row>
    <row r="43" spans="1:131" s="247" customFormat="1" ht="26.25" customHeight="1">
      <c r="A43" s="261">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69"/>
      <c r="AL43" s="1060"/>
      <c r="AM43" s="1060"/>
      <c r="AN43" s="1060"/>
      <c r="AO43" s="1060"/>
      <c r="AP43" s="1060"/>
      <c r="AQ43" s="1060"/>
      <c r="AR43" s="1060"/>
      <c r="AS43" s="1060"/>
      <c r="AT43" s="1060"/>
      <c r="AU43" s="1060"/>
      <c r="AV43" s="1060"/>
      <c r="AW43" s="1060"/>
      <c r="AX43" s="1060"/>
      <c r="AY43" s="1060"/>
      <c r="AZ43" s="1134"/>
      <c r="BA43" s="1134"/>
      <c r="BB43" s="1134"/>
      <c r="BC43" s="1134"/>
      <c r="BD43" s="1134"/>
      <c r="BE43" s="1124"/>
      <c r="BF43" s="1124"/>
      <c r="BG43" s="1124"/>
      <c r="BH43" s="1124"/>
      <c r="BI43" s="1125"/>
      <c r="BJ43" s="252"/>
      <c r="BK43" s="252"/>
      <c r="BL43" s="252"/>
      <c r="BM43" s="252"/>
      <c r="BN43" s="252"/>
      <c r="BO43" s="265"/>
      <c r="BP43" s="265"/>
      <c r="BQ43" s="262">
        <v>37</v>
      </c>
      <c r="BR43" s="263"/>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6"/>
    </row>
    <row r="44" spans="1:131" s="247" customFormat="1" ht="26.25" customHeight="1">
      <c r="A44" s="261">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69"/>
      <c r="AL44" s="1060"/>
      <c r="AM44" s="1060"/>
      <c r="AN44" s="1060"/>
      <c r="AO44" s="1060"/>
      <c r="AP44" s="1060"/>
      <c r="AQ44" s="1060"/>
      <c r="AR44" s="1060"/>
      <c r="AS44" s="1060"/>
      <c r="AT44" s="1060"/>
      <c r="AU44" s="1060"/>
      <c r="AV44" s="1060"/>
      <c r="AW44" s="1060"/>
      <c r="AX44" s="1060"/>
      <c r="AY44" s="1060"/>
      <c r="AZ44" s="1134"/>
      <c r="BA44" s="1134"/>
      <c r="BB44" s="1134"/>
      <c r="BC44" s="1134"/>
      <c r="BD44" s="1134"/>
      <c r="BE44" s="1124"/>
      <c r="BF44" s="1124"/>
      <c r="BG44" s="1124"/>
      <c r="BH44" s="1124"/>
      <c r="BI44" s="1125"/>
      <c r="BJ44" s="252"/>
      <c r="BK44" s="252"/>
      <c r="BL44" s="252"/>
      <c r="BM44" s="252"/>
      <c r="BN44" s="252"/>
      <c r="BO44" s="265"/>
      <c r="BP44" s="265"/>
      <c r="BQ44" s="262">
        <v>38</v>
      </c>
      <c r="BR44" s="263"/>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6"/>
    </row>
    <row r="45" spans="1:131" s="247" customFormat="1" ht="26.25" customHeight="1">
      <c r="A45" s="261">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69"/>
      <c r="AL45" s="1060"/>
      <c r="AM45" s="1060"/>
      <c r="AN45" s="1060"/>
      <c r="AO45" s="1060"/>
      <c r="AP45" s="1060"/>
      <c r="AQ45" s="1060"/>
      <c r="AR45" s="1060"/>
      <c r="AS45" s="1060"/>
      <c r="AT45" s="1060"/>
      <c r="AU45" s="1060"/>
      <c r="AV45" s="1060"/>
      <c r="AW45" s="1060"/>
      <c r="AX45" s="1060"/>
      <c r="AY45" s="1060"/>
      <c r="AZ45" s="1134"/>
      <c r="BA45" s="1134"/>
      <c r="BB45" s="1134"/>
      <c r="BC45" s="1134"/>
      <c r="BD45" s="1134"/>
      <c r="BE45" s="1124"/>
      <c r="BF45" s="1124"/>
      <c r="BG45" s="1124"/>
      <c r="BH45" s="1124"/>
      <c r="BI45" s="1125"/>
      <c r="BJ45" s="252"/>
      <c r="BK45" s="252"/>
      <c r="BL45" s="252"/>
      <c r="BM45" s="252"/>
      <c r="BN45" s="252"/>
      <c r="BO45" s="265"/>
      <c r="BP45" s="265"/>
      <c r="BQ45" s="262">
        <v>39</v>
      </c>
      <c r="BR45" s="263"/>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6"/>
    </row>
    <row r="46" spans="1:131" s="247" customFormat="1" ht="26.25" customHeight="1">
      <c r="A46" s="261">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69"/>
      <c r="AL46" s="1060"/>
      <c r="AM46" s="1060"/>
      <c r="AN46" s="1060"/>
      <c r="AO46" s="1060"/>
      <c r="AP46" s="1060"/>
      <c r="AQ46" s="1060"/>
      <c r="AR46" s="1060"/>
      <c r="AS46" s="1060"/>
      <c r="AT46" s="1060"/>
      <c r="AU46" s="1060"/>
      <c r="AV46" s="1060"/>
      <c r="AW46" s="1060"/>
      <c r="AX46" s="1060"/>
      <c r="AY46" s="1060"/>
      <c r="AZ46" s="1134"/>
      <c r="BA46" s="1134"/>
      <c r="BB46" s="1134"/>
      <c r="BC46" s="1134"/>
      <c r="BD46" s="1134"/>
      <c r="BE46" s="1124"/>
      <c r="BF46" s="1124"/>
      <c r="BG46" s="1124"/>
      <c r="BH46" s="1124"/>
      <c r="BI46" s="1125"/>
      <c r="BJ46" s="252"/>
      <c r="BK46" s="252"/>
      <c r="BL46" s="252"/>
      <c r="BM46" s="252"/>
      <c r="BN46" s="252"/>
      <c r="BO46" s="265"/>
      <c r="BP46" s="265"/>
      <c r="BQ46" s="262">
        <v>40</v>
      </c>
      <c r="BR46" s="263"/>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6"/>
    </row>
    <row r="47" spans="1:131" s="247" customFormat="1" ht="26.25" customHeight="1">
      <c r="A47" s="261">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69"/>
      <c r="AL47" s="1060"/>
      <c r="AM47" s="1060"/>
      <c r="AN47" s="1060"/>
      <c r="AO47" s="1060"/>
      <c r="AP47" s="1060"/>
      <c r="AQ47" s="1060"/>
      <c r="AR47" s="1060"/>
      <c r="AS47" s="1060"/>
      <c r="AT47" s="1060"/>
      <c r="AU47" s="1060"/>
      <c r="AV47" s="1060"/>
      <c r="AW47" s="1060"/>
      <c r="AX47" s="1060"/>
      <c r="AY47" s="1060"/>
      <c r="AZ47" s="1134"/>
      <c r="BA47" s="1134"/>
      <c r="BB47" s="1134"/>
      <c r="BC47" s="1134"/>
      <c r="BD47" s="1134"/>
      <c r="BE47" s="1124"/>
      <c r="BF47" s="1124"/>
      <c r="BG47" s="1124"/>
      <c r="BH47" s="1124"/>
      <c r="BI47" s="1125"/>
      <c r="BJ47" s="252"/>
      <c r="BK47" s="252"/>
      <c r="BL47" s="252"/>
      <c r="BM47" s="252"/>
      <c r="BN47" s="252"/>
      <c r="BO47" s="265"/>
      <c r="BP47" s="265"/>
      <c r="BQ47" s="262">
        <v>41</v>
      </c>
      <c r="BR47" s="263"/>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6"/>
    </row>
    <row r="48" spans="1:131" s="247" customFormat="1" ht="26.25" customHeight="1">
      <c r="A48" s="261">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69"/>
      <c r="AL48" s="1060"/>
      <c r="AM48" s="1060"/>
      <c r="AN48" s="1060"/>
      <c r="AO48" s="1060"/>
      <c r="AP48" s="1060"/>
      <c r="AQ48" s="1060"/>
      <c r="AR48" s="1060"/>
      <c r="AS48" s="1060"/>
      <c r="AT48" s="1060"/>
      <c r="AU48" s="1060"/>
      <c r="AV48" s="1060"/>
      <c r="AW48" s="1060"/>
      <c r="AX48" s="1060"/>
      <c r="AY48" s="1060"/>
      <c r="AZ48" s="1134"/>
      <c r="BA48" s="1134"/>
      <c r="BB48" s="1134"/>
      <c r="BC48" s="1134"/>
      <c r="BD48" s="1134"/>
      <c r="BE48" s="1124"/>
      <c r="BF48" s="1124"/>
      <c r="BG48" s="1124"/>
      <c r="BH48" s="1124"/>
      <c r="BI48" s="1125"/>
      <c r="BJ48" s="252"/>
      <c r="BK48" s="252"/>
      <c r="BL48" s="252"/>
      <c r="BM48" s="252"/>
      <c r="BN48" s="252"/>
      <c r="BO48" s="265"/>
      <c r="BP48" s="265"/>
      <c r="BQ48" s="262">
        <v>42</v>
      </c>
      <c r="BR48" s="263"/>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6"/>
    </row>
    <row r="49" spans="1:131" s="247" customFormat="1" ht="26.25" customHeight="1">
      <c r="A49" s="261">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69"/>
      <c r="AL49" s="1060"/>
      <c r="AM49" s="1060"/>
      <c r="AN49" s="1060"/>
      <c r="AO49" s="1060"/>
      <c r="AP49" s="1060"/>
      <c r="AQ49" s="1060"/>
      <c r="AR49" s="1060"/>
      <c r="AS49" s="1060"/>
      <c r="AT49" s="1060"/>
      <c r="AU49" s="1060"/>
      <c r="AV49" s="1060"/>
      <c r="AW49" s="1060"/>
      <c r="AX49" s="1060"/>
      <c r="AY49" s="1060"/>
      <c r="AZ49" s="1134"/>
      <c r="BA49" s="1134"/>
      <c r="BB49" s="1134"/>
      <c r="BC49" s="1134"/>
      <c r="BD49" s="1134"/>
      <c r="BE49" s="1124"/>
      <c r="BF49" s="1124"/>
      <c r="BG49" s="1124"/>
      <c r="BH49" s="1124"/>
      <c r="BI49" s="1125"/>
      <c r="BJ49" s="252"/>
      <c r="BK49" s="252"/>
      <c r="BL49" s="252"/>
      <c r="BM49" s="252"/>
      <c r="BN49" s="252"/>
      <c r="BO49" s="265"/>
      <c r="BP49" s="265"/>
      <c r="BQ49" s="262">
        <v>43</v>
      </c>
      <c r="BR49" s="263"/>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6"/>
    </row>
    <row r="50" spans="1:131" s="247" customFormat="1" ht="26.25" customHeight="1">
      <c r="A50" s="261">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2"/>
      <c r="BK50" s="252"/>
      <c r="BL50" s="252"/>
      <c r="BM50" s="252"/>
      <c r="BN50" s="252"/>
      <c r="BO50" s="265"/>
      <c r="BP50" s="265"/>
      <c r="BQ50" s="262">
        <v>44</v>
      </c>
      <c r="BR50" s="263"/>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6"/>
    </row>
    <row r="51" spans="1:131" s="247" customFormat="1" ht="26.25" customHeight="1">
      <c r="A51" s="261">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2"/>
      <c r="BK51" s="252"/>
      <c r="BL51" s="252"/>
      <c r="BM51" s="252"/>
      <c r="BN51" s="252"/>
      <c r="BO51" s="265"/>
      <c r="BP51" s="265"/>
      <c r="BQ51" s="262">
        <v>45</v>
      </c>
      <c r="BR51" s="263"/>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6"/>
    </row>
    <row r="52" spans="1:131" s="247" customFormat="1" ht="26.25" customHeight="1">
      <c r="A52" s="261">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2"/>
      <c r="BK52" s="252"/>
      <c r="BL52" s="252"/>
      <c r="BM52" s="252"/>
      <c r="BN52" s="252"/>
      <c r="BO52" s="265"/>
      <c r="BP52" s="265"/>
      <c r="BQ52" s="262">
        <v>46</v>
      </c>
      <c r="BR52" s="263"/>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6"/>
    </row>
    <row r="53" spans="1:131" s="247" customFormat="1" ht="26.25" customHeight="1">
      <c r="A53" s="261">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2"/>
      <c r="BK53" s="252"/>
      <c r="BL53" s="252"/>
      <c r="BM53" s="252"/>
      <c r="BN53" s="252"/>
      <c r="BO53" s="265"/>
      <c r="BP53" s="265"/>
      <c r="BQ53" s="262">
        <v>47</v>
      </c>
      <c r="BR53" s="263"/>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6"/>
    </row>
    <row r="54" spans="1:131" s="247" customFormat="1" ht="26.25" customHeight="1">
      <c r="A54" s="261">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2"/>
      <c r="BK54" s="252"/>
      <c r="BL54" s="252"/>
      <c r="BM54" s="252"/>
      <c r="BN54" s="252"/>
      <c r="BO54" s="265"/>
      <c r="BP54" s="265"/>
      <c r="BQ54" s="262">
        <v>48</v>
      </c>
      <c r="BR54" s="263"/>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6"/>
    </row>
    <row r="55" spans="1:131" s="247" customFormat="1" ht="26.25" customHeight="1">
      <c r="A55" s="261">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2"/>
      <c r="BK55" s="252"/>
      <c r="BL55" s="252"/>
      <c r="BM55" s="252"/>
      <c r="BN55" s="252"/>
      <c r="BO55" s="265"/>
      <c r="BP55" s="265"/>
      <c r="BQ55" s="262">
        <v>49</v>
      </c>
      <c r="BR55" s="263"/>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6"/>
    </row>
    <row r="56" spans="1:131" s="247" customFormat="1" ht="26.25" customHeight="1">
      <c r="A56" s="261">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2"/>
      <c r="BK56" s="252"/>
      <c r="BL56" s="252"/>
      <c r="BM56" s="252"/>
      <c r="BN56" s="252"/>
      <c r="BO56" s="265"/>
      <c r="BP56" s="265"/>
      <c r="BQ56" s="262">
        <v>50</v>
      </c>
      <c r="BR56" s="263"/>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6"/>
    </row>
    <row r="57" spans="1:131" s="247" customFormat="1" ht="26.25" customHeight="1">
      <c r="A57" s="261">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2"/>
      <c r="BK57" s="252"/>
      <c r="BL57" s="252"/>
      <c r="BM57" s="252"/>
      <c r="BN57" s="252"/>
      <c r="BO57" s="265"/>
      <c r="BP57" s="265"/>
      <c r="BQ57" s="262">
        <v>51</v>
      </c>
      <c r="BR57" s="263"/>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6"/>
    </row>
    <row r="58" spans="1:131" s="247" customFormat="1" ht="26.25" customHeight="1">
      <c r="A58" s="261">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2"/>
      <c r="BK58" s="252"/>
      <c r="BL58" s="252"/>
      <c r="BM58" s="252"/>
      <c r="BN58" s="252"/>
      <c r="BO58" s="265"/>
      <c r="BP58" s="265"/>
      <c r="BQ58" s="262">
        <v>52</v>
      </c>
      <c r="BR58" s="263"/>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6"/>
    </row>
    <row r="59" spans="1:131" s="247" customFormat="1" ht="26.25" customHeight="1">
      <c r="A59" s="261">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2"/>
      <c r="BK59" s="252"/>
      <c r="BL59" s="252"/>
      <c r="BM59" s="252"/>
      <c r="BN59" s="252"/>
      <c r="BO59" s="265"/>
      <c r="BP59" s="265"/>
      <c r="BQ59" s="262">
        <v>53</v>
      </c>
      <c r="BR59" s="263"/>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6"/>
    </row>
    <row r="60" spans="1:131" s="247" customFormat="1" ht="26.25" customHeight="1">
      <c r="A60" s="261">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2"/>
      <c r="BK60" s="252"/>
      <c r="BL60" s="252"/>
      <c r="BM60" s="252"/>
      <c r="BN60" s="252"/>
      <c r="BO60" s="265"/>
      <c r="BP60" s="265"/>
      <c r="BQ60" s="262">
        <v>54</v>
      </c>
      <c r="BR60" s="263"/>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6"/>
    </row>
    <row r="61" spans="1:131" s="247" customFormat="1" ht="26.25" customHeight="1" thickBot="1">
      <c r="A61" s="261">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2"/>
      <c r="BK61" s="252"/>
      <c r="BL61" s="252"/>
      <c r="BM61" s="252"/>
      <c r="BN61" s="252"/>
      <c r="BO61" s="265"/>
      <c r="BP61" s="265"/>
      <c r="BQ61" s="262">
        <v>55</v>
      </c>
      <c r="BR61" s="263"/>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6"/>
    </row>
    <row r="62" spans="1:131" s="247" customFormat="1" ht="26.25" customHeight="1">
      <c r="A62" s="261">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417</v>
      </c>
      <c r="BK62" s="1127"/>
      <c r="BL62" s="1127"/>
      <c r="BM62" s="1127"/>
      <c r="BN62" s="1128"/>
      <c r="BO62" s="265"/>
      <c r="BP62" s="265"/>
      <c r="BQ62" s="262">
        <v>56</v>
      </c>
      <c r="BR62" s="263"/>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6"/>
    </row>
    <row r="63" spans="1:131" s="247" customFormat="1" ht="26.25" customHeight="1" thickBot="1">
      <c r="A63" s="264" t="s">
        <v>390</v>
      </c>
      <c r="B63" s="1033" t="s">
        <v>418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0"/>
      <c r="AF63" s="1121">
        <v>639</v>
      </c>
      <c r="AG63" s="1048"/>
      <c r="AH63" s="1048"/>
      <c r="AI63" s="1048"/>
      <c r="AJ63" s="1122"/>
      <c r="AK63" s="1123"/>
      <c r="AL63" s="1052"/>
      <c r="AM63" s="1052"/>
      <c r="AN63" s="1052"/>
      <c r="AO63" s="1052"/>
      <c r="AP63" s="1048">
        <v>13138</v>
      </c>
      <c r="AQ63" s="1048"/>
      <c r="AR63" s="1048"/>
      <c r="AS63" s="1048"/>
      <c r="AT63" s="1048"/>
      <c r="AU63" s="1048">
        <v>8921</v>
      </c>
      <c r="AV63" s="1048"/>
      <c r="AW63" s="1048"/>
      <c r="AX63" s="1048"/>
      <c r="AY63" s="1048"/>
      <c r="AZ63" s="1117"/>
      <c r="BA63" s="1117"/>
      <c r="BB63" s="1117"/>
      <c r="BC63" s="1117"/>
      <c r="BD63" s="1117"/>
      <c r="BE63" s="1049"/>
      <c r="BF63" s="1049"/>
      <c r="BG63" s="1049"/>
      <c r="BH63" s="1049"/>
      <c r="BI63" s="1050"/>
      <c r="BJ63" s="1118" t="s">
        <v>419</v>
      </c>
      <c r="BK63" s="1040"/>
      <c r="BL63" s="1040"/>
      <c r="BM63" s="1040"/>
      <c r="BN63" s="1119"/>
      <c r="BO63" s="265"/>
      <c r="BP63" s="265"/>
      <c r="BQ63" s="262">
        <v>57</v>
      </c>
      <c r="BR63" s="263"/>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6"/>
    </row>
    <row r="65" spans="1:131" s="247" customFormat="1" ht="26.25" customHeight="1" thickBot="1">
      <c r="A65" s="252" t="s">
        <v>420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6"/>
    </row>
    <row r="66" spans="1:131" s="247" customFormat="1" ht="26.25" customHeight="1">
      <c r="A66" s="1087" t="s">
        <v>421</v>
      </c>
      <c r="B66" s="1088"/>
      <c r="C66" s="1088"/>
      <c r="D66" s="1088"/>
      <c r="E66" s="1088"/>
      <c r="F66" s="1088"/>
      <c r="G66" s="1088"/>
      <c r="H66" s="1088"/>
      <c r="I66" s="1088"/>
      <c r="J66" s="1088"/>
      <c r="K66" s="1088"/>
      <c r="L66" s="1088"/>
      <c r="M66" s="1088"/>
      <c r="N66" s="1088"/>
      <c r="O66" s="1088"/>
      <c r="P66" s="1089"/>
      <c r="Q66" s="1093" t="s">
        <v>422</v>
      </c>
      <c r="R66" s="1094"/>
      <c r="S66" s="1094"/>
      <c r="T66" s="1094"/>
      <c r="U66" s="1095"/>
      <c r="V66" s="1093" t="s">
        <v>423</v>
      </c>
      <c r="W66" s="1094"/>
      <c r="X66" s="1094"/>
      <c r="Y66" s="1094"/>
      <c r="Z66" s="1095"/>
      <c r="AA66" s="1093" t="s">
        <v>424</v>
      </c>
      <c r="AB66" s="1094"/>
      <c r="AC66" s="1094"/>
      <c r="AD66" s="1094"/>
      <c r="AE66" s="1095"/>
      <c r="AF66" s="1099" t="s">
        <v>425</v>
      </c>
      <c r="AG66" s="1100"/>
      <c r="AH66" s="1100"/>
      <c r="AI66" s="1100"/>
      <c r="AJ66" s="1101"/>
      <c r="AK66" s="1093" t="s">
        <v>426</v>
      </c>
      <c r="AL66" s="1088"/>
      <c r="AM66" s="1088"/>
      <c r="AN66" s="1088"/>
      <c r="AO66" s="1089"/>
      <c r="AP66" s="1093" t="s">
        <v>427</v>
      </c>
      <c r="AQ66" s="1094"/>
      <c r="AR66" s="1094"/>
      <c r="AS66" s="1094"/>
      <c r="AT66" s="1095"/>
      <c r="AU66" s="1093" t="s">
        <v>428</v>
      </c>
      <c r="AV66" s="1094"/>
      <c r="AW66" s="1094"/>
      <c r="AX66" s="1094"/>
      <c r="AY66" s="1095"/>
      <c r="AZ66" s="1093" t="s">
        <v>372</v>
      </c>
      <c r="BA66" s="1094"/>
      <c r="BB66" s="1094"/>
      <c r="BC66" s="1094"/>
      <c r="BD66" s="1109"/>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7" t="s">
        <v>598</v>
      </c>
      <c r="C68" s="1078"/>
      <c r="D68" s="1078"/>
      <c r="E68" s="1078"/>
      <c r="F68" s="1078"/>
      <c r="G68" s="1078"/>
      <c r="H68" s="1078"/>
      <c r="I68" s="1078"/>
      <c r="J68" s="1078"/>
      <c r="K68" s="1078"/>
      <c r="L68" s="1078"/>
      <c r="M68" s="1078"/>
      <c r="N68" s="1078"/>
      <c r="O68" s="1078"/>
      <c r="P68" s="1079"/>
      <c r="Q68" s="1080">
        <v>145</v>
      </c>
      <c r="R68" s="1074"/>
      <c r="S68" s="1074"/>
      <c r="T68" s="1074"/>
      <c r="U68" s="1074"/>
      <c r="V68" s="1074">
        <v>136</v>
      </c>
      <c r="W68" s="1074"/>
      <c r="X68" s="1074"/>
      <c r="Y68" s="1074"/>
      <c r="Z68" s="1074"/>
      <c r="AA68" s="1074">
        <v>9</v>
      </c>
      <c r="AB68" s="1074"/>
      <c r="AC68" s="1074"/>
      <c r="AD68" s="1074"/>
      <c r="AE68" s="1074"/>
      <c r="AF68" s="1074">
        <v>9</v>
      </c>
      <c r="AG68" s="1074"/>
      <c r="AH68" s="1074"/>
      <c r="AI68" s="1074"/>
      <c r="AJ68" s="1074"/>
      <c r="AK68" s="1074" t="s">
        <v>620</v>
      </c>
      <c r="AL68" s="1074"/>
      <c r="AM68" s="1074"/>
      <c r="AN68" s="1074"/>
      <c r="AO68" s="1074"/>
      <c r="AP68" s="1074" t="s">
        <v>621</v>
      </c>
      <c r="AQ68" s="1074"/>
      <c r="AR68" s="1074"/>
      <c r="AS68" s="1074"/>
      <c r="AT68" s="1074"/>
      <c r="AU68" s="1074" t="s">
        <v>621</v>
      </c>
      <c r="AV68" s="1074"/>
      <c r="AW68" s="1074"/>
      <c r="AX68" s="1074"/>
      <c r="AY68" s="1074"/>
      <c r="AZ68" s="1075" t="s">
        <v>607</v>
      </c>
      <c r="BA68" s="1075"/>
      <c r="BB68" s="1075"/>
      <c r="BC68" s="1075"/>
      <c r="BD68" s="1076"/>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599</v>
      </c>
      <c r="C69" s="1064"/>
      <c r="D69" s="1064"/>
      <c r="E69" s="1064"/>
      <c r="F69" s="1064"/>
      <c r="G69" s="1064"/>
      <c r="H69" s="1064"/>
      <c r="I69" s="1064"/>
      <c r="J69" s="1064"/>
      <c r="K69" s="1064"/>
      <c r="L69" s="1064"/>
      <c r="M69" s="1064"/>
      <c r="N69" s="1064"/>
      <c r="O69" s="1064"/>
      <c r="P69" s="1065"/>
      <c r="Q69" s="1066">
        <v>4831</v>
      </c>
      <c r="R69" s="1060"/>
      <c r="S69" s="1060"/>
      <c r="T69" s="1060"/>
      <c r="U69" s="1060"/>
      <c r="V69" s="1060">
        <v>3696</v>
      </c>
      <c r="W69" s="1060"/>
      <c r="X69" s="1060"/>
      <c r="Y69" s="1060"/>
      <c r="Z69" s="1060"/>
      <c r="AA69" s="1060">
        <v>1135</v>
      </c>
      <c r="AB69" s="1060"/>
      <c r="AC69" s="1060"/>
      <c r="AD69" s="1060"/>
      <c r="AE69" s="1060"/>
      <c r="AF69" s="1060">
        <v>1135</v>
      </c>
      <c r="AG69" s="1060"/>
      <c r="AH69" s="1060"/>
      <c r="AI69" s="1060"/>
      <c r="AJ69" s="1060"/>
      <c r="AK69" s="1060">
        <v>3</v>
      </c>
      <c r="AL69" s="1060"/>
      <c r="AM69" s="1060"/>
      <c r="AN69" s="1060"/>
      <c r="AO69" s="1060"/>
      <c r="AP69" s="1060" t="s">
        <v>621</v>
      </c>
      <c r="AQ69" s="1060"/>
      <c r="AR69" s="1060"/>
      <c r="AS69" s="1060"/>
      <c r="AT69" s="1060"/>
      <c r="AU69" s="1060" t="s">
        <v>621</v>
      </c>
      <c r="AV69" s="1060"/>
      <c r="AW69" s="1060"/>
      <c r="AX69" s="1060"/>
      <c r="AY69" s="1060"/>
      <c r="AZ69" s="1061" t="s">
        <v>607</v>
      </c>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600</v>
      </c>
      <c r="C70" s="1064"/>
      <c r="D70" s="1064"/>
      <c r="E70" s="1064"/>
      <c r="F70" s="1064"/>
      <c r="G70" s="1064"/>
      <c r="H70" s="1064"/>
      <c r="I70" s="1064"/>
      <c r="J70" s="1064"/>
      <c r="K70" s="1064"/>
      <c r="L70" s="1064"/>
      <c r="M70" s="1064"/>
      <c r="N70" s="1064"/>
      <c r="O70" s="1064"/>
      <c r="P70" s="1065"/>
      <c r="Q70" s="1066">
        <v>9</v>
      </c>
      <c r="R70" s="1060"/>
      <c r="S70" s="1060"/>
      <c r="T70" s="1060"/>
      <c r="U70" s="1060"/>
      <c r="V70" s="1060">
        <v>9</v>
      </c>
      <c r="W70" s="1060"/>
      <c r="X70" s="1060"/>
      <c r="Y70" s="1060"/>
      <c r="Z70" s="1060"/>
      <c r="AA70" s="1060">
        <v>0</v>
      </c>
      <c r="AB70" s="1060"/>
      <c r="AC70" s="1060"/>
      <c r="AD70" s="1060"/>
      <c r="AE70" s="1060"/>
      <c r="AF70" s="1060">
        <v>0</v>
      </c>
      <c r="AG70" s="1060"/>
      <c r="AH70" s="1060"/>
      <c r="AI70" s="1060"/>
      <c r="AJ70" s="1060"/>
      <c r="AK70" s="1060" t="s">
        <v>621</v>
      </c>
      <c r="AL70" s="1060"/>
      <c r="AM70" s="1060"/>
      <c r="AN70" s="1060"/>
      <c r="AO70" s="1060"/>
      <c r="AP70" s="1060" t="s">
        <v>621</v>
      </c>
      <c r="AQ70" s="1060"/>
      <c r="AR70" s="1060"/>
      <c r="AS70" s="1060"/>
      <c r="AT70" s="1060"/>
      <c r="AU70" s="1060" t="s">
        <v>621</v>
      </c>
      <c r="AV70" s="1060"/>
      <c r="AW70" s="1060"/>
      <c r="AX70" s="1060"/>
      <c r="AY70" s="1060"/>
      <c r="AZ70" s="1061" t="s">
        <v>608</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601</v>
      </c>
      <c r="C71" s="1064"/>
      <c r="D71" s="1064"/>
      <c r="E71" s="1064"/>
      <c r="F71" s="1064"/>
      <c r="G71" s="1064"/>
      <c r="H71" s="1064"/>
      <c r="I71" s="1064"/>
      <c r="J71" s="1064"/>
      <c r="K71" s="1064"/>
      <c r="L71" s="1064"/>
      <c r="M71" s="1064"/>
      <c r="N71" s="1064"/>
      <c r="O71" s="1064"/>
      <c r="P71" s="1065"/>
      <c r="Q71" s="1066">
        <v>54</v>
      </c>
      <c r="R71" s="1060"/>
      <c r="S71" s="1060"/>
      <c r="T71" s="1060"/>
      <c r="U71" s="1060"/>
      <c r="V71" s="1060">
        <v>50</v>
      </c>
      <c r="W71" s="1060"/>
      <c r="X71" s="1060"/>
      <c r="Y71" s="1060"/>
      <c r="Z71" s="1060"/>
      <c r="AA71" s="1060">
        <v>4</v>
      </c>
      <c r="AB71" s="1060"/>
      <c r="AC71" s="1060"/>
      <c r="AD71" s="1060"/>
      <c r="AE71" s="1060"/>
      <c r="AF71" s="1060">
        <v>4</v>
      </c>
      <c r="AG71" s="1060"/>
      <c r="AH71" s="1060"/>
      <c r="AI71" s="1060"/>
      <c r="AJ71" s="1060"/>
      <c r="AK71" s="1060" t="s">
        <v>621</v>
      </c>
      <c r="AL71" s="1060"/>
      <c r="AM71" s="1060"/>
      <c r="AN71" s="1060"/>
      <c r="AO71" s="1060"/>
      <c r="AP71" s="1060" t="s">
        <v>621</v>
      </c>
      <c r="AQ71" s="1060"/>
      <c r="AR71" s="1060"/>
      <c r="AS71" s="1060"/>
      <c r="AT71" s="1060"/>
      <c r="AU71" s="1060" t="s">
        <v>621</v>
      </c>
      <c r="AV71" s="1060"/>
      <c r="AW71" s="1060"/>
      <c r="AX71" s="1060"/>
      <c r="AY71" s="1060"/>
      <c r="AZ71" s="1071" t="s">
        <v>607</v>
      </c>
      <c r="BA71" s="1072"/>
      <c r="BB71" s="1072"/>
      <c r="BC71" s="1072"/>
      <c r="BD71" s="1073"/>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602</v>
      </c>
      <c r="C72" s="1064"/>
      <c r="D72" s="1064"/>
      <c r="E72" s="1064"/>
      <c r="F72" s="1064"/>
      <c r="G72" s="1064"/>
      <c r="H72" s="1064"/>
      <c r="I72" s="1064"/>
      <c r="J72" s="1064"/>
      <c r="K72" s="1064"/>
      <c r="L72" s="1064"/>
      <c r="M72" s="1064"/>
      <c r="N72" s="1064"/>
      <c r="O72" s="1064"/>
      <c r="P72" s="1065"/>
      <c r="Q72" s="1066">
        <v>145429</v>
      </c>
      <c r="R72" s="1060"/>
      <c r="S72" s="1060"/>
      <c r="T72" s="1060"/>
      <c r="U72" s="1060"/>
      <c r="V72" s="1060">
        <v>141225</v>
      </c>
      <c r="W72" s="1060"/>
      <c r="X72" s="1060"/>
      <c r="Y72" s="1060"/>
      <c r="Z72" s="1060"/>
      <c r="AA72" s="1060">
        <v>4204</v>
      </c>
      <c r="AB72" s="1060"/>
      <c r="AC72" s="1060"/>
      <c r="AD72" s="1060"/>
      <c r="AE72" s="1060"/>
      <c r="AF72" s="1060">
        <v>4204</v>
      </c>
      <c r="AG72" s="1060"/>
      <c r="AH72" s="1060"/>
      <c r="AI72" s="1060"/>
      <c r="AJ72" s="1060"/>
      <c r="AK72" s="1060" t="s">
        <v>621</v>
      </c>
      <c r="AL72" s="1060"/>
      <c r="AM72" s="1060"/>
      <c r="AN72" s="1060"/>
      <c r="AO72" s="1060"/>
      <c r="AP72" s="1060" t="s">
        <v>621</v>
      </c>
      <c r="AQ72" s="1060"/>
      <c r="AR72" s="1060"/>
      <c r="AS72" s="1060"/>
      <c r="AT72" s="1060"/>
      <c r="AU72" s="1060" t="s">
        <v>621</v>
      </c>
      <c r="AV72" s="1060"/>
      <c r="AW72" s="1060"/>
      <c r="AX72" s="1060"/>
      <c r="AY72" s="1060"/>
      <c r="AZ72" s="1071" t="s">
        <v>609</v>
      </c>
      <c r="BA72" s="1072"/>
      <c r="BB72" s="1072"/>
      <c r="BC72" s="1072"/>
      <c r="BD72" s="1073"/>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603</v>
      </c>
      <c r="C73" s="1064"/>
      <c r="D73" s="1064"/>
      <c r="E73" s="1064"/>
      <c r="F73" s="1064"/>
      <c r="G73" s="1064"/>
      <c r="H73" s="1064"/>
      <c r="I73" s="1064"/>
      <c r="J73" s="1064"/>
      <c r="K73" s="1064"/>
      <c r="L73" s="1064"/>
      <c r="M73" s="1064"/>
      <c r="N73" s="1064"/>
      <c r="O73" s="1064"/>
      <c r="P73" s="1065"/>
      <c r="Q73" s="1066">
        <v>946</v>
      </c>
      <c r="R73" s="1060"/>
      <c r="S73" s="1060"/>
      <c r="T73" s="1060"/>
      <c r="U73" s="1060"/>
      <c r="V73" s="1060">
        <v>946</v>
      </c>
      <c r="W73" s="1060"/>
      <c r="X73" s="1060"/>
      <c r="Y73" s="1060"/>
      <c r="Z73" s="1060"/>
      <c r="AA73" s="1060">
        <v>0</v>
      </c>
      <c r="AB73" s="1060"/>
      <c r="AC73" s="1060"/>
      <c r="AD73" s="1060"/>
      <c r="AE73" s="1060"/>
      <c r="AF73" s="1060">
        <v>0</v>
      </c>
      <c r="AG73" s="1060"/>
      <c r="AH73" s="1060"/>
      <c r="AI73" s="1060"/>
      <c r="AJ73" s="1060"/>
      <c r="AK73" s="1060" t="s">
        <v>621</v>
      </c>
      <c r="AL73" s="1060"/>
      <c r="AM73" s="1060"/>
      <c r="AN73" s="1060"/>
      <c r="AO73" s="1060"/>
      <c r="AP73" s="1060">
        <v>665</v>
      </c>
      <c r="AQ73" s="1060"/>
      <c r="AR73" s="1060"/>
      <c r="AS73" s="1060"/>
      <c r="AT73" s="1060"/>
      <c r="AU73" s="1060">
        <v>396</v>
      </c>
      <c r="AV73" s="1060"/>
      <c r="AW73" s="1060"/>
      <c r="AX73" s="1060"/>
      <c r="AY73" s="1060"/>
      <c r="AZ73" s="1071" t="s">
        <v>607</v>
      </c>
      <c r="BA73" s="1072"/>
      <c r="BB73" s="1072"/>
      <c r="BC73" s="1072"/>
      <c r="BD73" s="1073"/>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604</v>
      </c>
      <c r="C74" s="1064"/>
      <c r="D74" s="1064"/>
      <c r="E74" s="1064"/>
      <c r="F74" s="1064"/>
      <c r="G74" s="1064"/>
      <c r="H74" s="1064"/>
      <c r="I74" s="1064"/>
      <c r="J74" s="1064"/>
      <c r="K74" s="1064"/>
      <c r="L74" s="1064"/>
      <c r="M74" s="1064"/>
      <c r="N74" s="1064"/>
      <c r="O74" s="1064"/>
      <c r="P74" s="1065"/>
      <c r="Q74" s="1066">
        <v>10</v>
      </c>
      <c r="R74" s="1060"/>
      <c r="S74" s="1060"/>
      <c r="T74" s="1060"/>
      <c r="U74" s="1060"/>
      <c r="V74" s="1060">
        <v>3</v>
      </c>
      <c r="W74" s="1060"/>
      <c r="X74" s="1060"/>
      <c r="Y74" s="1060"/>
      <c r="Z74" s="1060"/>
      <c r="AA74" s="1060">
        <v>7</v>
      </c>
      <c r="AB74" s="1060"/>
      <c r="AC74" s="1060"/>
      <c r="AD74" s="1060"/>
      <c r="AE74" s="1060"/>
      <c r="AF74" s="1060">
        <v>7</v>
      </c>
      <c r="AG74" s="1060"/>
      <c r="AH74" s="1060"/>
      <c r="AI74" s="1060"/>
      <c r="AJ74" s="1060"/>
      <c r="AK74" s="1060" t="s">
        <v>621</v>
      </c>
      <c r="AL74" s="1060"/>
      <c r="AM74" s="1060"/>
      <c r="AN74" s="1060"/>
      <c r="AO74" s="1060"/>
      <c r="AP74" s="1060" t="s">
        <v>621</v>
      </c>
      <c r="AQ74" s="1060"/>
      <c r="AR74" s="1060"/>
      <c r="AS74" s="1060"/>
      <c r="AT74" s="1060"/>
      <c r="AU74" s="1060" t="s">
        <v>621</v>
      </c>
      <c r="AV74" s="1060"/>
      <c r="AW74" s="1060"/>
      <c r="AX74" s="1060"/>
      <c r="AY74" s="1060"/>
      <c r="AZ74" s="1071" t="s">
        <v>610</v>
      </c>
      <c r="BA74" s="1072"/>
      <c r="BB74" s="1072"/>
      <c r="BC74" s="1072"/>
      <c r="BD74" s="1073"/>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604</v>
      </c>
      <c r="C75" s="1064"/>
      <c r="D75" s="1064"/>
      <c r="E75" s="1064"/>
      <c r="F75" s="1064"/>
      <c r="G75" s="1064"/>
      <c r="H75" s="1064"/>
      <c r="I75" s="1064"/>
      <c r="J75" s="1064"/>
      <c r="K75" s="1064"/>
      <c r="L75" s="1064"/>
      <c r="M75" s="1064"/>
      <c r="N75" s="1064"/>
      <c r="O75" s="1064"/>
      <c r="P75" s="1065"/>
      <c r="Q75" s="1067">
        <v>49</v>
      </c>
      <c r="R75" s="1068"/>
      <c r="S75" s="1068"/>
      <c r="T75" s="1068"/>
      <c r="U75" s="1069"/>
      <c r="V75" s="1070">
        <v>49</v>
      </c>
      <c r="W75" s="1068"/>
      <c r="X75" s="1068"/>
      <c r="Y75" s="1068"/>
      <c r="Z75" s="1069"/>
      <c r="AA75" s="1070">
        <v>0</v>
      </c>
      <c r="AB75" s="1068"/>
      <c r="AC75" s="1068"/>
      <c r="AD75" s="1068"/>
      <c r="AE75" s="1069"/>
      <c r="AF75" s="1070">
        <v>0</v>
      </c>
      <c r="AG75" s="1068"/>
      <c r="AH75" s="1068"/>
      <c r="AI75" s="1068"/>
      <c r="AJ75" s="1069"/>
      <c r="AK75" s="1060" t="s">
        <v>621</v>
      </c>
      <c r="AL75" s="1060"/>
      <c r="AM75" s="1060"/>
      <c r="AN75" s="1060"/>
      <c r="AO75" s="1060"/>
      <c r="AP75" s="1060" t="s">
        <v>621</v>
      </c>
      <c r="AQ75" s="1060"/>
      <c r="AR75" s="1060"/>
      <c r="AS75" s="1060"/>
      <c r="AT75" s="1060"/>
      <c r="AU75" s="1060" t="s">
        <v>621</v>
      </c>
      <c r="AV75" s="1060"/>
      <c r="AW75" s="1060"/>
      <c r="AX75" s="1060"/>
      <c r="AY75" s="1060"/>
      <c r="AZ75" s="1071" t="s">
        <v>611</v>
      </c>
      <c r="BA75" s="1072"/>
      <c r="BB75" s="1072"/>
      <c r="BC75" s="1072"/>
      <c r="BD75" s="1073"/>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605</v>
      </c>
      <c r="C76" s="1064"/>
      <c r="D76" s="1064"/>
      <c r="E76" s="1064"/>
      <c r="F76" s="1064"/>
      <c r="G76" s="1064"/>
      <c r="H76" s="1064"/>
      <c r="I76" s="1064"/>
      <c r="J76" s="1064"/>
      <c r="K76" s="1064"/>
      <c r="L76" s="1064"/>
      <c r="M76" s="1064"/>
      <c r="N76" s="1064"/>
      <c r="O76" s="1064"/>
      <c r="P76" s="1065"/>
      <c r="Q76" s="1067">
        <v>61</v>
      </c>
      <c r="R76" s="1068"/>
      <c r="S76" s="1068"/>
      <c r="T76" s="1068"/>
      <c r="U76" s="1069"/>
      <c r="V76" s="1070">
        <v>61</v>
      </c>
      <c r="W76" s="1068"/>
      <c r="X76" s="1068"/>
      <c r="Y76" s="1068"/>
      <c r="Z76" s="1069"/>
      <c r="AA76" s="1070">
        <v>0</v>
      </c>
      <c r="AB76" s="1068"/>
      <c r="AC76" s="1068"/>
      <c r="AD76" s="1068"/>
      <c r="AE76" s="1069"/>
      <c r="AF76" s="1070">
        <v>0</v>
      </c>
      <c r="AG76" s="1068"/>
      <c r="AH76" s="1068"/>
      <c r="AI76" s="1068"/>
      <c r="AJ76" s="1069"/>
      <c r="AK76" s="1060" t="s">
        <v>621</v>
      </c>
      <c r="AL76" s="1060"/>
      <c r="AM76" s="1060"/>
      <c r="AN76" s="1060"/>
      <c r="AO76" s="1060"/>
      <c r="AP76" s="1060" t="s">
        <v>621</v>
      </c>
      <c r="AQ76" s="1060"/>
      <c r="AR76" s="1060"/>
      <c r="AS76" s="1060"/>
      <c r="AT76" s="1060"/>
      <c r="AU76" s="1060" t="s">
        <v>621</v>
      </c>
      <c r="AV76" s="1060"/>
      <c r="AW76" s="1060"/>
      <c r="AX76" s="1060"/>
      <c r="AY76" s="1060"/>
      <c r="AZ76" s="1071" t="s">
        <v>607</v>
      </c>
      <c r="BA76" s="1072"/>
      <c r="BB76" s="1072"/>
      <c r="BC76" s="1072"/>
      <c r="BD76" s="1073"/>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606</v>
      </c>
      <c r="C77" s="1064"/>
      <c r="D77" s="1064"/>
      <c r="E77" s="1064"/>
      <c r="F77" s="1064"/>
      <c r="G77" s="1064"/>
      <c r="H77" s="1064"/>
      <c r="I77" s="1064"/>
      <c r="J77" s="1064"/>
      <c r="K77" s="1064"/>
      <c r="L77" s="1064"/>
      <c r="M77" s="1064"/>
      <c r="N77" s="1064"/>
      <c r="O77" s="1064"/>
      <c r="P77" s="1065"/>
      <c r="Q77" s="1067">
        <v>853</v>
      </c>
      <c r="R77" s="1068"/>
      <c r="S77" s="1068"/>
      <c r="T77" s="1068"/>
      <c r="U77" s="1069"/>
      <c r="V77" s="1070">
        <v>853</v>
      </c>
      <c r="W77" s="1068"/>
      <c r="X77" s="1068"/>
      <c r="Y77" s="1068"/>
      <c r="Z77" s="1069"/>
      <c r="AA77" s="1070">
        <v>0</v>
      </c>
      <c r="AB77" s="1068"/>
      <c r="AC77" s="1068"/>
      <c r="AD77" s="1068"/>
      <c r="AE77" s="1069"/>
      <c r="AF77" s="1070">
        <v>0</v>
      </c>
      <c r="AG77" s="1068"/>
      <c r="AH77" s="1068"/>
      <c r="AI77" s="1068"/>
      <c r="AJ77" s="1069"/>
      <c r="AK77" s="1060" t="s">
        <v>621</v>
      </c>
      <c r="AL77" s="1060"/>
      <c r="AM77" s="1060"/>
      <c r="AN77" s="1060"/>
      <c r="AO77" s="1060"/>
      <c r="AP77" s="1070">
        <v>474</v>
      </c>
      <c r="AQ77" s="1068"/>
      <c r="AR77" s="1068"/>
      <c r="AS77" s="1068"/>
      <c r="AT77" s="1069"/>
      <c r="AU77" s="1070">
        <v>353</v>
      </c>
      <c r="AV77" s="1068"/>
      <c r="AW77" s="1068"/>
      <c r="AX77" s="1068"/>
      <c r="AY77" s="1069"/>
      <c r="AZ77" s="1071" t="s">
        <v>607</v>
      </c>
      <c r="BA77" s="1072"/>
      <c r="BB77" s="1072"/>
      <c r="BC77" s="1072"/>
      <c r="BD77" s="1073"/>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390</v>
      </c>
      <c r="B88" s="1033" t="s">
        <v>429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5359</v>
      </c>
      <c r="AG88" s="1048"/>
      <c r="AH88" s="1048"/>
      <c r="AI88" s="1048"/>
      <c r="AJ88" s="1048"/>
      <c r="AK88" s="1052"/>
      <c r="AL88" s="1052"/>
      <c r="AM88" s="1052"/>
      <c r="AN88" s="1052"/>
      <c r="AO88" s="1052"/>
      <c r="AP88" s="1048">
        <v>1139</v>
      </c>
      <c r="AQ88" s="1048"/>
      <c r="AR88" s="1048"/>
      <c r="AS88" s="1048"/>
      <c r="AT88" s="1048"/>
      <c r="AU88" s="1048">
        <v>749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430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159</v>
      </c>
      <c r="CS102" s="1040"/>
      <c r="CT102" s="1040"/>
      <c r="CU102" s="1040"/>
      <c r="CV102" s="1041"/>
      <c r="CW102" s="1039">
        <v>254125</v>
      </c>
      <c r="CX102" s="1040"/>
      <c r="CY102" s="1040"/>
      <c r="CZ102" s="1040"/>
      <c r="DA102" s="1041"/>
      <c r="DB102" s="1039">
        <v>130000</v>
      </c>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435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437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438</v>
      </c>
      <c r="AB109" s="983"/>
      <c r="AC109" s="983"/>
      <c r="AD109" s="983"/>
      <c r="AE109" s="984"/>
      <c r="AF109" s="985" t="s">
        <v>303</v>
      </c>
      <c r="AG109" s="983"/>
      <c r="AH109" s="983"/>
      <c r="AI109" s="983"/>
      <c r="AJ109" s="984"/>
      <c r="AK109" s="985" t="s">
        <v>302</v>
      </c>
      <c r="AL109" s="983"/>
      <c r="AM109" s="983"/>
      <c r="AN109" s="983"/>
      <c r="AO109" s="984"/>
      <c r="AP109" s="985" t="s">
        <v>439</v>
      </c>
      <c r="AQ109" s="983"/>
      <c r="AR109" s="983"/>
      <c r="AS109" s="983"/>
      <c r="AT109" s="1014"/>
      <c r="AU109" s="982" t="s">
        <v>437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438</v>
      </c>
      <c r="BR109" s="983"/>
      <c r="BS109" s="983"/>
      <c r="BT109" s="983"/>
      <c r="BU109" s="984"/>
      <c r="BV109" s="985" t="s">
        <v>303</v>
      </c>
      <c r="BW109" s="983"/>
      <c r="BX109" s="983"/>
      <c r="BY109" s="983"/>
      <c r="BZ109" s="984"/>
      <c r="CA109" s="985" t="s">
        <v>302</v>
      </c>
      <c r="CB109" s="983"/>
      <c r="CC109" s="983"/>
      <c r="CD109" s="983"/>
      <c r="CE109" s="984"/>
      <c r="CF109" s="1021" t="s">
        <v>439</v>
      </c>
      <c r="CG109" s="1021"/>
      <c r="CH109" s="1021"/>
      <c r="CI109" s="1021"/>
      <c r="CJ109" s="1021"/>
      <c r="CK109" s="985" t="s">
        <v>440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438</v>
      </c>
      <c r="DH109" s="983"/>
      <c r="DI109" s="983"/>
      <c r="DJ109" s="983"/>
      <c r="DK109" s="984"/>
      <c r="DL109" s="985" t="s">
        <v>303</v>
      </c>
      <c r="DM109" s="983"/>
      <c r="DN109" s="983"/>
      <c r="DO109" s="983"/>
      <c r="DP109" s="984"/>
      <c r="DQ109" s="985" t="s">
        <v>302</v>
      </c>
      <c r="DR109" s="983"/>
      <c r="DS109" s="983"/>
      <c r="DT109" s="983"/>
      <c r="DU109" s="984"/>
      <c r="DV109" s="985" t="s">
        <v>439</v>
      </c>
      <c r="DW109" s="983"/>
      <c r="DX109" s="983"/>
      <c r="DY109" s="983"/>
      <c r="DZ109" s="1014"/>
    </row>
    <row r="110" spans="1:131" s="246" customFormat="1" ht="26.25" customHeight="1">
      <c r="A110" s="885" t="s">
        <v>441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2506319</v>
      </c>
      <c r="AB110" s="976"/>
      <c r="AC110" s="976"/>
      <c r="AD110" s="976"/>
      <c r="AE110" s="977"/>
      <c r="AF110" s="978">
        <v>2504101</v>
      </c>
      <c r="AG110" s="976"/>
      <c r="AH110" s="976"/>
      <c r="AI110" s="976"/>
      <c r="AJ110" s="977"/>
      <c r="AK110" s="978">
        <v>2461977</v>
      </c>
      <c r="AL110" s="976"/>
      <c r="AM110" s="976"/>
      <c r="AN110" s="976"/>
      <c r="AO110" s="977"/>
      <c r="AP110" s="979">
        <v>25.9</v>
      </c>
      <c r="AQ110" s="980"/>
      <c r="AR110" s="980"/>
      <c r="AS110" s="980"/>
      <c r="AT110" s="981"/>
      <c r="AU110" s="1015" t="s">
        <v>73</v>
      </c>
      <c r="AV110" s="1016"/>
      <c r="AW110" s="1016"/>
      <c r="AX110" s="1016"/>
      <c r="AY110" s="1016"/>
      <c r="AZ110" s="941" t="s">
        <v>442</v>
      </c>
      <c r="BA110" s="886"/>
      <c r="BB110" s="886"/>
      <c r="BC110" s="886"/>
      <c r="BD110" s="886"/>
      <c r="BE110" s="886"/>
      <c r="BF110" s="886"/>
      <c r="BG110" s="886"/>
      <c r="BH110" s="886"/>
      <c r="BI110" s="886"/>
      <c r="BJ110" s="886"/>
      <c r="BK110" s="886"/>
      <c r="BL110" s="886"/>
      <c r="BM110" s="886"/>
      <c r="BN110" s="886"/>
      <c r="BO110" s="886"/>
      <c r="BP110" s="887"/>
      <c r="BQ110" s="942">
        <v>26513327</v>
      </c>
      <c r="BR110" s="923"/>
      <c r="BS110" s="923"/>
      <c r="BT110" s="923"/>
      <c r="BU110" s="923"/>
      <c r="BV110" s="923">
        <v>26107544</v>
      </c>
      <c r="BW110" s="923"/>
      <c r="BX110" s="923"/>
      <c r="BY110" s="923"/>
      <c r="BZ110" s="923"/>
      <c r="CA110" s="923">
        <v>25520224</v>
      </c>
      <c r="CB110" s="923"/>
      <c r="CC110" s="923"/>
      <c r="CD110" s="923"/>
      <c r="CE110" s="923"/>
      <c r="CF110" s="947">
        <v>268.60000000000002</v>
      </c>
      <c r="CG110" s="948"/>
      <c r="CH110" s="948"/>
      <c r="CI110" s="948"/>
      <c r="CJ110" s="948"/>
      <c r="CK110" s="1011" t="s">
        <v>443</v>
      </c>
      <c r="CL110" s="897"/>
      <c r="CM110" s="972" t="s">
        <v>444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445</v>
      </c>
      <c r="DH110" s="923"/>
      <c r="DI110" s="923"/>
      <c r="DJ110" s="923"/>
      <c r="DK110" s="923"/>
      <c r="DL110" s="923" t="s">
        <v>445</v>
      </c>
      <c r="DM110" s="923"/>
      <c r="DN110" s="923"/>
      <c r="DO110" s="923"/>
      <c r="DP110" s="923"/>
      <c r="DQ110" s="923" t="s">
        <v>130</v>
      </c>
      <c r="DR110" s="923"/>
      <c r="DS110" s="923"/>
      <c r="DT110" s="923"/>
      <c r="DU110" s="923"/>
      <c r="DV110" s="924" t="s">
        <v>446</v>
      </c>
      <c r="DW110" s="924"/>
      <c r="DX110" s="924"/>
      <c r="DY110" s="924"/>
      <c r="DZ110" s="925"/>
    </row>
    <row r="111" spans="1:131" s="246" customFormat="1" ht="26.25" customHeight="1">
      <c r="A111" s="852" t="s">
        <v>447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130</v>
      </c>
      <c r="AB111" s="1004"/>
      <c r="AC111" s="1004"/>
      <c r="AD111" s="1004"/>
      <c r="AE111" s="1005"/>
      <c r="AF111" s="1006" t="s">
        <v>130</v>
      </c>
      <c r="AG111" s="1004"/>
      <c r="AH111" s="1004"/>
      <c r="AI111" s="1004"/>
      <c r="AJ111" s="1005"/>
      <c r="AK111" s="1006" t="s">
        <v>130</v>
      </c>
      <c r="AL111" s="1004"/>
      <c r="AM111" s="1004"/>
      <c r="AN111" s="1004"/>
      <c r="AO111" s="1005"/>
      <c r="AP111" s="1007" t="s">
        <v>448</v>
      </c>
      <c r="AQ111" s="1008"/>
      <c r="AR111" s="1008"/>
      <c r="AS111" s="1008"/>
      <c r="AT111" s="1009"/>
      <c r="AU111" s="1017"/>
      <c r="AV111" s="1018"/>
      <c r="AW111" s="1018"/>
      <c r="AX111" s="1018"/>
      <c r="AY111" s="1018"/>
      <c r="AZ111" s="893" t="s">
        <v>449</v>
      </c>
      <c r="BA111" s="828"/>
      <c r="BB111" s="828"/>
      <c r="BC111" s="828"/>
      <c r="BD111" s="828"/>
      <c r="BE111" s="828"/>
      <c r="BF111" s="828"/>
      <c r="BG111" s="828"/>
      <c r="BH111" s="828"/>
      <c r="BI111" s="828"/>
      <c r="BJ111" s="828"/>
      <c r="BK111" s="828"/>
      <c r="BL111" s="828"/>
      <c r="BM111" s="828"/>
      <c r="BN111" s="828"/>
      <c r="BO111" s="828"/>
      <c r="BP111" s="829"/>
      <c r="BQ111" s="894" t="s">
        <v>445</v>
      </c>
      <c r="BR111" s="895"/>
      <c r="BS111" s="895"/>
      <c r="BT111" s="895"/>
      <c r="BU111" s="895"/>
      <c r="BV111" s="895" t="s">
        <v>445</v>
      </c>
      <c r="BW111" s="895"/>
      <c r="BX111" s="895"/>
      <c r="BY111" s="895"/>
      <c r="BZ111" s="895"/>
      <c r="CA111" s="895" t="s">
        <v>130</v>
      </c>
      <c r="CB111" s="895"/>
      <c r="CC111" s="895"/>
      <c r="CD111" s="895"/>
      <c r="CE111" s="895"/>
      <c r="CF111" s="956" t="s">
        <v>446</v>
      </c>
      <c r="CG111" s="957"/>
      <c r="CH111" s="957"/>
      <c r="CI111" s="957"/>
      <c r="CJ111" s="957"/>
      <c r="CK111" s="1012"/>
      <c r="CL111" s="899"/>
      <c r="CM111" s="902" t="s">
        <v>450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130</v>
      </c>
      <c r="DH111" s="895"/>
      <c r="DI111" s="895"/>
      <c r="DJ111" s="895"/>
      <c r="DK111" s="895"/>
      <c r="DL111" s="895" t="s">
        <v>130</v>
      </c>
      <c r="DM111" s="895"/>
      <c r="DN111" s="895"/>
      <c r="DO111" s="895"/>
      <c r="DP111" s="895"/>
      <c r="DQ111" s="895" t="s">
        <v>451</v>
      </c>
      <c r="DR111" s="895"/>
      <c r="DS111" s="895"/>
      <c r="DT111" s="895"/>
      <c r="DU111" s="895"/>
      <c r="DV111" s="872" t="s">
        <v>130</v>
      </c>
      <c r="DW111" s="872"/>
      <c r="DX111" s="872"/>
      <c r="DY111" s="872"/>
      <c r="DZ111" s="873"/>
    </row>
    <row r="112" spans="1:131" s="246" customFormat="1" ht="26.25" customHeight="1">
      <c r="A112" s="997" t="s">
        <v>452</v>
      </c>
      <c r="B112" s="998"/>
      <c r="C112" s="828" t="s">
        <v>453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130</v>
      </c>
      <c r="AB112" s="858"/>
      <c r="AC112" s="858"/>
      <c r="AD112" s="858"/>
      <c r="AE112" s="859"/>
      <c r="AF112" s="860" t="s">
        <v>130</v>
      </c>
      <c r="AG112" s="858"/>
      <c r="AH112" s="858"/>
      <c r="AI112" s="858"/>
      <c r="AJ112" s="859"/>
      <c r="AK112" s="860" t="s">
        <v>445</v>
      </c>
      <c r="AL112" s="858"/>
      <c r="AM112" s="858"/>
      <c r="AN112" s="858"/>
      <c r="AO112" s="859"/>
      <c r="AP112" s="905" t="s">
        <v>446</v>
      </c>
      <c r="AQ112" s="906"/>
      <c r="AR112" s="906"/>
      <c r="AS112" s="906"/>
      <c r="AT112" s="907"/>
      <c r="AU112" s="1017"/>
      <c r="AV112" s="1018"/>
      <c r="AW112" s="1018"/>
      <c r="AX112" s="1018"/>
      <c r="AY112" s="1018"/>
      <c r="AZ112" s="893" t="s">
        <v>454</v>
      </c>
      <c r="BA112" s="828"/>
      <c r="BB112" s="828"/>
      <c r="BC112" s="828"/>
      <c r="BD112" s="828"/>
      <c r="BE112" s="828"/>
      <c r="BF112" s="828"/>
      <c r="BG112" s="828"/>
      <c r="BH112" s="828"/>
      <c r="BI112" s="828"/>
      <c r="BJ112" s="828"/>
      <c r="BK112" s="828"/>
      <c r="BL112" s="828"/>
      <c r="BM112" s="828"/>
      <c r="BN112" s="828"/>
      <c r="BO112" s="828"/>
      <c r="BP112" s="829"/>
      <c r="BQ112" s="894">
        <v>9461554</v>
      </c>
      <c r="BR112" s="895"/>
      <c r="BS112" s="895"/>
      <c r="BT112" s="895"/>
      <c r="BU112" s="895"/>
      <c r="BV112" s="895">
        <v>9273486</v>
      </c>
      <c r="BW112" s="895"/>
      <c r="BX112" s="895"/>
      <c r="BY112" s="895"/>
      <c r="BZ112" s="895"/>
      <c r="CA112" s="895">
        <v>8920699</v>
      </c>
      <c r="CB112" s="895"/>
      <c r="CC112" s="895"/>
      <c r="CD112" s="895"/>
      <c r="CE112" s="895"/>
      <c r="CF112" s="956">
        <v>93.9</v>
      </c>
      <c r="CG112" s="957"/>
      <c r="CH112" s="957"/>
      <c r="CI112" s="957"/>
      <c r="CJ112" s="957"/>
      <c r="CK112" s="1012"/>
      <c r="CL112" s="899"/>
      <c r="CM112" s="902" t="s">
        <v>455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448</v>
      </c>
      <c r="DH112" s="895"/>
      <c r="DI112" s="895"/>
      <c r="DJ112" s="895"/>
      <c r="DK112" s="895"/>
      <c r="DL112" s="895" t="s">
        <v>130</v>
      </c>
      <c r="DM112" s="895"/>
      <c r="DN112" s="895"/>
      <c r="DO112" s="895"/>
      <c r="DP112" s="895"/>
      <c r="DQ112" s="895" t="s">
        <v>448</v>
      </c>
      <c r="DR112" s="895"/>
      <c r="DS112" s="895"/>
      <c r="DT112" s="895"/>
      <c r="DU112" s="895"/>
      <c r="DV112" s="872" t="s">
        <v>446</v>
      </c>
      <c r="DW112" s="872"/>
      <c r="DX112" s="872"/>
      <c r="DY112" s="872"/>
      <c r="DZ112" s="873"/>
    </row>
    <row r="113" spans="1:130" s="246" customFormat="1" ht="26.25" customHeight="1">
      <c r="A113" s="999"/>
      <c r="B113" s="1000"/>
      <c r="C113" s="828" t="s">
        <v>456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556972</v>
      </c>
      <c r="AB113" s="1004"/>
      <c r="AC113" s="1004"/>
      <c r="AD113" s="1004"/>
      <c r="AE113" s="1005"/>
      <c r="AF113" s="1006">
        <v>581404</v>
      </c>
      <c r="AG113" s="1004"/>
      <c r="AH113" s="1004"/>
      <c r="AI113" s="1004"/>
      <c r="AJ113" s="1005"/>
      <c r="AK113" s="1006">
        <v>576402</v>
      </c>
      <c r="AL113" s="1004"/>
      <c r="AM113" s="1004"/>
      <c r="AN113" s="1004"/>
      <c r="AO113" s="1005"/>
      <c r="AP113" s="1007">
        <v>6.1</v>
      </c>
      <c r="AQ113" s="1008"/>
      <c r="AR113" s="1008"/>
      <c r="AS113" s="1008"/>
      <c r="AT113" s="1009"/>
      <c r="AU113" s="1017"/>
      <c r="AV113" s="1018"/>
      <c r="AW113" s="1018"/>
      <c r="AX113" s="1018"/>
      <c r="AY113" s="1018"/>
      <c r="AZ113" s="893" t="s">
        <v>457</v>
      </c>
      <c r="BA113" s="828"/>
      <c r="BB113" s="828"/>
      <c r="BC113" s="828"/>
      <c r="BD113" s="828"/>
      <c r="BE113" s="828"/>
      <c r="BF113" s="828"/>
      <c r="BG113" s="828"/>
      <c r="BH113" s="828"/>
      <c r="BI113" s="828"/>
      <c r="BJ113" s="828"/>
      <c r="BK113" s="828"/>
      <c r="BL113" s="828"/>
      <c r="BM113" s="828"/>
      <c r="BN113" s="828"/>
      <c r="BO113" s="828"/>
      <c r="BP113" s="829"/>
      <c r="BQ113" s="894">
        <v>1236638</v>
      </c>
      <c r="BR113" s="895"/>
      <c r="BS113" s="895"/>
      <c r="BT113" s="895"/>
      <c r="BU113" s="895"/>
      <c r="BV113" s="895">
        <v>893564</v>
      </c>
      <c r="BW113" s="895"/>
      <c r="BX113" s="895"/>
      <c r="BY113" s="895"/>
      <c r="BZ113" s="895"/>
      <c r="CA113" s="895">
        <v>748845</v>
      </c>
      <c r="CB113" s="895"/>
      <c r="CC113" s="895"/>
      <c r="CD113" s="895"/>
      <c r="CE113" s="895"/>
      <c r="CF113" s="956">
        <v>7.9</v>
      </c>
      <c r="CG113" s="957"/>
      <c r="CH113" s="957"/>
      <c r="CI113" s="957"/>
      <c r="CJ113" s="957"/>
      <c r="CK113" s="1012"/>
      <c r="CL113" s="899"/>
      <c r="CM113" s="902" t="s">
        <v>458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130</v>
      </c>
      <c r="DH113" s="858"/>
      <c r="DI113" s="858"/>
      <c r="DJ113" s="858"/>
      <c r="DK113" s="859"/>
      <c r="DL113" s="860" t="s">
        <v>130</v>
      </c>
      <c r="DM113" s="858"/>
      <c r="DN113" s="858"/>
      <c r="DO113" s="858"/>
      <c r="DP113" s="859"/>
      <c r="DQ113" s="860" t="s">
        <v>451</v>
      </c>
      <c r="DR113" s="858"/>
      <c r="DS113" s="858"/>
      <c r="DT113" s="858"/>
      <c r="DU113" s="859"/>
      <c r="DV113" s="905" t="s">
        <v>448</v>
      </c>
      <c r="DW113" s="906"/>
      <c r="DX113" s="906"/>
      <c r="DY113" s="906"/>
      <c r="DZ113" s="907"/>
    </row>
    <row r="114" spans="1:130" s="246" customFormat="1" ht="26.25" customHeight="1">
      <c r="A114" s="999"/>
      <c r="B114" s="1000"/>
      <c r="C114" s="828" t="s">
        <v>459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487584</v>
      </c>
      <c r="AB114" s="858"/>
      <c r="AC114" s="858"/>
      <c r="AD114" s="858"/>
      <c r="AE114" s="859"/>
      <c r="AF114" s="860">
        <v>314799</v>
      </c>
      <c r="AG114" s="858"/>
      <c r="AH114" s="858"/>
      <c r="AI114" s="858"/>
      <c r="AJ114" s="859"/>
      <c r="AK114" s="860">
        <v>124228</v>
      </c>
      <c r="AL114" s="858"/>
      <c r="AM114" s="858"/>
      <c r="AN114" s="858"/>
      <c r="AO114" s="859"/>
      <c r="AP114" s="905">
        <v>1.3</v>
      </c>
      <c r="AQ114" s="906"/>
      <c r="AR114" s="906"/>
      <c r="AS114" s="906"/>
      <c r="AT114" s="907"/>
      <c r="AU114" s="1017"/>
      <c r="AV114" s="1018"/>
      <c r="AW114" s="1018"/>
      <c r="AX114" s="1018"/>
      <c r="AY114" s="1018"/>
      <c r="AZ114" s="893" t="s">
        <v>460</v>
      </c>
      <c r="BA114" s="828"/>
      <c r="BB114" s="828"/>
      <c r="BC114" s="828"/>
      <c r="BD114" s="828"/>
      <c r="BE114" s="828"/>
      <c r="BF114" s="828"/>
      <c r="BG114" s="828"/>
      <c r="BH114" s="828"/>
      <c r="BI114" s="828"/>
      <c r="BJ114" s="828"/>
      <c r="BK114" s="828"/>
      <c r="BL114" s="828"/>
      <c r="BM114" s="828"/>
      <c r="BN114" s="828"/>
      <c r="BO114" s="828"/>
      <c r="BP114" s="829"/>
      <c r="BQ114" s="894">
        <v>3644695</v>
      </c>
      <c r="BR114" s="895"/>
      <c r="BS114" s="895"/>
      <c r="BT114" s="895"/>
      <c r="BU114" s="895"/>
      <c r="BV114" s="895">
        <v>3497031</v>
      </c>
      <c r="BW114" s="895"/>
      <c r="BX114" s="895"/>
      <c r="BY114" s="895"/>
      <c r="BZ114" s="895"/>
      <c r="CA114" s="895">
        <v>3221548</v>
      </c>
      <c r="CB114" s="895"/>
      <c r="CC114" s="895"/>
      <c r="CD114" s="895"/>
      <c r="CE114" s="895"/>
      <c r="CF114" s="956">
        <v>33.9</v>
      </c>
      <c r="CG114" s="957"/>
      <c r="CH114" s="957"/>
      <c r="CI114" s="957"/>
      <c r="CJ114" s="957"/>
      <c r="CK114" s="1012"/>
      <c r="CL114" s="899"/>
      <c r="CM114" s="902" t="s">
        <v>461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451</v>
      </c>
      <c r="DH114" s="858"/>
      <c r="DI114" s="858"/>
      <c r="DJ114" s="858"/>
      <c r="DK114" s="859"/>
      <c r="DL114" s="860" t="s">
        <v>445</v>
      </c>
      <c r="DM114" s="858"/>
      <c r="DN114" s="858"/>
      <c r="DO114" s="858"/>
      <c r="DP114" s="859"/>
      <c r="DQ114" s="860" t="s">
        <v>130</v>
      </c>
      <c r="DR114" s="858"/>
      <c r="DS114" s="858"/>
      <c r="DT114" s="858"/>
      <c r="DU114" s="859"/>
      <c r="DV114" s="905" t="s">
        <v>130</v>
      </c>
      <c r="DW114" s="906"/>
      <c r="DX114" s="906"/>
      <c r="DY114" s="906"/>
      <c r="DZ114" s="907"/>
    </row>
    <row r="115" spans="1:130" s="246" customFormat="1" ht="26.25" customHeight="1">
      <c r="A115" s="999"/>
      <c r="B115" s="1000"/>
      <c r="C115" s="828" t="s">
        <v>462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98</v>
      </c>
      <c r="AB115" s="1004"/>
      <c r="AC115" s="1004"/>
      <c r="AD115" s="1004"/>
      <c r="AE115" s="1005"/>
      <c r="AF115" s="1006">
        <v>94</v>
      </c>
      <c r="AG115" s="1004"/>
      <c r="AH115" s="1004"/>
      <c r="AI115" s="1004"/>
      <c r="AJ115" s="1005"/>
      <c r="AK115" s="1006">
        <v>196</v>
      </c>
      <c r="AL115" s="1004"/>
      <c r="AM115" s="1004"/>
      <c r="AN115" s="1004"/>
      <c r="AO115" s="1005"/>
      <c r="AP115" s="1007">
        <v>0</v>
      </c>
      <c r="AQ115" s="1008"/>
      <c r="AR115" s="1008"/>
      <c r="AS115" s="1008"/>
      <c r="AT115" s="1009"/>
      <c r="AU115" s="1017"/>
      <c r="AV115" s="1018"/>
      <c r="AW115" s="1018"/>
      <c r="AX115" s="1018"/>
      <c r="AY115" s="1018"/>
      <c r="AZ115" s="893" t="s">
        <v>463</v>
      </c>
      <c r="BA115" s="828"/>
      <c r="BB115" s="828"/>
      <c r="BC115" s="828"/>
      <c r="BD115" s="828"/>
      <c r="BE115" s="828"/>
      <c r="BF115" s="828"/>
      <c r="BG115" s="828"/>
      <c r="BH115" s="828"/>
      <c r="BI115" s="828"/>
      <c r="BJ115" s="828"/>
      <c r="BK115" s="828"/>
      <c r="BL115" s="828"/>
      <c r="BM115" s="828"/>
      <c r="BN115" s="828"/>
      <c r="BO115" s="828"/>
      <c r="BP115" s="829"/>
      <c r="BQ115" s="894" t="s">
        <v>130</v>
      </c>
      <c r="BR115" s="895"/>
      <c r="BS115" s="895"/>
      <c r="BT115" s="895"/>
      <c r="BU115" s="895"/>
      <c r="BV115" s="895" t="s">
        <v>130</v>
      </c>
      <c r="BW115" s="895"/>
      <c r="BX115" s="895"/>
      <c r="BY115" s="895"/>
      <c r="BZ115" s="895"/>
      <c r="CA115" s="895" t="s">
        <v>445</v>
      </c>
      <c r="CB115" s="895"/>
      <c r="CC115" s="895"/>
      <c r="CD115" s="895"/>
      <c r="CE115" s="895"/>
      <c r="CF115" s="956" t="s">
        <v>445</v>
      </c>
      <c r="CG115" s="957"/>
      <c r="CH115" s="957"/>
      <c r="CI115" s="957"/>
      <c r="CJ115" s="957"/>
      <c r="CK115" s="1012"/>
      <c r="CL115" s="899"/>
      <c r="CM115" s="893" t="s">
        <v>464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445</v>
      </c>
      <c r="DH115" s="858"/>
      <c r="DI115" s="858"/>
      <c r="DJ115" s="858"/>
      <c r="DK115" s="859"/>
      <c r="DL115" s="860" t="s">
        <v>445</v>
      </c>
      <c r="DM115" s="858"/>
      <c r="DN115" s="858"/>
      <c r="DO115" s="858"/>
      <c r="DP115" s="859"/>
      <c r="DQ115" s="860" t="s">
        <v>445</v>
      </c>
      <c r="DR115" s="858"/>
      <c r="DS115" s="858"/>
      <c r="DT115" s="858"/>
      <c r="DU115" s="859"/>
      <c r="DV115" s="905" t="s">
        <v>445</v>
      </c>
      <c r="DW115" s="906"/>
      <c r="DX115" s="906"/>
      <c r="DY115" s="906"/>
      <c r="DZ115" s="907"/>
    </row>
    <row r="116" spans="1:130" s="246" customFormat="1" ht="26.25" customHeight="1">
      <c r="A116" s="1001"/>
      <c r="B116" s="1002"/>
      <c r="C116" s="961" t="s">
        <v>465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342</v>
      </c>
      <c r="AB116" s="858"/>
      <c r="AC116" s="858"/>
      <c r="AD116" s="858"/>
      <c r="AE116" s="859"/>
      <c r="AF116" s="860">
        <v>247</v>
      </c>
      <c r="AG116" s="858"/>
      <c r="AH116" s="858"/>
      <c r="AI116" s="858"/>
      <c r="AJ116" s="859"/>
      <c r="AK116" s="860">
        <v>140</v>
      </c>
      <c r="AL116" s="858"/>
      <c r="AM116" s="858"/>
      <c r="AN116" s="858"/>
      <c r="AO116" s="859"/>
      <c r="AP116" s="905">
        <v>0</v>
      </c>
      <c r="AQ116" s="906"/>
      <c r="AR116" s="906"/>
      <c r="AS116" s="906"/>
      <c r="AT116" s="907"/>
      <c r="AU116" s="1017"/>
      <c r="AV116" s="1018"/>
      <c r="AW116" s="1018"/>
      <c r="AX116" s="1018"/>
      <c r="AY116" s="1018"/>
      <c r="AZ116" s="944" t="s">
        <v>466</v>
      </c>
      <c r="BA116" s="945"/>
      <c r="BB116" s="945"/>
      <c r="BC116" s="945"/>
      <c r="BD116" s="945"/>
      <c r="BE116" s="945"/>
      <c r="BF116" s="945"/>
      <c r="BG116" s="945"/>
      <c r="BH116" s="945"/>
      <c r="BI116" s="945"/>
      <c r="BJ116" s="945"/>
      <c r="BK116" s="945"/>
      <c r="BL116" s="945"/>
      <c r="BM116" s="945"/>
      <c r="BN116" s="945"/>
      <c r="BO116" s="945"/>
      <c r="BP116" s="946"/>
      <c r="BQ116" s="894" t="s">
        <v>130</v>
      </c>
      <c r="BR116" s="895"/>
      <c r="BS116" s="895"/>
      <c r="BT116" s="895"/>
      <c r="BU116" s="895"/>
      <c r="BV116" s="895" t="s">
        <v>130</v>
      </c>
      <c r="BW116" s="895"/>
      <c r="BX116" s="895"/>
      <c r="BY116" s="895"/>
      <c r="BZ116" s="895"/>
      <c r="CA116" s="895" t="s">
        <v>130</v>
      </c>
      <c r="CB116" s="895"/>
      <c r="CC116" s="895"/>
      <c r="CD116" s="895"/>
      <c r="CE116" s="895"/>
      <c r="CF116" s="956" t="s">
        <v>130</v>
      </c>
      <c r="CG116" s="957"/>
      <c r="CH116" s="957"/>
      <c r="CI116" s="957"/>
      <c r="CJ116" s="957"/>
      <c r="CK116" s="1012"/>
      <c r="CL116" s="899"/>
      <c r="CM116" s="902" t="s">
        <v>467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446</v>
      </c>
      <c r="DH116" s="858"/>
      <c r="DI116" s="858"/>
      <c r="DJ116" s="858"/>
      <c r="DK116" s="859"/>
      <c r="DL116" s="860" t="s">
        <v>130</v>
      </c>
      <c r="DM116" s="858"/>
      <c r="DN116" s="858"/>
      <c r="DO116" s="858"/>
      <c r="DP116" s="859"/>
      <c r="DQ116" s="860" t="s">
        <v>445</v>
      </c>
      <c r="DR116" s="858"/>
      <c r="DS116" s="858"/>
      <c r="DT116" s="858"/>
      <c r="DU116" s="859"/>
      <c r="DV116" s="905" t="s">
        <v>446</v>
      </c>
      <c r="DW116" s="906"/>
      <c r="DX116" s="906"/>
      <c r="DY116" s="906"/>
      <c r="DZ116" s="907"/>
    </row>
    <row r="117" spans="1:130" s="246" customFormat="1" ht="26.25" customHeight="1">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468</v>
      </c>
      <c r="Z117" s="984"/>
      <c r="AA117" s="989">
        <v>3551315</v>
      </c>
      <c r="AB117" s="990"/>
      <c r="AC117" s="990"/>
      <c r="AD117" s="990"/>
      <c r="AE117" s="991"/>
      <c r="AF117" s="992">
        <v>3400645</v>
      </c>
      <c r="AG117" s="990"/>
      <c r="AH117" s="990"/>
      <c r="AI117" s="990"/>
      <c r="AJ117" s="991"/>
      <c r="AK117" s="992">
        <v>3162943</v>
      </c>
      <c r="AL117" s="990"/>
      <c r="AM117" s="990"/>
      <c r="AN117" s="990"/>
      <c r="AO117" s="991"/>
      <c r="AP117" s="993"/>
      <c r="AQ117" s="994"/>
      <c r="AR117" s="994"/>
      <c r="AS117" s="994"/>
      <c r="AT117" s="995"/>
      <c r="AU117" s="1017"/>
      <c r="AV117" s="1018"/>
      <c r="AW117" s="1018"/>
      <c r="AX117" s="1018"/>
      <c r="AY117" s="1018"/>
      <c r="AZ117" s="944" t="s">
        <v>469</v>
      </c>
      <c r="BA117" s="945"/>
      <c r="BB117" s="945"/>
      <c r="BC117" s="945"/>
      <c r="BD117" s="945"/>
      <c r="BE117" s="945"/>
      <c r="BF117" s="945"/>
      <c r="BG117" s="945"/>
      <c r="BH117" s="945"/>
      <c r="BI117" s="945"/>
      <c r="BJ117" s="945"/>
      <c r="BK117" s="945"/>
      <c r="BL117" s="945"/>
      <c r="BM117" s="945"/>
      <c r="BN117" s="945"/>
      <c r="BO117" s="945"/>
      <c r="BP117" s="946"/>
      <c r="BQ117" s="894" t="s">
        <v>448</v>
      </c>
      <c r="BR117" s="895"/>
      <c r="BS117" s="895"/>
      <c r="BT117" s="895"/>
      <c r="BU117" s="895"/>
      <c r="BV117" s="895" t="s">
        <v>130</v>
      </c>
      <c r="BW117" s="895"/>
      <c r="BX117" s="895"/>
      <c r="BY117" s="895"/>
      <c r="BZ117" s="895"/>
      <c r="CA117" s="895" t="s">
        <v>446</v>
      </c>
      <c r="CB117" s="895"/>
      <c r="CC117" s="895"/>
      <c r="CD117" s="895"/>
      <c r="CE117" s="895"/>
      <c r="CF117" s="956" t="s">
        <v>446</v>
      </c>
      <c r="CG117" s="957"/>
      <c r="CH117" s="957"/>
      <c r="CI117" s="957"/>
      <c r="CJ117" s="957"/>
      <c r="CK117" s="1012"/>
      <c r="CL117" s="899"/>
      <c r="CM117" s="902" t="s">
        <v>470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130</v>
      </c>
      <c r="DH117" s="858"/>
      <c r="DI117" s="858"/>
      <c r="DJ117" s="858"/>
      <c r="DK117" s="859"/>
      <c r="DL117" s="860" t="s">
        <v>130</v>
      </c>
      <c r="DM117" s="858"/>
      <c r="DN117" s="858"/>
      <c r="DO117" s="858"/>
      <c r="DP117" s="859"/>
      <c r="DQ117" s="860" t="s">
        <v>448</v>
      </c>
      <c r="DR117" s="858"/>
      <c r="DS117" s="858"/>
      <c r="DT117" s="858"/>
      <c r="DU117" s="859"/>
      <c r="DV117" s="905" t="s">
        <v>448</v>
      </c>
      <c r="DW117" s="906"/>
      <c r="DX117" s="906"/>
      <c r="DY117" s="906"/>
      <c r="DZ117" s="907"/>
    </row>
    <row r="118" spans="1:130" s="246" customFormat="1" ht="26.25" customHeight="1">
      <c r="A118" s="982" t="s">
        <v>440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438</v>
      </c>
      <c r="AB118" s="983"/>
      <c r="AC118" s="983"/>
      <c r="AD118" s="983"/>
      <c r="AE118" s="984"/>
      <c r="AF118" s="985" t="s">
        <v>303</v>
      </c>
      <c r="AG118" s="983"/>
      <c r="AH118" s="983"/>
      <c r="AI118" s="983"/>
      <c r="AJ118" s="984"/>
      <c r="AK118" s="985" t="s">
        <v>302</v>
      </c>
      <c r="AL118" s="983"/>
      <c r="AM118" s="983"/>
      <c r="AN118" s="983"/>
      <c r="AO118" s="984"/>
      <c r="AP118" s="986" t="s">
        <v>439</v>
      </c>
      <c r="AQ118" s="987"/>
      <c r="AR118" s="987"/>
      <c r="AS118" s="987"/>
      <c r="AT118" s="988"/>
      <c r="AU118" s="1017"/>
      <c r="AV118" s="1018"/>
      <c r="AW118" s="1018"/>
      <c r="AX118" s="1018"/>
      <c r="AY118" s="1018"/>
      <c r="AZ118" s="960" t="s">
        <v>471</v>
      </c>
      <c r="BA118" s="961"/>
      <c r="BB118" s="961"/>
      <c r="BC118" s="961"/>
      <c r="BD118" s="961"/>
      <c r="BE118" s="961"/>
      <c r="BF118" s="961"/>
      <c r="BG118" s="961"/>
      <c r="BH118" s="961"/>
      <c r="BI118" s="961"/>
      <c r="BJ118" s="961"/>
      <c r="BK118" s="961"/>
      <c r="BL118" s="961"/>
      <c r="BM118" s="961"/>
      <c r="BN118" s="961"/>
      <c r="BO118" s="961"/>
      <c r="BP118" s="962"/>
      <c r="BQ118" s="963" t="s">
        <v>130</v>
      </c>
      <c r="BR118" s="926"/>
      <c r="BS118" s="926"/>
      <c r="BT118" s="926"/>
      <c r="BU118" s="926"/>
      <c r="BV118" s="926" t="s">
        <v>451</v>
      </c>
      <c r="BW118" s="926"/>
      <c r="BX118" s="926"/>
      <c r="BY118" s="926"/>
      <c r="BZ118" s="926"/>
      <c r="CA118" s="926" t="s">
        <v>130</v>
      </c>
      <c r="CB118" s="926"/>
      <c r="CC118" s="926"/>
      <c r="CD118" s="926"/>
      <c r="CE118" s="926"/>
      <c r="CF118" s="956" t="s">
        <v>451</v>
      </c>
      <c r="CG118" s="957"/>
      <c r="CH118" s="957"/>
      <c r="CI118" s="957"/>
      <c r="CJ118" s="957"/>
      <c r="CK118" s="1012"/>
      <c r="CL118" s="899"/>
      <c r="CM118" s="902" t="s">
        <v>472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130</v>
      </c>
      <c r="DH118" s="858"/>
      <c r="DI118" s="858"/>
      <c r="DJ118" s="858"/>
      <c r="DK118" s="859"/>
      <c r="DL118" s="860" t="s">
        <v>130</v>
      </c>
      <c r="DM118" s="858"/>
      <c r="DN118" s="858"/>
      <c r="DO118" s="858"/>
      <c r="DP118" s="859"/>
      <c r="DQ118" s="860" t="s">
        <v>130</v>
      </c>
      <c r="DR118" s="858"/>
      <c r="DS118" s="858"/>
      <c r="DT118" s="858"/>
      <c r="DU118" s="859"/>
      <c r="DV118" s="905" t="s">
        <v>130</v>
      </c>
      <c r="DW118" s="906"/>
      <c r="DX118" s="906"/>
      <c r="DY118" s="906"/>
      <c r="DZ118" s="907"/>
    </row>
    <row r="119" spans="1:130" s="246" customFormat="1" ht="26.25" customHeight="1">
      <c r="A119" s="896" t="s">
        <v>443</v>
      </c>
      <c r="B119" s="897"/>
      <c r="C119" s="972" t="s">
        <v>444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130</v>
      </c>
      <c r="AB119" s="976"/>
      <c r="AC119" s="976"/>
      <c r="AD119" s="976"/>
      <c r="AE119" s="977"/>
      <c r="AF119" s="978" t="s">
        <v>130</v>
      </c>
      <c r="AG119" s="976"/>
      <c r="AH119" s="976"/>
      <c r="AI119" s="976"/>
      <c r="AJ119" s="977"/>
      <c r="AK119" s="978" t="s">
        <v>130</v>
      </c>
      <c r="AL119" s="976"/>
      <c r="AM119" s="976"/>
      <c r="AN119" s="976"/>
      <c r="AO119" s="977"/>
      <c r="AP119" s="979" t="s">
        <v>130</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473</v>
      </c>
      <c r="BP119" s="959"/>
      <c r="BQ119" s="963">
        <v>40856214</v>
      </c>
      <c r="BR119" s="926"/>
      <c r="BS119" s="926"/>
      <c r="BT119" s="926"/>
      <c r="BU119" s="926"/>
      <c r="BV119" s="926">
        <v>39771625</v>
      </c>
      <c r="BW119" s="926"/>
      <c r="BX119" s="926"/>
      <c r="BY119" s="926"/>
      <c r="BZ119" s="926"/>
      <c r="CA119" s="926">
        <v>38411316</v>
      </c>
      <c r="CB119" s="926"/>
      <c r="CC119" s="926"/>
      <c r="CD119" s="926"/>
      <c r="CE119" s="926"/>
      <c r="CF119" s="824"/>
      <c r="CG119" s="825"/>
      <c r="CH119" s="825"/>
      <c r="CI119" s="825"/>
      <c r="CJ119" s="915"/>
      <c r="CK119" s="1013"/>
      <c r="CL119" s="901"/>
      <c r="CM119" s="919" t="s">
        <v>474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130</v>
      </c>
      <c r="DH119" s="841"/>
      <c r="DI119" s="841"/>
      <c r="DJ119" s="841"/>
      <c r="DK119" s="842"/>
      <c r="DL119" s="843" t="s">
        <v>130</v>
      </c>
      <c r="DM119" s="841"/>
      <c r="DN119" s="841"/>
      <c r="DO119" s="841"/>
      <c r="DP119" s="842"/>
      <c r="DQ119" s="843" t="s">
        <v>130</v>
      </c>
      <c r="DR119" s="841"/>
      <c r="DS119" s="841"/>
      <c r="DT119" s="841"/>
      <c r="DU119" s="842"/>
      <c r="DV119" s="929" t="s">
        <v>130</v>
      </c>
      <c r="DW119" s="930"/>
      <c r="DX119" s="930"/>
      <c r="DY119" s="930"/>
      <c r="DZ119" s="931"/>
    </row>
    <row r="120" spans="1:130" s="246" customFormat="1" ht="26.25" customHeight="1">
      <c r="A120" s="898"/>
      <c r="B120" s="899"/>
      <c r="C120" s="902" t="s">
        <v>450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451</v>
      </c>
      <c r="AB120" s="858"/>
      <c r="AC120" s="858"/>
      <c r="AD120" s="858"/>
      <c r="AE120" s="859"/>
      <c r="AF120" s="860" t="s">
        <v>130</v>
      </c>
      <c r="AG120" s="858"/>
      <c r="AH120" s="858"/>
      <c r="AI120" s="858"/>
      <c r="AJ120" s="859"/>
      <c r="AK120" s="860" t="s">
        <v>130</v>
      </c>
      <c r="AL120" s="858"/>
      <c r="AM120" s="858"/>
      <c r="AN120" s="858"/>
      <c r="AO120" s="859"/>
      <c r="AP120" s="905" t="s">
        <v>130</v>
      </c>
      <c r="AQ120" s="906"/>
      <c r="AR120" s="906"/>
      <c r="AS120" s="906"/>
      <c r="AT120" s="907"/>
      <c r="AU120" s="964" t="s">
        <v>475</v>
      </c>
      <c r="AV120" s="965"/>
      <c r="AW120" s="965"/>
      <c r="AX120" s="965"/>
      <c r="AY120" s="966"/>
      <c r="AZ120" s="941" t="s">
        <v>476</v>
      </c>
      <c r="BA120" s="886"/>
      <c r="BB120" s="886"/>
      <c r="BC120" s="886"/>
      <c r="BD120" s="886"/>
      <c r="BE120" s="886"/>
      <c r="BF120" s="886"/>
      <c r="BG120" s="886"/>
      <c r="BH120" s="886"/>
      <c r="BI120" s="886"/>
      <c r="BJ120" s="886"/>
      <c r="BK120" s="886"/>
      <c r="BL120" s="886"/>
      <c r="BM120" s="886"/>
      <c r="BN120" s="886"/>
      <c r="BO120" s="886"/>
      <c r="BP120" s="887"/>
      <c r="BQ120" s="942">
        <v>4041634</v>
      </c>
      <c r="BR120" s="923"/>
      <c r="BS120" s="923"/>
      <c r="BT120" s="923"/>
      <c r="BU120" s="923"/>
      <c r="BV120" s="923">
        <v>4275429</v>
      </c>
      <c r="BW120" s="923"/>
      <c r="BX120" s="923"/>
      <c r="BY120" s="923"/>
      <c r="BZ120" s="923"/>
      <c r="CA120" s="923">
        <v>4411321</v>
      </c>
      <c r="CB120" s="923"/>
      <c r="CC120" s="923"/>
      <c r="CD120" s="923"/>
      <c r="CE120" s="923"/>
      <c r="CF120" s="947">
        <v>46.4</v>
      </c>
      <c r="CG120" s="948"/>
      <c r="CH120" s="948"/>
      <c r="CI120" s="948"/>
      <c r="CJ120" s="948"/>
      <c r="CK120" s="949" t="s">
        <v>477</v>
      </c>
      <c r="CL120" s="933"/>
      <c r="CM120" s="933"/>
      <c r="CN120" s="933"/>
      <c r="CO120" s="934"/>
      <c r="CP120" s="953" t="s">
        <v>478</v>
      </c>
      <c r="CQ120" s="954"/>
      <c r="CR120" s="954"/>
      <c r="CS120" s="954"/>
      <c r="CT120" s="954"/>
      <c r="CU120" s="954"/>
      <c r="CV120" s="954"/>
      <c r="CW120" s="954"/>
      <c r="CX120" s="954"/>
      <c r="CY120" s="954"/>
      <c r="CZ120" s="954"/>
      <c r="DA120" s="954"/>
      <c r="DB120" s="954"/>
      <c r="DC120" s="954"/>
      <c r="DD120" s="954"/>
      <c r="DE120" s="954"/>
      <c r="DF120" s="955"/>
      <c r="DG120" s="942">
        <v>5746550</v>
      </c>
      <c r="DH120" s="923"/>
      <c r="DI120" s="923"/>
      <c r="DJ120" s="923"/>
      <c r="DK120" s="923"/>
      <c r="DL120" s="923">
        <v>5409496</v>
      </c>
      <c r="DM120" s="923"/>
      <c r="DN120" s="923"/>
      <c r="DO120" s="923"/>
      <c r="DP120" s="923"/>
      <c r="DQ120" s="923">
        <v>5043405</v>
      </c>
      <c r="DR120" s="923"/>
      <c r="DS120" s="923"/>
      <c r="DT120" s="923"/>
      <c r="DU120" s="923"/>
      <c r="DV120" s="924">
        <v>53.1</v>
      </c>
      <c r="DW120" s="924"/>
      <c r="DX120" s="924"/>
      <c r="DY120" s="924"/>
      <c r="DZ120" s="925"/>
    </row>
    <row r="121" spans="1:130" s="246" customFormat="1" ht="26.25" customHeight="1">
      <c r="A121" s="898"/>
      <c r="B121" s="899"/>
      <c r="C121" s="944" t="s">
        <v>479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445</v>
      </c>
      <c r="AB121" s="858"/>
      <c r="AC121" s="858"/>
      <c r="AD121" s="858"/>
      <c r="AE121" s="859"/>
      <c r="AF121" s="860" t="s">
        <v>130</v>
      </c>
      <c r="AG121" s="858"/>
      <c r="AH121" s="858"/>
      <c r="AI121" s="858"/>
      <c r="AJ121" s="859"/>
      <c r="AK121" s="860" t="s">
        <v>130</v>
      </c>
      <c r="AL121" s="858"/>
      <c r="AM121" s="858"/>
      <c r="AN121" s="858"/>
      <c r="AO121" s="859"/>
      <c r="AP121" s="905" t="s">
        <v>130</v>
      </c>
      <c r="AQ121" s="906"/>
      <c r="AR121" s="906"/>
      <c r="AS121" s="906"/>
      <c r="AT121" s="907"/>
      <c r="AU121" s="967"/>
      <c r="AV121" s="968"/>
      <c r="AW121" s="968"/>
      <c r="AX121" s="968"/>
      <c r="AY121" s="969"/>
      <c r="AZ121" s="893" t="s">
        <v>480</v>
      </c>
      <c r="BA121" s="828"/>
      <c r="BB121" s="828"/>
      <c r="BC121" s="828"/>
      <c r="BD121" s="828"/>
      <c r="BE121" s="828"/>
      <c r="BF121" s="828"/>
      <c r="BG121" s="828"/>
      <c r="BH121" s="828"/>
      <c r="BI121" s="828"/>
      <c r="BJ121" s="828"/>
      <c r="BK121" s="828"/>
      <c r="BL121" s="828"/>
      <c r="BM121" s="828"/>
      <c r="BN121" s="828"/>
      <c r="BO121" s="828"/>
      <c r="BP121" s="829"/>
      <c r="BQ121" s="894">
        <v>97559</v>
      </c>
      <c r="BR121" s="895"/>
      <c r="BS121" s="895"/>
      <c r="BT121" s="895"/>
      <c r="BU121" s="895"/>
      <c r="BV121" s="895">
        <v>79311</v>
      </c>
      <c r="BW121" s="895"/>
      <c r="BX121" s="895"/>
      <c r="BY121" s="895"/>
      <c r="BZ121" s="895"/>
      <c r="CA121" s="895">
        <v>63396</v>
      </c>
      <c r="CB121" s="895"/>
      <c r="CC121" s="895"/>
      <c r="CD121" s="895"/>
      <c r="CE121" s="895"/>
      <c r="CF121" s="956">
        <v>0.7</v>
      </c>
      <c r="CG121" s="957"/>
      <c r="CH121" s="957"/>
      <c r="CI121" s="957"/>
      <c r="CJ121" s="957"/>
      <c r="CK121" s="950"/>
      <c r="CL121" s="936"/>
      <c r="CM121" s="936"/>
      <c r="CN121" s="936"/>
      <c r="CO121" s="937"/>
      <c r="CP121" s="916" t="s">
        <v>481</v>
      </c>
      <c r="CQ121" s="917"/>
      <c r="CR121" s="917"/>
      <c r="CS121" s="917"/>
      <c r="CT121" s="917"/>
      <c r="CU121" s="917"/>
      <c r="CV121" s="917"/>
      <c r="CW121" s="917"/>
      <c r="CX121" s="917"/>
      <c r="CY121" s="917"/>
      <c r="CZ121" s="917"/>
      <c r="DA121" s="917"/>
      <c r="DB121" s="917"/>
      <c r="DC121" s="917"/>
      <c r="DD121" s="917"/>
      <c r="DE121" s="917"/>
      <c r="DF121" s="918"/>
      <c r="DG121" s="894">
        <v>2319070</v>
      </c>
      <c r="DH121" s="895"/>
      <c r="DI121" s="895"/>
      <c r="DJ121" s="895"/>
      <c r="DK121" s="895"/>
      <c r="DL121" s="895">
        <v>2431536</v>
      </c>
      <c r="DM121" s="895"/>
      <c r="DN121" s="895"/>
      <c r="DO121" s="895"/>
      <c r="DP121" s="895"/>
      <c r="DQ121" s="895">
        <v>2478688</v>
      </c>
      <c r="DR121" s="895"/>
      <c r="DS121" s="895"/>
      <c r="DT121" s="895"/>
      <c r="DU121" s="895"/>
      <c r="DV121" s="872">
        <v>26.1</v>
      </c>
      <c r="DW121" s="872"/>
      <c r="DX121" s="872"/>
      <c r="DY121" s="872"/>
      <c r="DZ121" s="873"/>
    </row>
    <row r="122" spans="1:130" s="246" customFormat="1" ht="26.25" customHeight="1">
      <c r="A122" s="898"/>
      <c r="B122" s="899"/>
      <c r="C122" s="902" t="s">
        <v>461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130</v>
      </c>
      <c r="AB122" s="858"/>
      <c r="AC122" s="858"/>
      <c r="AD122" s="858"/>
      <c r="AE122" s="859"/>
      <c r="AF122" s="860" t="s">
        <v>130</v>
      </c>
      <c r="AG122" s="858"/>
      <c r="AH122" s="858"/>
      <c r="AI122" s="858"/>
      <c r="AJ122" s="859"/>
      <c r="AK122" s="860" t="s">
        <v>130</v>
      </c>
      <c r="AL122" s="858"/>
      <c r="AM122" s="858"/>
      <c r="AN122" s="858"/>
      <c r="AO122" s="859"/>
      <c r="AP122" s="905" t="s">
        <v>446</v>
      </c>
      <c r="AQ122" s="906"/>
      <c r="AR122" s="906"/>
      <c r="AS122" s="906"/>
      <c r="AT122" s="907"/>
      <c r="AU122" s="967"/>
      <c r="AV122" s="968"/>
      <c r="AW122" s="968"/>
      <c r="AX122" s="968"/>
      <c r="AY122" s="969"/>
      <c r="AZ122" s="960" t="s">
        <v>482</v>
      </c>
      <c r="BA122" s="961"/>
      <c r="BB122" s="961"/>
      <c r="BC122" s="961"/>
      <c r="BD122" s="961"/>
      <c r="BE122" s="961"/>
      <c r="BF122" s="961"/>
      <c r="BG122" s="961"/>
      <c r="BH122" s="961"/>
      <c r="BI122" s="961"/>
      <c r="BJ122" s="961"/>
      <c r="BK122" s="961"/>
      <c r="BL122" s="961"/>
      <c r="BM122" s="961"/>
      <c r="BN122" s="961"/>
      <c r="BO122" s="961"/>
      <c r="BP122" s="962"/>
      <c r="BQ122" s="963">
        <v>24089517</v>
      </c>
      <c r="BR122" s="926"/>
      <c r="BS122" s="926"/>
      <c r="BT122" s="926"/>
      <c r="BU122" s="926"/>
      <c r="BV122" s="926">
        <v>23221883</v>
      </c>
      <c r="BW122" s="926"/>
      <c r="BX122" s="926"/>
      <c r="BY122" s="926"/>
      <c r="BZ122" s="926"/>
      <c r="CA122" s="926">
        <v>22385452</v>
      </c>
      <c r="CB122" s="926"/>
      <c r="CC122" s="926"/>
      <c r="CD122" s="926"/>
      <c r="CE122" s="926"/>
      <c r="CF122" s="927">
        <v>235.6</v>
      </c>
      <c r="CG122" s="928"/>
      <c r="CH122" s="928"/>
      <c r="CI122" s="928"/>
      <c r="CJ122" s="928"/>
      <c r="CK122" s="950"/>
      <c r="CL122" s="936"/>
      <c r="CM122" s="936"/>
      <c r="CN122" s="936"/>
      <c r="CO122" s="937"/>
      <c r="CP122" s="916" t="s">
        <v>483</v>
      </c>
      <c r="CQ122" s="917"/>
      <c r="CR122" s="917"/>
      <c r="CS122" s="917"/>
      <c r="CT122" s="917"/>
      <c r="CU122" s="917"/>
      <c r="CV122" s="917"/>
      <c r="CW122" s="917"/>
      <c r="CX122" s="917"/>
      <c r="CY122" s="917"/>
      <c r="CZ122" s="917"/>
      <c r="DA122" s="917"/>
      <c r="DB122" s="917"/>
      <c r="DC122" s="917"/>
      <c r="DD122" s="917"/>
      <c r="DE122" s="917"/>
      <c r="DF122" s="918"/>
      <c r="DG122" s="894">
        <v>721493</v>
      </c>
      <c r="DH122" s="895"/>
      <c r="DI122" s="895"/>
      <c r="DJ122" s="895"/>
      <c r="DK122" s="895"/>
      <c r="DL122" s="895">
        <v>725597</v>
      </c>
      <c r="DM122" s="895"/>
      <c r="DN122" s="895"/>
      <c r="DO122" s="895"/>
      <c r="DP122" s="895"/>
      <c r="DQ122" s="895">
        <v>705655</v>
      </c>
      <c r="DR122" s="895"/>
      <c r="DS122" s="895"/>
      <c r="DT122" s="895"/>
      <c r="DU122" s="895"/>
      <c r="DV122" s="872">
        <v>7.4</v>
      </c>
      <c r="DW122" s="872"/>
      <c r="DX122" s="872"/>
      <c r="DY122" s="872"/>
      <c r="DZ122" s="873"/>
    </row>
    <row r="123" spans="1:130" s="246" customFormat="1" ht="26.25" customHeight="1">
      <c r="A123" s="898"/>
      <c r="B123" s="899"/>
      <c r="C123" s="902" t="s">
        <v>467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130</v>
      </c>
      <c r="AB123" s="858"/>
      <c r="AC123" s="858"/>
      <c r="AD123" s="858"/>
      <c r="AE123" s="859"/>
      <c r="AF123" s="860" t="s">
        <v>130</v>
      </c>
      <c r="AG123" s="858"/>
      <c r="AH123" s="858"/>
      <c r="AI123" s="858"/>
      <c r="AJ123" s="859"/>
      <c r="AK123" s="860" t="s">
        <v>130</v>
      </c>
      <c r="AL123" s="858"/>
      <c r="AM123" s="858"/>
      <c r="AN123" s="858"/>
      <c r="AO123" s="859"/>
      <c r="AP123" s="905" t="s">
        <v>130</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484</v>
      </c>
      <c r="BP123" s="959"/>
      <c r="BQ123" s="913">
        <v>28228710</v>
      </c>
      <c r="BR123" s="914"/>
      <c r="BS123" s="914"/>
      <c r="BT123" s="914"/>
      <c r="BU123" s="914"/>
      <c r="BV123" s="914">
        <v>27576623</v>
      </c>
      <c r="BW123" s="914"/>
      <c r="BX123" s="914"/>
      <c r="BY123" s="914"/>
      <c r="BZ123" s="914"/>
      <c r="CA123" s="914">
        <v>26860169</v>
      </c>
      <c r="CB123" s="914"/>
      <c r="CC123" s="914"/>
      <c r="CD123" s="914"/>
      <c r="CE123" s="914"/>
      <c r="CF123" s="824"/>
      <c r="CG123" s="825"/>
      <c r="CH123" s="825"/>
      <c r="CI123" s="825"/>
      <c r="CJ123" s="915"/>
      <c r="CK123" s="950"/>
      <c r="CL123" s="936"/>
      <c r="CM123" s="936"/>
      <c r="CN123" s="936"/>
      <c r="CO123" s="937"/>
      <c r="CP123" s="916" t="s">
        <v>485</v>
      </c>
      <c r="CQ123" s="917"/>
      <c r="CR123" s="917"/>
      <c r="CS123" s="917"/>
      <c r="CT123" s="917"/>
      <c r="CU123" s="917"/>
      <c r="CV123" s="917"/>
      <c r="CW123" s="917"/>
      <c r="CX123" s="917"/>
      <c r="CY123" s="917"/>
      <c r="CZ123" s="917"/>
      <c r="DA123" s="917"/>
      <c r="DB123" s="917"/>
      <c r="DC123" s="917"/>
      <c r="DD123" s="917"/>
      <c r="DE123" s="917"/>
      <c r="DF123" s="918"/>
      <c r="DG123" s="857">
        <v>433749</v>
      </c>
      <c r="DH123" s="858"/>
      <c r="DI123" s="858"/>
      <c r="DJ123" s="858"/>
      <c r="DK123" s="859"/>
      <c r="DL123" s="860">
        <v>420724</v>
      </c>
      <c r="DM123" s="858"/>
      <c r="DN123" s="858"/>
      <c r="DO123" s="858"/>
      <c r="DP123" s="859"/>
      <c r="DQ123" s="860">
        <v>411055</v>
      </c>
      <c r="DR123" s="858"/>
      <c r="DS123" s="858"/>
      <c r="DT123" s="858"/>
      <c r="DU123" s="859"/>
      <c r="DV123" s="905">
        <v>4.3</v>
      </c>
      <c r="DW123" s="906"/>
      <c r="DX123" s="906"/>
      <c r="DY123" s="906"/>
      <c r="DZ123" s="907"/>
    </row>
    <row r="124" spans="1:130" s="246" customFormat="1" ht="26.25" customHeight="1" thickBot="1">
      <c r="A124" s="898"/>
      <c r="B124" s="899"/>
      <c r="C124" s="902" t="s">
        <v>470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130</v>
      </c>
      <c r="AB124" s="858"/>
      <c r="AC124" s="858"/>
      <c r="AD124" s="858"/>
      <c r="AE124" s="859"/>
      <c r="AF124" s="860" t="s">
        <v>130</v>
      </c>
      <c r="AG124" s="858"/>
      <c r="AH124" s="858"/>
      <c r="AI124" s="858"/>
      <c r="AJ124" s="859"/>
      <c r="AK124" s="860" t="s">
        <v>130</v>
      </c>
      <c r="AL124" s="858"/>
      <c r="AM124" s="858"/>
      <c r="AN124" s="858"/>
      <c r="AO124" s="859"/>
      <c r="AP124" s="905" t="s">
        <v>130</v>
      </c>
      <c r="AQ124" s="906"/>
      <c r="AR124" s="906"/>
      <c r="AS124" s="906"/>
      <c r="AT124" s="907"/>
      <c r="AU124" s="908" t="s">
        <v>486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131</v>
      </c>
      <c r="BR124" s="912"/>
      <c r="BS124" s="912"/>
      <c r="BT124" s="912"/>
      <c r="BU124" s="912"/>
      <c r="BV124" s="912">
        <v>127.4</v>
      </c>
      <c r="BW124" s="912"/>
      <c r="BX124" s="912"/>
      <c r="BY124" s="912"/>
      <c r="BZ124" s="912"/>
      <c r="CA124" s="912">
        <v>121.5</v>
      </c>
      <c r="CB124" s="912"/>
      <c r="CC124" s="912"/>
      <c r="CD124" s="912"/>
      <c r="CE124" s="912"/>
      <c r="CF124" s="802"/>
      <c r="CG124" s="803"/>
      <c r="CH124" s="803"/>
      <c r="CI124" s="803"/>
      <c r="CJ124" s="943"/>
      <c r="CK124" s="951"/>
      <c r="CL124" s="951"/>
      <c r="CM124" s="951"/>
      <c r="CN124" s="951"/>
      <c r="CO124" s="952"/>
      <c r="CP124" s="916" t="s">
        <v>487</v>
      </c>
      <c r="CQ124" s="917"/>
      <c r="CR124" s="917"/>
      <c r="CS124" s="917"/>
      <c r="CT124" s="917"/>
      <c r="CU124" s="917"/>
      <c r="CV124" s="917"/>
      <c r="CW124" s="917"/>
      <c r="CX124" s="917"/>
      <c r="CY124" s="917"/>
      <c r="CZ124" s="917"/>
      <c r="DA124" s="917"/>
      <c r="DB124" s="917"/>
      <c r="DC124" s="917"/>
      <c r="DD124" s="917"/>
      <c r="DE124" s="917"/>
      <c r="DF124" s="918"/>
      <c r="DG124" s="840">
        <v>240692</v>
      </c>
      <c r="DH124" s="841"/>
      <c r="DI124" s="841"/>
      <c r="DJ124" s="841"/>
      <c r="DK124" s="842"/>
      <c r="DL124" s="843">
        <v>286133</v>
      </c>
      <c r="DM124" s="841"/>
      <c r="DN124" s="841"/>
      <c r="DO124" s="841"/>
      <c r="DP124" s="842"/>
      <c r="DQ124" s="843">
        <v>281896</v>
      </c>
      <c r="DR124" s="841"/>
      <c r="DS124" s="841"/>
      <c r="DT124" s="841"/>
      <c r="DU124" s="842"/>
      <c r="DV124" s="929">
        <v>3</v>
      </c>
      <c r="DW124" s="930"/>
      <c r="DX124" s="930"/>
      <c r="DY124" s="930"/>
      <c r="DZ124" s="931"/>
    </row>
    <row r="125" spans="1:130" s="246" customFormat="1" ht="26.25" customHeight="1">
      <c r="A125" s="898"/>
      <c r="B125" s="899"/>
      <c r="C125" s="902" t="s">
        <v>472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130</v>
      </c>
      <c r="AB125" s="858"/>
      <c r="AC125" s="858"/>
      <c r="AD125" s="858"/>
      <c r="AE125" s="859"/>
      <c r="AF125" s="860" t="s">
        <v>130</v>
      </c>
      <c r="AG125" s="858"/>
      <c r="AH125" s="858"/>
      <c r="AI125" s="858"/>
      <c r="AJ125" s="859"/>
      <c r="AK125" s="860" t="s">
        <v>446</v>
      </c>
      <c r="AL125" s="858"/>
      <c r="AM125" s="858"/>
      <c r="AN125" s="858"/>
      <c r="AO125" s="859"/>
      <c r="AP125" s="905" t="s">
        <v>130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488</v>
      </c>
      <c r="CL125" s="933"/>
      <c r="CM125" s="933"/>
      <c r="CN125" s="933"/>
      <c r="CO125" s="934"/>
      <c r="CP125" s="941" t="s">
        <v>489</v>
      </c>
      <c r="CQ125" s="886"/>
      <c r="CR125" s="886"/>
      <c r="CS125" s="886"/>
      <c r="CT125" s="886"/>
      <c r="CU125" s="886"/>
      <c r="CV125" s="886"/>
      <c r="CW125" s="886"/>
      <c r="CX125" s="886"/>
      <c r="CY125" s="886"/>
      <c r="CZ125" s="886"/>
      <c r="DA125" s="886"/>
      <c r="DB125" s="886"/>
      <c r="DC125" s="886"/>
      <c r="DD125" s="886"/>
      <c r="DE125" s="886"/>
      <c r="DF125" s="887"/>
      <c r="DG125" s="942" t="s">
        <v>446</v>
      </c>
      <c r="DH125" s="923"/>
      <c r="DI125" s="923"/>
      <c r="DJ125" s="923"/>
      <c r="DK125" s="923"/>
      <c r="DL125" s="923" t="s">
        <v>130</v>
      </c>
      <c r="DM125" s="923"/>
      <c r="DN125" s="923"/>
      <c r="DO125" s="923"/>
      <c r="DP125" s="923"/>
      <c r="DQ125" s="923" t="s">
        <v>130</v>
      </c>
      <c r="DR125" s="923"/>
      <c r="DS125" s="923"/>
      <c r="DT125" s="923"/>
      <c r="DU125" s="923"/>
      <c r="DV125" s="924" t="s">
        <v>130</v>
      </c>
      <c r="DW125" s="924"/>
      <c r="DX125" s="924"/>
      <c r="DY125" s="924"/>
      <c r="DZ125" s="925"/>
    </row>
    <row r="126" spans="1:130" s="246" customFormat="1" ht="26.25" customHeight="1" thickBot="1">
      <c r="A126" s="898"/>
      <c r="B126" s="899"/>
      <c r="C126" s="902" t="s">
        <v>474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446</v>
      </c>
      <c r="AB126" s="858"/>
      <c r="AC126" s="858"/>
      <c r="AD126" s="858"/>
      <c r="AE126" s="859"/>
      <c r="AF126" s="860" t="s">
        <v>446</v>
      </c>
      <c r="AG126" s="858"/>
      <c r="AH126" s="858"/>
      <c r="AI126" s="858"/>
      <c r="AJ126" s="859"/>
      <c r="AK126" s="860" t="s">
        <v>446</v>
      </c>
      <c r="AL126" s="858"/>
      <c r="AM126" s="858"/>
      <c r="AN126" s="858"/>
      <c r="AO126" s="859"/>
      <c r="AP126" s="905" t="s">
        <v>130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490</v>
      </c>
      <c r="CQ126" s="828"/>
      <c r="CR126" s="828"/>
      <c r="CS126" s="828"/>
      <c r="CT126" s="828"/>
      <c r="CU126" s="828"/>
      <c r="CV126" s="828"/>
      <c r="CW126" s="828"/>
      <c r="CX126" s="828"/>
      <c r="CY126" s="828"/>
      <c r="CZ126" s="828"/>
      <c r="DA126" s="828"/>
      <c r="DB126" s="828"/>
      <c r="DC126" s="828"/>
      <c r="DD126" s="828"/>
      <c r="DE126" s="828"/>
      <c r="DF126" s="829"/>
      <c r="DG126" s="894" t="s">
        <v>446</v>
      </c>
      <c r="DH126" s="895"/>
      <c r="DI126" s="895"/>
      <c r="DJ126" s="895"/>
      <c r="DK126" s="895"/>
      <c r="DL126" s="895" t="s">
        <v>446</v>
      </c>
      <c r="DM126" s="895"/>
      <c r="DN126" s="895"/>
      <c r="DO126" s="895"/>
      <c r="DP126" s="895"/>
      <c r="DQ126" s="895" t="s">
        <v>445</v>
      </c>
      <c r="DR126" s="895"/>
      <c r="DS126" s="895"/>
      <c r="DT126" s="895"/>
      <c r="DU126" s="895"/>
      <c r="DV126" s="872" t="s">
        <v>445</v>
      </c>
      <c r="DW126" s="872"/>
      <c r="DX126" s="872"/>
      <c r="DY126" s="872"/>
      <c r="DZ126" s="873"/>
    </row>
    <row r="127" spans="1:130" s="246" customFormat="1" ht="26.25" customHeight="1">
      <c r="A127" s="900"/>
      <c r="B127" s="901"/>
      <c r="C127" s="919" t="s">
        <v>491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98</v>
      </c>
      <c r="AB127" s="858"/>
      <c r="AC127" s="858"/>
      <c r="AD127" s="858"/>
      <c r="AE127" s="859"/>
      <c r="AF127" s="860">
        <v>94</v>
      </c>
      <c r="AG127" s="858"/>
      <c r="AH127" s="858"/>
      <c r="AI127" s="858"/>
      <c r="AJ127" s="859"/>
      <c r="AK127" s="860">
        <v>196</v>
      </c>
      <c r="AL127" s="858"/>
      <c r="AM127" s="858"/>
      <c r="AN127" s="858"/>
      <c r="AO127" s="859"/>
      <c r="AP127" s="905">
        <v>0</v>
      </c>
      <c r="AQ127" s="906"/>
      <c r="AR127" s="906"/>
      <c r="AS127" s="906"/>
      <c r="AT127" s="907"/>
      <c r="AU127" s="282"/>
      <c r="AV127" s="282"/>
      <c r="AW127" s="282"/>
      <c r="AX127" s="922" t="s">
        <v>492</v>
      </c>
      <c r="AY127" s="890"/>
      <c r="AZ127" s="890"/>
      <c r="BA127" s="890"/>
      <c r="BB127" s="890"/>
      <c r="BC127" s="890"/>
      <c r="BD127" s="890"/>
      <c r="BE127" s="891"/>
      <c r="BF127" s="889" t="s">
        <v>493</v>
      </c>
      <c r="BG127" s="890"/>
      <c r="BH127" s="890"/>
      <c r="BI127" s="890"/>
      <c r="BJ127" s="890"/>
      <c r="BK127" s="890"/>
      <c r="BL127" s="891"/>
      <c r="BM127" s="889" t="s">
        <v>494</v>
      </c>
      <c r="BN127" s="890"/>
      <c r="BO127" s="890"/>
      <c r="BP127" s="890"/>
      <c r="BQ127" s="890"/>
      <c r="BR127" s="890"/>
      <c r="BS127" s="891"/>
      <c r="BT127" s="889" t="s">
        <v>495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496</v>
      </c>
      <c r="CQ127" s="828"/>
      <c r="CR127" s="828"/>
      <c r="CS127" s="828"/>
      <c r="CT127" s="828"/>
      <c r="CU127" s="828"/>
      <c r="CV127" s="828"/>
      <c r="CW127" s="828"/>
      <c r="CX127" s="828"/>
      <c r="CY127" s="828"/>
      <c r="CZ127" s="828"/>
      <c r="DA127" s="828"/>
      <c r="DB127" s="828"/>
      <c r="DC127" s="828"/>
      <c r="DD127" s="828"/>
      <c r="DE127" s="828"/>
      <c r="DF127" s="829"/>
      <c r="DG127" s="894" t="s">
        <v>130</v>
      </c>
      <c r="DH127" s="895"/>
      <c r="DI127" s="895"/>
      <c r="DJ127" s="895"/>
      <c r="DK127" s="895"/>
      <c r="DL127" s="895" t="s">
        <v>446</v>
      </c>
      <c r="DM127" s="895"/>
      <c r="DN127" s="895"/>
      <c r="DO127" s="895"/>
      <c r="DP127" s="895"/>
      <c r="DQ127" s="895" t="s">
        <v>446</v>
      </c>
      <c r="DR127" s="895"/>
      <c r="DS127" s="895"/>
      <c r="DT127" s="895"/>
      <c r="DU127" s="895"/>
      <c r="DV127" s="872" t="s">
        <v>446</v>
      </c>
      <c r="DW127" s="872"/>
      <c r="DX127" s="872"/>
      <c r="DY127" s="872"/>
      <c r="DZ127" s="873"/>
    </row>
    <row r="128" spans="1:130" s="246" customFormat="1" ht="26.25" customHeight="1" thickBot="1">
      <c r="A128" s="874" t="s">
        <v>497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498</v>
      </c>
      <c r="X128" s="876"/>
      <c r="Y128" s="876"/>
      <c r="Z128" s="877"/>
      <c r="AA128" s="878">
        <v>25714</v>
      </c>
      <c r="AB128" s="879"/>
      <c r="AC128" s="879"/>
      <c r="AD128" s="879"/>
      <c r="AE128" s="880"/>
      <c r="AF128" s="881">
        <v>21111</v>
      </c>
      <c r="AG128" s="879"/>
      <c r="AH128" s="879"/>
      <c r="AI128" s="879"/>
      <c r="AJ128" s="880"/>
      <c r="AK128" s="881">
        <v>25955</v>
      </c>
      <c r="AL128" s="879"/>
      <c r="AM128" s="879"/>
      <c r="AN128" s="879"/>
      <c r="AO128" s="880"/>
      <c r="AP128" s="882"/>
      <c r="AQ128" s="883"/>
      <c r="AR128" s="883"/>
      <c r="AS128" s="883"/>
      <c r="AT128" s="884"/>
      <c r="AU128" s="282"/>
      <c r="AV128" s="282"/>
      <c r="AW128" s="282"/>
      <c r="AX128" s="885" t="s">
        <v>499</v>
      </c>
      <c r="AY128" s="886"/>
      <c r="AZ128" s="886"/>
      <c r="BA128" s="886"/>
      <c r="BB128" s="886"/>
      <c r="BC128" s="886"/>
      <c r="BD128" s="886"/>
      <c r="BE128" s="887"/>
      <c r="BF128" s="864" t="s">
        <v>130</v>
      </c>
      <c r="BG128" s="865"/>
      <c r="BH128" s="865"/>
      <c r="BI128" s="865"/>
      <c r="BJ128" s="865"/>
      <c r="BK128" s="865"/>
      <c r="BL128" s="888"/>
      <c r="BM128" s="864">
        <v>13.1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500</v>
      </c>
      <c r="CQ128" s="806"/>
      <c r="CR128" s="806"/>
      <c r="CS128" s="806"/>
      <c r="CT128" s="806"/>
      <c r="CU128" s="806"/>
      <c r="CV128" s="806"/>
      <c r="CW128" s="806"/>
      <c r="CX128" s="806"/>
      <c r="CY128" s="806"/>
      <c r="CZ128" s="806"/>
      <c r="DA128" s="806"/>
      <c r="DB128" s="806"/>
      <c r="DC128" s="806"/>
      <c r="DD128" s="806"/>
      <c r="DE128" s="806"/>
      <c r="DF128" s="807"/>
      <c r="DG128" s="868" t="s">
        <v>130</v>
      </c>
      <c r="DH128" s="869"/>
      <c r="DI128" s="869"/>
      <c r="DJ128" s="869"/>
      <c r="DK128" s="869"/>
      <c r="DL128" s="869" t="s">
        <v>446</v>
      </c>
      <c r="DM128" s="869"/>
      <c r="DN128" s="869"/>
      <c r="DO128" s="869"/>
      <c r="DP128" s="869"/>
      <c r="DQ128" s="869" t="s">
        <v>446</v>
      </c>
      <c r="DR128" s="869"/>
      <c r="DS128" s="869"/>
      <c r="DT128" s="869"/>
      <c r="DU128" s="869"/>
      <c r="DV128" s="870" t="s">
        <v>446</v>
      </c>
      <c r="DW128" s="870"/>
      <c r="DX128" s="870"/>
      <c r="DY128" s="870"/>
      <c r="DZ128" s="871"/>
    </row>
    <row r="129" spans="1:131" s="246" customFormat="1" ht="26.25" customHeight="1">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501</v>
      </c>
      <c r="X129" s="855"/>
      <c r="Y129" s="855"/>
      <c r="Z129" s="856"/>
      <c r="AA129" s="857">
        <v>12105985</v>
      </c>
      <c r="AB129" s="858"/>
      <c r="AC129" s="858"/>
      <c r="AD129" s="858"/>
      <c r="AE129" s="859"/>
      <c r="AF129" s="860">
        <v>11829861</v>
      </c>
      <c r="AG129" s="858"/>
      <c r="AH129" s="858"/>
      <c r="AI129" s="858"/>
      <c r="AJ129" s="859"/>
      <c r="AK129" s="860">
        <v>11613582</v>
      </c>
      <c r="AL129" s="858"/>
      <c r="AM129" s="858"/>
      <c r="AN129" s="858"/>
      <c r="AO129" s="859"/>
      <c r="AP129" s="861"/>
      <c r="AQ129" s="862"/>
      <c r="AR129" s="862"/>
      <c r="AS129" s="862"/>
      <c r="AT129" s="863"/>
      <c r="AU129" s="284"/>
      <c r="AV129" s="284"/>
      <c r="AW129" s="284"/>
      <c r="AX129" s="827" t="s">
        <v>502</v>
      </c>
      <c r="AY129" s="828"/>
      <c r="AZ129" s="828"/>
      <c r="BA129" s="828"/>
      <c r="BB129" s="828"/>
      <c r="BC129" s="828"/>
      <c r="BD129" s="828"/>
      <c r="BE129" s="829"/>
      <c r="BF129" s="847" t="s">
        <v>446</v>
      </c>
      <c r="BG129" s="848"/>
      <c r="BH129" s="848"/>
      <c r="BI129" s="848"/>
      <c r="BJ129" s="848"/>
      <c r="BK129" s="848"/>
      <c r="BL129" s="849"/>
      <c r="BM129" s="847">
        <v>18.100000000000001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503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504</v>
      </c>
      <c r="X130" s="855"/>
      <c r="Y130" s="855"/>
      <c r="Z130" s="856"/>
      <c r="AA130" s="857">
        <v>2469465</v>
      </c>
      <c r="AB130" s="858"/>
      <c r="AC130" s="858"/>
      <c r="AD130" s="858"/>
      <c r="AE130" s="859"/>
      <c r="AF130" s="860">
        <v>2258228</v>
      </c>
      <c r="AG130" s="858"/>
      <c r="AH130" s="858"/>
      <c r="AI130" s="858"/>
      <c r="AJ130" s="859"/>
      <c r="AK130" s="860">
        <v>2113247</v>
      </c>
      <c r="AL130" s="858"/>
      <c r="AM130" s="858"/>
      <c r="AN130" s="858"/>
      <c r="AO130" s="859"/>
      <c r="AP130" s="861"/>
      <c r="AQ130" s="862"/>
      <c r="AR130" s="862"/>
      <c r="AS130" s="862"/>
      <c r="AT130" s="863"/>
      <c r="AU130" s="284"/>
      <c r="AV130" s="284"/>
      <c r="AW130" s="284"/>
      <c r="AX130" s="827" t="s">
        <v>505</v>
      </c>
      <c r="AY130" s="828"/>
      <c r="AZ130" s="828"/>
      <c r="BA130" s="828"/>
      <c r="BB130" s="828"/>
      <c r="BC130" s="828"/>
      <c r="BD130" s="828"/>
      <c r="BE130" s="829"/>
      <c r="BF130" s="830">
        <v>11.1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506</v>
      </c>
      <c r="X131" s="838"/>
      <c r="Y131" s="838"/>
      <c r="Z131" s="839"/>
      <c r="AA131" s="840">
        <v>9636520</v>
      </c>
      <c r="AB131" s="841"/>
      <c r="AC131" s="841"/>
      <c r="AD131" s="841"/>
      <c r="AE131" s="842"/>
      <c r="AF131" s="843">
        <v>9571633</v>
      </c>
      <c r="AG131" s="841"/>
      <c r="AH131" s="841"/>
      <c r="AI131" s="841"/>
      <c r="AJ131" s="842"/>
      <c r="AK131" s="843">
        <v>9500335</v>
      </c>
      <c r="AL131" s="841"/>
      <c r="AM131" s="841"/>
      <c r="AN131" s="841"/>
      <c r="AO131" s="842"/>
      <c r="AP131" s="844"/>
      <c r="AQ131" s="845"/>
      <c r="AR131" s="845"/>
      <c r="AS131" s="845"/>
      <c r="AT131" s="846"/>
      <c r="AU131" s="284"/>
      <c r="AV131" s="284"/>
      <c r="AW131" s="284"/>
      <c r="AX131" s="805" t="s">
        <v>507</v>
      </c>
      <c r="AY131" s="806"/>
      <c r="AZ131" s="806"/>
      <c r="BA131" s="806"/>
      <c r="BB131" s="806"/>
      <c r="BC131" s="806"/>
      <c r="BD131" s="806"/>
      <c r="BE131" s="807"/>
      <c r="BF131" s="808">
        <v>121.5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509</v>
      </c>
      <c r="W132" s="818"/>
      <c r="X132" s="818"/>
      <c r="Y132" s="818"/>
      <c r="Z132" s="819"/>
      <c r="AA132" s="820">
        <v>10.95972405</v>
      </c>
      <c r="AB132" s="821"/>
      <c r="AC132" s="821"/>
      <c r="AD132" s="821"/>
      <c r="AE132" s="822"/>
      <c r="AF132" s="823">
        <v>11.7148871</v>
      </c>
      <c r="AG132" s="821"/>
      <c r="AH132" s="821"/>
      <c r="AI132" s="821"/>
      <c r="AJ132" s="822"/>
      <c r="AK132" s="823">
        <v>10.775841059999999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510</v>
      </c>
      <c r="W133" s="797"/>
      <c r="X133" s="797"/>
      <c r="Y133" s="797"/>
      <c r="Z133" s="798"/>
      <c r="AA133" s="799">
        <v>11.2</v>
      </c>
      <c r="AB133" s="800"/>
      <c r="AC133" s="800"/>
      <c r="AD133" s="800"/>
      <c r="AE133" s="801"/>
      <c r="AF133" s="799">
        <v>11.1</v>
      </c>
      <c r="AG133" s="800"/>
      <c r="AH133" s="800"/>
      <c r="AI133" s="800"/>
      <c r="AJ133" s="801"/>
      <c r="AK133" s="799">
        <v>11.1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1eSBW/H5UO6LTSLnASif9QOGhZKqVr7pnjOxvo7svX4tBw8AeoegLzpIpy+8u4eUxUXeWZ9xzl6SzhxY4wJ4kA==" saltValue="cnWie2OLUJ6UJcKEo7ffG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511</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qwYAaeyWD4HlY5fEcGhXMhn/kijlRGsoz8FQrVQZZgN5FIxfaMHT/3DevP4SIRyRxI/D998f7wlVHnvPSkHEmA==" saltValue="O5sQIWr8RVZzJzwnIGvj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XJ10Bd8SMIm2a8hIj1YpEb0KB1pClphFksiVHayaaKQGclGsKKnNM5LinVJc3MUJcW3Dkf2BMhLL1EfK/eLSA==" saltValue="207HuPpwrDwNgcF3mHIZ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513</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514</v>
      </c>
      <c r="AP7" s="303"/>
      <c r="AQ7" s="304" t="s">
        <v>515</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516</v>
      </c>
      <c r="AQ8" s="310" t="s">
        <v>517</v>
      </c>
      <c r="AR8" s="311" t="s">
        <v>518</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9" t="s">
        <v>519</v>
      </c>
      <c r="AL9" s="1230"/>
      <c r="AM9" s="1230"/>
      <c r="AN9" s="1231"/>
      <c r="AO9" s="312">
        <v>3536983</v>
      </c>
      <c r="AP9" s="312">
        <v>104026</v>
      </c>
      <c r="AQ9" s="313">
        <v>90414</v>
      </c>
      <c r="AR9" s="314">
        <v>15.1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9" t="s">
        <v>520</v>
      </c>
      <c r="AL10" s="1230"/>
      <c r="AM10" s="1230"/>
      <c r="AN10" s="1231"/>
      <c r="AO10" s="315">
        <v>340708</v>
      </c>
      <c r="AP10" s="315">
        <v>10021</v>
      </c>
      <c r="AQ10" s="316">
        <v>7325</v>
      </c>
      <c r="AR10" s="317">
        <v>36.799999999999997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9" t="s">
        <v>521</v>
      </c>
      <c r="AL11" s="1230"/>
      <c r="AM11" s="1230"/>
      <c r="AN11" s="1231"/>
      <c r="AO11" s="315">
        <v>508380</v>
      </c>
      <c r="AP11" s="315">
        <v>14952</v>
      </c>
      <c r="AQ11" s="316">
        <v>9426</v>
      </c>
      <c r="AR11" s="317">
        <v>58.6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9" t="s">
        <v>522</v>
      </c>
      <c r="AL12" s="1230"/>
      <c r="AM12" s="1230"/>
      <c r="AN12" s="1231"/>
      <c r="AO12" s="315">
        <v>23120</v>
      </c>
      <c r="AP12" s="315">
        <v>680</v>
      </c>
      <c r="AQ12" s="316">
        <v>1167</v>
      </c>
      <c r="AR12" s="317">
        <v>-41.7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9" t="s">
        <v>523</v>
      </c>
      <c r="AL13" s="1230"/>
      <c r="AM13" s="1230"/>
      <c r="AN13" s="1231"/>
      <c r="AO13" s="315" t="s">
        <v>524</v>
      </c>
      <c r="AP13" s="315" t="s">
        <v>524</v>
      </c>
      <c r="AQ13" s="316">
        <v>3</v>
      </c>
      <c r="AR13" s="317" t="s">
        <v>524</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9" t="s">
        <v>525</v>
      </c>
      <c r="AL14" s="1230"/>
      <c r="AM14" s="1230"/>
      <c r="AN14" s="1231"/>
      <c r="AO14" s="315">
        <v>183554</v>
      </c>
      <c r="AP14" s="315">
        <v>5398</v>
      </c>
      <c r="AQ14" s="316">
        <v>4078</v>
      </c>
      <c r="AR14" s="317">
        <v>32.4</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9" t="s">
        <v>526</v>
      </c>
      <c r="AL15" s="1230"/>
      <c r="AM15" s="1230"/>
      <c r="AN15" s="1231"/>
      <c r="AO15" s="315">
        <v>15470</v>
      </c>
      <c r="AP15" s="315">
        <v>455</v>
      </c>
      <c r="AQ15" s="316">
        <v>2195</v>
      </c>
      <c r="AR15" s="317">
        <v>-79.3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2" t="s">
        <v>527</v>
      </c>
      <c r="AL16" s="1233"/>
      <c r="AM16" s="1233"/>
      <c r="AN16" s="1234"/>
      <c r="AO16" s="315">
        <v>-414903</v>
      </c>
      <c r="AP16" s="315">
        <v>-12203</v>
      </c>
      <c r="AQ16" s="316">
        <v>-8893</v>
      </c>
      <c r="AR16" s="317">
        <v>37.200000000000003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2" t="s">
        <v>187</v>
      </c>
      <c r="AL17" s="1233"/>
      <c r="AM17" s="1233"/>
      <c r="AN17" s="1234"/>
      <c r="AO17" s="315">
        <v>4193312</v>
      </c>
      <c r="AP17" s="315">
        <v>123329</v>
      </c>
      <c r="AQ17" s="316">
        <v>105714</v>
      </c>
      <c r="AR17" s="317">
        <v>16.7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528</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529</v>
      </c>
      <c r="AP20" s="323" t="s">
        <v>530</v>
      </c>
      <c r="AQ20" s="324" t="s">
        <v>531</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6" t="s">
        <v>532</v>
      </c>
      <c r="AL21" s="1227"/>
      <c r="AM21" s="1227"/>
      <c r="AN21" s="1228"/>
      <c r="AO21" s="327">
        <v>11.88</v>
      </c>
      <c r="AP21" s="328">
        <v>10.07</v>
      </c>
      <c r="AQ21" s="329">
        <v>1.81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6" t="s">
        <v>533</v>
      </c>
      <c r="AL22" s="1227"/>
      <c r="AM22" s="1227"/>
      <c r="AN22" s="1228"/>
      <c r="AO22" s="332">
        <v>96</v>
      </c>
      <c r="AP22" s="333">
        <v>97.6</v>
      </c>
      <c r="AQ22" s="334">
        <v>-1.6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536</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514</v>
      </c>
      <c r="AP30" s="303"/>
      <c r="AQ30" s="304" t="s">
        <v>515</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516</v>
      </c>
      <c r="AQ31" s="310" t="s">
        <v>517</v>
      </c>
      <c r="AR31" s="311" t="s">
        <v>518</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7" t="s">
        <v>537</v>
      </c>
      <c r="AL32" s="1218"/>
      <c r="AM32" s="1218"/>
      <c r="AN32" s="1219"/>
      <c r="AO32" s="342">
        <v>2461977</v>
      </c>
      <c r="AP32" s="342">
        <v>72409</v>
      </c>
      <c r="AQ32" s="343">
        <v>67110</v>
      </c>
      <c r="AR32" s="344">
        <v>7.9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7" t="s">
        <v>538</v>
      </c>
      <c r="AL33" s="1218"/>
      <c r="AM33" s="1218"/>
      <c r="AN33" s="1219"/>
      <c r="AO33" s="342" t="s">
        <v>524</v>
      </c>
      <c r="AP33" s="342" t="s">
        <v>524</v>
      </c>
      <c r="AQ33" s="343" t="s">
        <v>524</v>
      </c>
      <c r="AR33" s="344" t="s">
        <v>524</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7" t="s">
        <v>539</v>
      </c>
      <c r="AL34" s="1218"/>
      <c r="AM34" s="1218"/>
      <c r="AN34" s="1219"/>
      <c r="AO34" s="342" t="s">
        <v>524</v>
      </c>
      <c r="AP34" s="342" t="s">
        <v>524</v>
      </c>
      <c r="AQ34" s="343">
        <v>6</v>
      </c>
      <c r="AR34" s="344" t="s">
        <v>524</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7" t="s">
        <v>540</v>
      </c>
      <c r="AL35" s="1218"/>
      <c r="AM35" s="1218"/>
      <c r="AN35" s="1219"/>
      <c r="AO35" s="342">
        <v>576402</v>
      </c>
      <c r="AP35" s="342">
        <v>16953</v>
      </c>
      <c r="AQ35" s="343">
        <v>17795</v>
      </c>
      <c r="AR35" s="344">
        <v>-4.7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7" t="s">
        <v>541</v>
      </c>
      <c r="AL36" s="1218"/>
      <c r="AM36" s="1218"/>
      <c r="AN36" s="1219"/>
      <c r="AO36" s="342">
        <v>124228</v>
      </c>
      <c r="AP36" s="342">
        <v>3654</v>
      </c>
      <c r="AQ36" s="343">
        <v>2500</v>
      </c>
      <c r="AR36" s="344">
        <v>46.2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7" t="s">
        <v>542</v>
      </c>
      <c r="AL37" s="1218"/>
      <c r="AM37" s="1218"/>
      <c r="AN37" s="1219"/>
      <c r="AO37" s="342">
        <v>196</v>
      </c>
      <c r="AP37" s="342">
        <v>6</v>
      </c>
      <c r="AQ37" s="343">
        <v>1001</v>
      </c>
      <c r="AR37" s="344">
        <v>-99.4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0" t="s">
        <v>543</v>
      </c>
      <c r="AL38" s="1221"/>
      <c r="AM38" s="1221"/>
      <c r="AN38" s="1222"/>
      <c r="AO38" s="345">
        <v>140</v>
      </c>
      <c r="AP38" s="345">
        <v>4</v>
      </c>
      <c r="AQ38" s="346">
        <v>4</v>
      </c>
      <c r="AR38" s="334">
        <v>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0" t="s">
        <v>544</v>
      </c>
      <c r="AL39" s="1221"/>
      <c r="AM39" s="1221"/>
      <c r="AN39" s="1222"/>
      <c r="AO39" s="342">
        <v>-25955</v>
      </c>
      <c r="AP39" s="342">
        <v>-763</v>
      </c>
      <c r="AQ39" s="343">
        <v>-3748</v>
      </c>
      <c r="AR39" s="344">
        <v>-79.599999999999994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7" t="s">
        <v>545</v>
      </c>
      <c r="AL40" s="1218"/>
      <c r="AM40" s="1218"/>
      <c r="AN40" s="1219"/>
      <c r="AO40" s="342">
        <v>-2113247</v>
      </c>
      <c r="AP40" s="342">
        <v>-62152</v>
      </c>
      <c r="AQ40" s="343">
        <v>-58908</v>
      </c>
      <c r="AR40" s="344">
        <v>5.5</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3" t="s">
        <v>297</v>
      </c>
      <c r="AL41" s="1224"/>
      <c r="AM41" s="1224"/>
      <c r="AN41" s="1225"/>
      <c r="AO41" s="342">
        <v>1023741</v>
      </c>
      <c r="AP41" s="342">
        <v>30109</v>
      </c>
      <c r="AQ41" s="343">
        <v>25761</v>
      </c>
      <c r="AR41" s="344">
        <v>16.899999999999999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546</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548</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0" t="s">
        <v>514</v>
      </c>
      <c r="AN49" s="1212" t="s">
        <v>549</v>
      </c>
      <c r="AO49" s="1213"/>
      <c r="AP49" s="1213"/>
      <c r="AQ49" s="1213"/>
      <c r="AR49" s="121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1"/>
      <c r="AN50" s="358" t="s">
        <v>550</v>
      </c>
      <c r="AO50" s="359" t="s">
        <v>551</v>
      </c>
      <c r="AP50" s="360" t="s">
        <v>552</v>
      </c>
      <c r="AQ50" s="361" t="s">
        <v>553</v>
      </c>
      <c r="AR50" s="362" t="s">
        <v>554</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555</v>
      </c>
      <c r="AL51" s="355"/>
      <c r="AM51" s="363">
        <v>4333405</v>
      </c>
      <c r="AN51" s="364">
        <v>122409</v>
      </c>
      <c r="AO51" s="365">
        <v>-10.6</v>
      </c>
      <c r="AP51" s="366">
        <v>106614</v>
      </c>
      <c r="AQ51" s="367">
        <v>17.2</v>
      </c>
      <c r="AR51" s="368">
        <v>-27.8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556</v>
      </c>
      <c r="AM52" s="371">
        <v>2086997</v>
      </c>
      <c r="AN52" s="372">
        <v>58953</v>
      </c>
      <c r="AO52" s="373">
        <v>70.2</v>
      </c>
      <c r="AP52" s="374">
        <v>45545</v>
      </c>
      <c r="AQ52" s="375">
        <v>20.7</v>
      </c>
      <c r="AR52" s="376">
        <v>49.5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557</v>
      </c>
      <c r="AL53" s="355"/>
      <c r="AM53" s="363">
        <v>3728685</v>
      </c>
      <c r="AN53" s="364">
        <v>106516</v>
      </c>
      <c r="AO53" s="365">
        <v>-13</v>
      </c>
      <c r="AP53" s="366">
        <v>85459</v>
      </c>
      <c r="AQ53" s="367">
        <v>-19.8</v>
      </c>
      <c r="AR53" s="368">
        <v>6.8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556</v>
      </c>
      <c r="AM54" s="371">
        <v>1806744</v>
      </c>
      <c r="AN54" s="372">
        <v>51612</v>
      </c>
      <c r="AO54" s="373">
        <v>-12.5</v>
      </c>
      <c r="AP54" s="374">
        <v>44378</v>
      </c>
      <c r="AQ54" s="375">
        <v>-2.6</v>
      </c>
      <c r="AR54" s="376">
        <v>-9.9</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558</v>
      </c>
      <c r="AL55" s="355"/>
      <c r="AM55" s="363">
        <v>3012257</v>
      </c>
      <c r="AN55" s="364">
        <v>86666</v>
      </c>
      <c r="AO55" s="365">
        <v>-18.600000000000001</v>
      </c>
      <c r="AP55" s="366">
        <v>83280</v>
      </c>
      <c r="AQ55" s="367">
        <v>-2.5</v>
      </c>
      <c r="AR55" s="368">
        <v>-16.100000000000001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556</v>
      </c>
      <c r="AM56" s="371">
        <v>906569</v>
      </c>
      <c r="AN56" s="372">
        <v>26083</v>
      </c>
      <c r="AO56" s="373">
        <v>-49.5</v>
      </c>
      <c r="AP56" s="374">
        <v>43123</v>
      </c>
      <c r="AQ56" s="375">
        <v>-2.8</v>
      </c>
      <c r="AR56" s="376">
        <v>-46.7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559</v>
      </c>
      <c r="AL57" s="355"/>
      <c r="AM57" s="363">
        <v>3349900</v>
      </c>
      <c r="AN57" s="364">
        <v>97296</v>
      </c>
      <c r="AO57" s="365">
        <v>12.3</v>
      </c>
      <c r="AP57" s="366">
        <v>88968</v>
      </c>
      <c r="AQ57" s="367">
        <v>6.8</v>
      </c>
      <c r="AR57" s="368">
        <v>5.5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556</v>
      </c>
      <c r="AM58" s="371">
        <v>1267405</v>
      </c>
      <c r="AN58" s="372">
        <v>36811</v>
      </c>
      <c r="AO58" s="373">
        <v>41.1</v>
      </c>
      <c r="AP58" s="374">
        <v>45482</v>
      </c>
      <c r="AQ58" s="375">
        <v>5.5</v>
      </c>
      <c r="AR58" s="376">
        <v>35.6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560</v>
      </c>
      <c r="AL59" s="355"/>
      <c r="AM59" s="363">
        <v>2165858</v>
      </c>
      <c r="AN59" s="364">
        <v>63700</v>
      </c>
      <c r="AO59" s="365">
        <v>-34.5</v>
      </c>
      <c r="AP59" s="366">
        <v>85173</v>
      </c>
      <c r="AQ59" s="367">
        <v>-4.3</v>
      </c>
      <c r="AR59" s="368">
        <v>-30.2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556</v>
      </c>
      <c r="AM60" s="371">
        <v>919130</v>
      </c>
      <c r="AN60" s="372">
        <v>27032</v>
      </c>
      <c r="AO60" s="373">
        <v>-26.6</v>
      </c>
      <c r="AP60" s="374">
        <v>43913</v>
      </c>
      <c r="AQ60" s="375">
        <v>-3.4</v>
      </c>
      <c r="AR60" s="376">
        <v>-23.2</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561</v>
      </c>
      <c r="AL61" s="377"/>
      <c r="AM61" s="378">
        <v>3318021</v>
      </c>
      <c r="AN61" s="379">
        <v>95317</v>
      </c>
      <c r="AO61" s="380">
        <v>-12.9</v>
      </c>
      <c r="AP61" s="381">
        <v>89899</v>
      </c>
      <c r="AQ61" s="382">
        <v>-0.5</v>
      </c>
      <c r="AR61" s="368">
        <v>-12.4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556</v>
      </c>
      <c r="AM62" s="371">
        <v>1397369</v>
      </c>
      <c r="AN62" s="372">
        <v>40098</v>
      </c>
      <c r="AO62" s="373">
        <v>4.5</v>
      </c>
      <c r="AP62" s="374">
        <v>44488</v>
      </c>
      <c r="AQ62" s="375">
        <v>3.5</v>
      </c>
      <c r="AR62" s="376">
        <v>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pJ7ZKjHa7KYhShfbc2xlHxyHrExOXu9tlnvvaZz7w7HZmgSzBPNcW1HbDW7oXW05V6i3x+b2YZuYRRhOLRPGrg==" saltValue="TGdQSj2L2RXSHuda4V0JZ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563</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g7CcMCCg0BtMGTXA0UkOfSCNb1gHiTjgkmqGdCJqrUoEnXTeWN6/wgYIFnXZDmQ9WDu6WA5jD36Gv5ClpaRKA==" saltValue="CWh3wuI1WYoownG5kpa6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pHy5yXmqh4wflj0MioUyldJFIvDLebY5RISdsJbTpJ469pWOVjWwbsqExubA9hmFeeHPFZE5mmPlYLkXsolBg==" saltValue="AkDbn2/lOa+WC1nmfckU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235" t="s">
        <v>3</v>
      </c>
      <c r="D47" s="1235"/>
      <c r="E47" s="1236"/>
      <c r="F47" s="11">
        <v>2.9</v>
      </c>
      <c r="G47" s="12">
        <v>2.82</v>
      </c>
      <c r="H47" s="12">
        <v>2.9</v>
      </c>
      <c r="I47" s="12">
        <v>4.9800000000000004</v>
      </c>
      <c r="J47" s="13">
        <v>5.07</v>
      </c>
    </row>
    <row r="48" spans="2:10" ht="57.75" customHeight="1">
      <c r="B48" s="14"/>
      <c r="C48" s="1237" t="s">
        <v>4</v>
      </c>
      <c r="D48" s="1237"/>
      <c r="E48" s="1238"/>
      <c r="F48" s="15">
        <v>2.8</v>
      </c>
      <c r="G48" s="16">
        <v>3.64</v>
      </c>
      <c r="H48" s="16">
        <v>1.99</v>
      </c>
      <c r="I48" s="16">
        <v>0.06</v>
      </c>
      <c r="J48" s="17">
        <v>0.05</v>
      </c>
    </row>
    <row r="49" spans="2:10" ht="57.75" customHeight="1" thickBot="1">
      <c r="B49" s="18"/>
      <c r="C49" s="1239" t="s">
        <v>5</v>
      </c>
      <c r="D49" s="1239"/>
      <c r="E49" s="1240"/>
      <c r="F49" s="19">
        <v>2.79</v>
      </c>
      <c r="G49" s="20">
        <v>0.94</v>
      </c>
      <c r="H49" s="20" t="s">
        <v>570</v>
      </c>
      <c r="I49" s="20" t="s">
        <v>571</v>
      </c>
      <c r="J49" s="21" t="s">
        <v>572</v>
      </c>
    </row>
    <row r="50" spans="2:10" ht="13.5" customHeight="1"/>
    <row r="51" spans="2:10" ht="13.5" hidden="1" customHeight="1"/>
    <row r="52" spans="2:10" ht="13.5" hidden="1" customHeight="1"/>
    <row r="53" spans="2:10" ht="13.5" hidden="1" customHeight="1"/>
  </sheetData>
  <sheetProtection algorithmName="SHA-512" hashValue="1d71NnFjGGqU61Uaf3CbgrfxL88JM8zr8M7LVl5wB9HK0vdeRTQj+3I1PTBQQfLzwRrM6wStpLEyYtkMe2IebQ==" saltValue="9Wx5mYsFEk4sAhq7VAov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Sheet1</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2020-09-17T01:40:40Z</cp:lastPrinted>
  <dcterms:created xsi:type="dcterms:W3CDTF">2020-02-10T05:43:04Z</dcterms:created>
  <dcterms:modified xsi:type="dcterms:W3CDTF">2020-09-28T23:17:57Z</dcterms:modified>
  <cp:category/>
</cp:coreProperties>
</file>