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560" windowHeight="6165"/>
  </bookViews>
  <sheets>
    <sheet name="1-総" sheetId="2" r:id="rId1"/>
  </sheets>
  <definedNames>
    <definedName name="_\A">#REF!</definedName>
    <definedName name="_\P">#REF!</definedName>
    <definedName name="_\S">#REF!</definedName>
    <definedName name="_\Z">#REF!</definedName>
    <definedName name="_xlnm.Print_Area" localSheetId="0">'1-総'!$A$2:$T$44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465205</author>
  </authors>
  <commentList>
    <comment ref="C6" authorId="0">
      <text>
        <r>
          <rPr>
            <sz val="12"/>
            <color auto="1"/>
            <rFont val="AR Pゴシック体M"/>
          </rPr>
          <t>C14公営住宅の数</t>
        </r>
        <r>
          <rPr>
            <sz val="14"/>
            <color auto="1"/>
            <rFont val="ＭＳ 明朝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<sst xmlns="http://schemas.openxmlformats.org/spreadsheetml/2006/main" xmlns:r="http://schemas.openxmlformats.org/officeDocument/2006/relationships" count="63" uniqueCount="63">
  <si>
    <t>貸　家</t>
  </si>
  <si>
    <t xml:space="preserve"> ４ 月</t>
  </si>
  <si>
    <t xml:space="preserve"> 貸　家</t>
  </si>
  <si>
    <t xml:space="preserve"> １ 月</t>
  </si>
  <si>
    <t>高　知　県</t>
  </si>
  <si>
    <t>在来工法</t>
  </si>
  <si>
    <t xml:space="preserve"> ２ 月</t>
  </si>
  <si>
    <t>（単位：戸）</t>
  </si>
  <si>
    <t xml:space="preserve"> ５ 月</t>
  </si>
  <si>
    <t>　　</t>
  </si>
  <si>
    <t>公　共</t>
  </si>
  <si>
    <t xml:space="preserve"> ３ 月</t>
  </si>
  <si>
    <t>民　間</t>
  </si>
  <si>
    <t xml:space="preserve"> ６ 月</t>
  </si>
  <si>
    <t>　　新設住宅計</t>
  </si>
  <si>
    <t xml:space="preserve"> ７ 月</t>
  </si>
  <si>
    <t>前年比</t>
  </si>
  <si>
    <t xml:space="preserve"> ８ 月</t>
  </si>
  <si>
    <t xml:space="preserve"> ９ 月</t>
  </si>
  <si>
    <t>１０月</t>
  </si>
  <si>
    <t>１１月</t>
  </si>
  <si>
    <t>年計</t>
  </si>
  <si>
    <t>１２月</t>
  </si>
  <si>
    <t xml:space="preserve"> 年度計</t>
  </si>
  <si>
    <t>建　築</t>
  </si>
  <si>
    <t>主　別</t>
  </si>
  <si>
    <t>木　造</t>
  </si>
  <si>
    <t>利　用</t>
  </si>
  <si>
    <t>住宅金融機構</t>
    <rPh sb="0" eb="2">
      <t>ジュウタク</t>
    </rPh>
    <rPh sb="2" eb="4">
      <t>キンユウ</t>
    </rPh>
    <rPh sb="4" eb="6">
      <t>キコウ</t>
    </rPh>
    <phoneticPr fontId="24"/>
  </si>
  <si>
    <t>持　家</t>
  </si>
  <si>
    <t>関係別</t>
  </si>
  <si>
    <t>給与住宅</t>
  </si>
  <si>
    <t>分譲住宅</t>
  </si>
  <si>
    <t>資金別</t>
  </si>
  <si>
    <t>民間資金</t>
  </si>
  <si>
    <t>共　同</t>
  </si>
  <si>
    <t>公的資金</t>
  </si>
  <si>
    <t>公営住宅</t>
  </si>
  <si>
    <t>都市再生</t>
    <rPh sb="0" eb="2">
      <t>トシ</t>
    </rPh>
    <rPh sb="2" eb="4">
      <t>サイセイ</t>
    </rPh>
    <phoneticPr fontId="24"/>
  </si>
  <si>
    <t>Ｓ</t>
  </si>
  <si>
    <t>その他</t>
  </si>
  <si>
    <t>構造別</t>
  </si>
  <si>
    <t>プレハブ</t>
  </si>
  <si>
    <t>非木造</t>
  </si>
  <si>
    <t xml:space="preserve"> 分譲住宅</t>
  </si>
  <si>
    <t>建て方別</t>
  </si>
  <si>
    <t>ＳＲＣ</t>
  </si>
  <si>
    <t>ＲＣ</t>
  </si>
  <si>
    <t>枠組工法</t>
  </si>
  <si>
    <t>ＣＢ</t>
  </si>
  <si>
    <t>工法別</t>
  </si>
  <si>
    <t>一戸建</t>
  </si>
  <si>
    <t/>
  </si>
  <si>
    <t>長屋建</t>
  </si>
  <si>
    <t xml:space="preserve"> 新設住宅計</t>
  </si>
  <si>
    <t>前年値</t>
  </si>
  <si>
    <t>前年差</t>
    <rPh sb="0" eb="2">
      <t>ぜんねん</t>
    </rPh>
    <phoneticPr fontId="19" type="Hiragana"/>
  </si>
  <si>
    <t xml:space="preserve"> 持　家</t>
  </si>
  <si>
    <t xml:space="preserve"> 給与住宅</t>
  </si>
  <si>
    <t xml:space="preserve"> 住宅金融機構</t>
  </si>
  <si>
    <t>令和5年度新設住宅：総括表</t>
    <rPh sb="0" eb="2">
      <t>れいわ</t>
    </rPh>
    <phoneticPr fontId="19" type="Hiragana"/>
  </si>
  <si>
    <t xml:space="preserve"> </t>
  </si>
  <si>
    <r>
      <t>前年値</t>
    </r>
    <r>
      <rPr>
        <sz val="12"/>
        <color auto="1"/>
        <rFont val="ＭＳ 明朝"/>
      </rPr>
      <t xml:space="preserve">
</t>
    </r>
    <r>
      <rPr>
        <sz val="10"/>
        <color auto="1"/>
        <rFont val="ＭＳ 明朝"/>
      </rPr>
      <t>※括弧内は
前年比</t>
    </r>
    <rPh sb="0" eb="2">
      <t>ぜんねん</t>
    </rPh>
    <rPh sb="2" eb="3">
      <t>ち</t>
    </rPh>
    <rPh sb="5" eb="7">
      <t>かっこ</t>
    </rPh>
    <rPh sb="7" eb="8">
      <t>ない</t>
    </rPh>
    <rPh sb="10" eb="13">
      <t>ぜんねんひ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</si>
</sst>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\(0.0%\)"/>
  </numFmts>
  <fonts count="25">
    <font>
      <sz val="14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4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</font>
    <font>
      <b/>
      <sz val="14"/>
      <color auto="1"/>
      <name val="ＭＳ 明朝"/>
      <family val="1"/>
    </font>
    <font>
      <sz val="7"/>
      <color auto="1"/>
      <name val="ＭＳ 明朝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</borders>
  <cellStyleXfs count="43">
    <xf numFmtId="3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5">
    <xf numFmtId="3" fontId="0" fillId="0" borderId="0" xfId="0"/>
    <xf numFmtId="3" fontId="0" fillId="0" borderId="0" xfId="0" applyFont="1" applyFill="1" applyAlignment="1">
      <alignment vertical="center"/>
    </xf>
    <xf numFmtId="3" fontId="0" fillId="0" borderId="10" xfId="0" applyFont="1" applyFill="1" applyBorder="1" applyAlignment="1">
      <alignment vertical="center"/>
    </xf>
    <xf numFmtId="3" fontId="0" fillId="0" borderId="11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vertical="center"/>
    </xf>
    <xf numFmtId="3" fontId="0" fillId="0" borderId="13" xfId="0" applyFont="1" applyFill="1" applyBorder="1" applyAlignment="1">
      <alignment horizontal="center" vertical="center"/>
    </xf>
    <xf numFmtId="3" fontId="0" fillId="0" borderId="14" xfId="0" applyFont="1" applyFill="1" applyBorder="1" applyAlignment="1">
      <alignment vertical="center"/>
    </xf>
    <xf numFmtId="3" fontId="0" fillId="0" borderId="15" xfId="0" applyFont="1" applyFill="1" applyBorder="1" applyAlignment="1">
      <alignment vertical="center"/>
    </xf>
    <xf numFmtId="3" fontId="0" fillId="0" borderId="16" xfId="0" applyFont="1" applyFill="1" applyBorder="1" applyAlignment="1">
      <alignment vertical="center"/>
    </xf>
    <xf numFmtId="3" fontId="0" fillId="0" borderId="17" xfId="0" applyFont="1" applyFill="1" applyBorder="1" applyAlignment="1">
      <alignment horizontal="left" vertical="center"/>
    </xf>
    <xf numFmtId="3" fontId="20" fillId="0" borderId="18" xfId="0" applyFont="1" applyFill="1" applyBorder="1" applyAlignment="1">
      <alignment horizontal="center" vertical="center" wrapText="1"/>
    </xf>
    <xf numFmtId="3" fontId="20" fillId="0" borderId="19" xfId="0" applyFont="1" applyFill="1" applyBorder="1" applyAlignment="1">
      <alignment horizontal="center" vertical="center"/>
    </xf>
    <xf numFmtId="3" fontId="20" fillId="0" borderId="20" xfId="0" applyFont="1" applyFill="1" applyBorder="1" applyAlignment="1">
      <alignment horizontal="center" vertical="center"/>
    </xf>
    <xf numFmtId="3" fontId="0" fillId="0" borderId="0" xfId="0" applyFont="1" applyFill="1" applyAlignment="1">
      <alignment horizontal="center" vertical="center"/>
    </xf>
    <xf numFmtId="3" fontId="0" fillId="0" borderId="17" xfId="0" applyFont="1" applyFill="1" applyBorder="1" applyAlignment="1">
      <alignment vertical="center"/>
    </xf>
    <xf numFmtId="3" fontId="0" fillId="0" borderId="21" xfId="0" applyFont="1" applyFill="1" applyBorder="1" applyAlignment="1">
      <alignment vertical="center"/>
    </xf>
    <xf numFmtId="3" fontId="0" fillId="0" borderId="22" xfId="0" applyFont="1" applyFill="1" applyBorder="1" applyAlignment="1">
      <alignment vertical="center"/>
    </xf>
    <xf numFmtId="3" fontId="0" fillId="0" borderId="23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/>
    </xf>
    <xf numFmtId="3" fontId="20" fillId="0" borderId="18" xfId="0" applyFont="1" applyFill="1" applyBorder="1" applyAlignment="1">
      <alignment horizontal="center" vertical="center"/>
    </xf>
    <xf numFmtId="3" fontId="21" fillId="0" borderId="0" xfId="0" applyFont="1" applyFill="1" applyAlignment="1">
      <alignment vertical="center"/>
    </xf>
    <xf numFmtId="3" fontId="0" fillId="0" borderId="21" xfId="0" applyFont="1" applyFill="1" applyBorder="1" applyAlignment="1">
      <alignment horizontal="center" vertical="center"/>
    </xf>
    <xf numFmtId="3" fontId="0" fillId="0" borderId="22" xfId="0" applyFont="1" applyFill="1" applyBorder="1" applyAlignment="1">
      <alignment horizontal="center" vertical="center"/>
    </xf>
    <xf numFmtId="3" fontId="0" fillId="0" borderId="25" xfId="0" applyFont="1" applyFill="1" applyBorder="1" applyAlignment="1">
      <alignment horizontal="center" vertical="center"/>
    </xf>
    <xf numFmtId="3" fontId="0" fillId="0" borderId="0" xfId="0" applyFont="1" applyFill="1" applyBorder="1" applyAlignment="1">
      <alignment horizontal="center" vertical="center"/>
    </xf>
    <xf numFmtId="3" fontId="0" fillId="0" borderId="26" xfId="0" applyFont="1" applyFill="1" applyBorder="1" applyAlignment="1">
      <alignment horizontal="center" vertical="center"/>
    </xf>
    <xf numFmtId="3" fontId="6" fillId="0" borderId="22" xfId="33" applyFont="1" applyFill="1" applyBorder="1" applyAlignment="1">
      <alignment vertical="center"/>
    </xf>
    <xf numFmtId="3" fontId="0" fillId="0" borderId="22" xfId="0" applyNumberFormat="1" applyFont="1" applyFill="1" applyBorder="1" applyAlignment="1" applyProtection="1">
      <alignment vertical="center"/>
      <protection locked="0"/>
    </xf>
    <xf numFmtId="3" fontId="0" fillId="0" borderId="24" xfId="0" applyNumberFormat="1" applyFont="1" applyFill="1" applyBorder="1" applyAlignment="1" applyProtection="1">
      <alignment vertical="center"/>
      <protection locked="0"/>
    </xf>
    <xf numFmtId="3" fontId="6" fillId="0" borderId="0" xfId="33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 shrinkToFit="1"/>
    </xf>
    <xf numFmtId="3" fontId="20" fillId="0" borderId="18" xfId="0" applyNumberFormat="1" applyFont="1" applyFill="1" applyBorder="1" applyAlignment="1" applyProtection="1">
      <alignment vertical="center"/>
      <protection locked="0"/>
    </xf>
    <xf numFmtId="177" fontId="20" fillId="0" borderId="20" xfId="0" applyNumberFormat="1" applyFont="1" applyFill="1" applyBorder="1" applyAlignment="1">
      <alignment vertical="center" shrinkToFit="1"/>
    </xf>
    <xf numFmtId="177" fontId="20" fillId="0" borderId="2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Alignment="1" applyProtection="1">
      <alignment vertical="center"/>
      <protection locked="0"/>
    </xf>
    <xf numFmtId="3" fontId="6" fillId="0" borderId="22" xfId="33" applyNumberFormat="1" applyFont="1" applyFill="1" applyBorder="1" applyAlignment="1" applyProtection="1">
      <alignment vertical="center"/>
      <protection locked="0"/>
    </xf>
    <xf numFmtId="3" fontId="6" fillId="0" borderId="24" xfId="33" applyNumberFormat="1" applyFont="1" applyFill="1" applyBorder="1" applyAlignment="1" applyProtection="1">
      <alignment vertical="center"/>
      <protection locked="0"/>
    </xf>
    <xf numFmtId="3" fontId="22" fillId="0" borderId="0" xfId="0" applyFont="1" applyFill="1" applyAlignment="1">
      <alignment horizontal="center"/>
    </xf>
    <xf numFmtId="3" fontId="20" fillId="0" borderId="18" xfId="0" applyFont="1" applyFill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27" xfId="0" applyFont="1" applyFill="1" applyBorder="1" applyAlignment="1">
      <alignment horizontal="center" vertical="center"/>
    </xf>
    <xf numFmtId="3" fontId="0" fillId="0" borderId="28" xfId="0" applyFont="1" applyFill="1" applyBorder="1" applyAlignment="1">
      <alignment vertical="center"/>
    </xf>
    <xf numFmtId="3" fontId="0" fillId="0" borderId="29" xfId="0" applyFont="1" applyFill="1" applyBorder="1" applyAlignment="1">
      <alignment vertical="center"/>
    </xf>
    <xf numFmtId="3" fontId="23" fillId="0" borderId="0" xfId="0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3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outlinePr showOutlineSymbols="0"/>
    <pageSetUpPr autoPageBreaks="0"/>
  </sheetPr>
  <dimension ref="A2:W101"/>
  <sheetViews>
    <sheetView tabSelected="1" showOutlineSymbols="0" view="pageBreakPreview" zoomScale="85" zoomScaleNormal="75" zoomScaleSheetLayoutView="85" workbookViewId="0">
      <pane xSplit="3" ySplit="4" topLeftCell="D5" activePane="bottomRight" state="frozen"/>
      <selection pane="topRight"/>
      <selection pane="bottomLeft"/>
      <selection pane="bottomRight" activeCell="S28" sqref="S28:S30"/>
    </sheetView>
  </sheetViews>
  <sheetFormatPr defaultColWidth="7.69921875" defaultRowHeight="17.25"/>
  <cols>
    <col min="1" max="1" width="9.19921875" style="1" customWidth="1"/>
    <col min="2" max="2" width="2" style="1" customWidth="1"/>
    <col min="3" max="3" width="13.3984375" style="1" customWidth="1"/>
    <col min="4" max="20" width="8.19921875" style="1" customWidth="1"/>
    <col min="21" max="21" width="7.69921875" style="1" bestFit="1" customWidth="0"/>
    <col min="22" max="22" width="8.3984375" style="1" bestFit="1" customWidth="1"/>
    <col min="23" max="16384" width="7.69921875" style="1" bestFit="1" customWidth="0"/>
  </cols>
  <sheetData>
    <row r="2" spans="1:23" ht="21">
      <c r="C2" s="21" t="s">
        <v>60</v>
      </c>
      <c r="R2" s="14" t="s">
        <v>4</v>
      </c>
    </row>
    <row r="3" spans="1:23" ht="18">
      <c r="K3" s="38"/>
      <c r="L3" s="38"/>
      <c r="S3" s="1" t="s">
        <v>7</v>
      </c>
    </row>
    <row r="4" spans="1:23" ht="22.5" customHeight="1">
      <c r="A4" s="2" t="s">
        <v>9</v>
      </c>
      <c r="B4" s="15"/>
      <c r="C4" s="15"/>
      <c r="D4" s="26" t="s">
        <v>3</v>
      </c>
      <c r="E4" s="26" t="s">
        <v>6</v>
      </c>
      <c r="F4" s="26" t="s">
        <v>11</v>
      </c>
      <c r="G4" s="26" t="s">
        <v>1</v>
      </c>
      <c r="H4" s="26" t="s">
        <v>8</v>
      </c>
      <c r="I4" s="26" t="s">
        <v>13</v>
      </c>
      <c r="J4" s="26" t="s">
        <v>15</v>
      </c>
      <c r="K4" s="26" t="s">
        <v>17</v>
      </c>
      <c r="L4" s="26" t="s">
        <v>18</v>
      </c>
      <c r="M4" s="26" t="s">
        <v>19</v>
      </c>
      <c r="N4" s="26" t="s">
        <v>20</v>
      </c>
      <c r="O4" s="26" t="s">
        <v>22</v>
      </c>
      <c r="P4" s="26" t="s">
        <v>21</v>
      </c>
      <c r="Q4" s="26" t="s">
        <v>3</v>
      </c>
      <c r="R4" s="26" t="s">
        <v>6</v>
      </c>
      <c r="S4" s="26" t="s">
        <v>11</v>
      </c>
      <c r="T4" s="41" t="s">
        <v>23</v>
      </c>
      <c r="U4" s="1" t="s">
        <v>11</v>
      </c>
    </row>
    <row r="5" spans="1:23" ht="22.5" customHeight="1">
      <c r="A5" s="3" t="s">
        <v>14</v>
      </c>
      <c r="B5" s="16"/>
      <c r="C5" s="16"/>
      <c r="D5" s="27">
        <v>156</v>
      </c>
      <c r="E5" s="27">
        <v>180</v>
      </c>
      <c r="F5" s="27">
        <v>169</v>
      </c>
      <c r="G5" s="27">
        <v>246</v>
      </c>
      <c r="H5" s="27">
        <v>253</v>
      </c>
      <c r="I5" s="27">
        <v>185</v>
      </c>
      <c r="J5" s="27">
        <v>271</v>
      </c>
      <c r="K5" s="27">
        <v>182</v>
      </c>
      <c r="L5" s="27">
        <v>218</v>
      </c>
      <c r="M5" s="27">
        <v>232</v>
      </c>
      <c r="N5" s="27">
        <v>176</v>
      </c>
      <c r="O5" s="27">
        <v>139</v>
      </c>
      <c r="P5" s="27">
        <f t="shared" ref="P5:P31" si="0">SUM(D5:O5)</f>
        <v>2407</v>
      </c>
      <c r="Q5" s="27">
        <v>142</v>
      </c>
      <c r="R5" s="27">
        <v>156</v>
      </c>
      <c r="S5" s="27">
        <v>196</v>
      </c>
      <c r="T5" s="42">
        <f>SUM(G5:O5,Q5:S5)</f>
        <v>2396</v>
      </c>
      <c r="V5" s="44">
        <f t="shared" ref="V5:V30" si="1">HLOOKUP($U$4,$G$4:$S$30,W5,FALSE)</f>
        <v>196</v>
      </c>
      <c r="W5" s="1">
        <v>2</v>
      </c>
    </row>
    <row r="6" spans="1:23" ht="22.5" customHeight="1">
      <c r="A6" s="3" t="s">
        <v>24</v>
      </c>
      <c r="B6" s="17"/>
      <c r="C6" s="22" t="s">
        <v>10</v>
      </c>
      <c r="D6" s="28">
        <v>0</v>
      </c>
      <c r="E6" s="28">
        <v>0</v>
      </c>
      <c r="F6" s="28">
        <v>0</v>
      </c>
      <c r="G6" s="36">
        <v>0</v>
      </c>
      <c r="H6" s="28">
        <v>4</v>
      </c>
      <c r="I6" s="28">
        <v>0</v>
      </c>
      <c r="J6" s="28">
        <v>0</v>
      </c>
      <c r="K6" s="28">
        <v>0</v>
      </c>
      <c r="L6" s="28">
        <v>0</v>
      </c>
      <c r="M6" s="28">
        <v>9</v>
      </c>
      <c r="N6" s="28">
        <v>0</v>
      </c>
      <c r="O6" s="28">
        <v>0</v>
      </c>
      <c r="P6" s="17">
        <f t="shared" si="0"/>
        <v>13</v>
      </c>
      <c r="Q6" s="28">
        <v>0</v>
      </c>
      <c r="R6" s="28">
        <v>2</v>
      </c>
      <c r="S6" s="28">
        <v>0</v>
      </c>
      <c r="T6" s="42">
        <f t="shared" ref="T6:T31" si="2">SUM(G6:O6)+SUM(Q6:S6)</f>
        <v>15</v>
      </c>
      <c r="V6" s="1">
        <f t="shared" si="1"/>
        <v>0</v>
      </c>
      <c r="W6" s="1">
        <f t="shared" ref="W6:W30" si="3">W5+1</f>
        <v>3</v>
      </c>
    </row>
    <row r="7" spans="1:23" ht="22.5" customHeight="1">
      <c r="A7" s="4" t="s">
        <v>25</v>
      </c>
      <c r="B7" s="17"/>
      <c r="C7" s="22" t="s">
        <v>12</v>
      </c>
      <c r="D7" s="17">
        <v>156</v>
      </c>
      <c r="E7" s="17">
        <v>180</v>
      </c>
      <c r="F7" s="17">
        <v>169</v>
      </c>
      <c r="G7" s="27">
        <v>246</v>
      </c>
      <c r="H7" s="17">
        <v>249</v>
      </c>
      <c r="I7" s="17">
        <v>185</v>
      </c>
      <c r="J7" s="17">
        <v>271</v>
      </c>
      <c r="K7" s="17">
        <v>182</v>
      </c>
      <c r="L7" s="17">
        <v>218</v>
      </c>
      <c r="M7" s="17">
        <v>223</v>
      </c>
      <c r="N7" s="17">
        <v>176</v>
      </c>
      <c r="O7" s="17">
        <v>139</v>
      </c>
      <c r="P7" s="17">
        <f t="shared" si="0"/>
        <v>2394</v>
      </c>
      <c r="Q7" s="17">
        <v>142</v>
      </c>
      <c r="R7" s="17">
        <v>154</v>
      </c>
      <c r="S7" s="17">
        <v>196</v>
      </c>
      <c r="T7" s="42">
        <f t="shared" si="2"/>
        <v>2381</v>
      </c>
      <c r="V7" s="1">
        <f t="shared" si="1"/>
        <v>196</v>
      </c>
      <c r="W7" s="1">
        <f t="shared" si="3"/>
        <v>4</v>
      </c>
    </row>
    <row r="8" spans="1:23" ht="22.5" customHeight="1">
      <c r="A8" s="3" t="s">
        <v>27</v>
      </c>
      <c r="B8" s="17"/>
      <c r="C8" s="22" t="s">
        <v>29</v>
      </c>
      <c r="D8" s="28">
        <v>82</v>
      </c>
      <c r="E8" s="28">
        <v>96</v>
      </c>
      <c r="F8" s="28">
        <v>121</v>
      </c>
      <c r="G8" s="36">
        <v>92</v>
      </c>
      <c r="H8" s="28">
        <v>115</v>
      </c>
      <c r="I8" s="28">
        <v>96</v>
      </c>
      <c r="J8" s="28">
        <v>99</v>
      </c>
      <c r="K8" s="17">
        <v>116</v>
      </c>
      <c r="L8" s="28">
        <v>134</v>
      </c>
      <c r="M8" s="28">
        <v>105</v>
      </c>
      <c r="N8" s="28">
        <v>107</v>
      </c>
      <c r="O8" s="28">
        <v>83</v>
      </c>
      <c r="P8" s="17">
        <f t="shared" si="0"/>
        <v>1246</v>
      </c>
      <c r="Q8" s="28">
        <v>60</v>
      </c>
      <c r="R8" s="28">
        <v>94</v>
      </c>
      <c r="S8" s="28">
        <v>98</v>
      </c>
      <c r="T8" s="42">
        <f t="shared" si="2"/>
        <v>1199</v>
      </c>
      <c r="V8" s="1">
        <f t="shared" si="1"/>
        <v>98</v>
      </c>
      <c r="W8" s="1">
        <f t="shared" si="3"/>
        <v>5</v>
      </c>
    </row>
    <row r="9" spans="1:23" ht="22.5" customHeight="1">
      <c r="A9" s="4" t="s">
        <v>30</v>
      </c>
      <c r="B9" s="17"/>
      <c r="C9" s="22" t="s">
        <v>0</v>
      </c>
      <c r="D9" s="28">
        <v>48</v>
      </c>
      <c r="E9" s="28">
        <v>58</v>
      </c>
      <c r="F9" s="28">
        <v>32</v>
      </c>
      <c r="G9" s="36">
        <v>87</v>
      </c>
      <c r="H9" s="28">
        <v>59</v>
      </c>
      <c r="I9" s="28">
        <v>55</v>
      </c>
      <c r="J9" s="28">
        <v>69</v>
      </c>
      <c r="K9" s="28">
        <v>31</v>
      </c>
      <c r="L9" s="28">
        <v>42</v>
      </c>
      <c r="M9" s="28">
        <v>51</v>
      </c>
      <c r="N9" s="28">
        <v>41</v>
      </c>
      <c r="O9" s="28">
        <v>32</v>
      </c>
      <c r="P9" s="17">
        <f t="shared" si="0"/>
        <v>605</v>
      </c>
      <c r="Q9" s="28">
        <v>60</v>
      </c>
      <c r="R9" s="28">
        <v>28</v>
      </c>
      <c r="S9" s="28">
        <v>20</v>
      </c>
      <c r="T9" s="42">
        <f t="shared" si="2"/>
        <v>575</v>
      </c>
      <c r="V9" s="1">
        <f t="shared" si="1"/>
        <v>20</v>
      </c>
      <c r="W9" s="1">
        <f t="shared" si="3"/>
        <v>6</v>
      </c>
    </row>
    <row r="10" spans="1:23" ht="22.5" customHeight="1">
      <c r="A10" s="5"/>
      <c r="B10" s="17"/>
      <c r="C10" s="22" t="s">
        <v>31</v>
      </c>
      <c r="D10" s="28">
        <v>2</v>
      </c>
      <c r="E10" s="28">
        <v>0</v>
      </c>
      <c r="F10" s="28">
        <v>1</v>
      </c>
      <c r="G10" s="36">
        <v>26</v>
      </c>
      <c r="H10" s="28">
        <v>1</v>
      </c>
      <c r="I10" s="28">
        <v>2</v>
      </c>
      <c r="J10" s="28">
        <v>5</v>
      </c>
      <c r="K10" s="28">
        <v>19</v>
      </c>
      <c r="L10" s="28">
        <v>0</v>
      </c>
      <c r="M10" s="28">
        <v>2</v>
      </c>
      <c r="N10" s="28">
        <v>0</v>
      </c>
      <c r="O10" s="28">
        <v>0</v>
      </c>
      <c r="P10" s="17">
        <f t="shared" si="0"/>
        <v>58</v>
      </c>
      <c r="Q10" s="28">
        <v>0</v>
      </c>
      <c r="R10" s="28">
        <v>0</v>
      </c>
      <c r="S10" s="28">
        <v>1</v>
      </c>
      <c r="T10" s="42">
        <f t="shared" si="2"/>
        <v>56</v>
      </c>
      <c r="V10" s="1">
        <f t="shared" si="1"/>
        <v>1</v>
      </c>
      <c r="W10" s="1">
        <f t="shared" si="3"/>
        <v>7</v>
      </c>
    </row>
    <row r="11" spans="1:23" ht="22.5" customHeight="1">
      <c r="A11" s="5"/>
      <c r="B11" s="17"/>
      <c r="C11" s="22" t="s">
        <v>32</v>
      </c>
      <c r="D11" s="28">
        <v>24</v>
      </c>
      <c r="E11" s="28">
        <v>26</v>
      </c>
      <c r="F11" s="28">
        <v>15</v>
      </c>
      <c r="G11" s="36">
        <v>41</v>
      </c>
      <c r="H11" s="28">
        <v>78</v>
      </c>
      <c r="I11" s="28">
        <v>32</v>
      </c>
      <c r="J11" s="28">
        <v>98</v>
      </c>
      <c r="K11" s="28">
        <v>16</v>
      </c>
      <c r="L11" s="28">
        <v>42</v>
      </c>
      <c r="M11" s="28">
        <v>74</v>
      </c>
      <c r="N11" s="28">
        <v>28</v>
      </c>
      <c r="O11" s="28">
        <v>24</v>
      </c>
      <c r="P11" s="17">
        <f t="shared" si="0"/>
        <v>498</v>
      </c>
      <c r="Q11" s="28">
        <v>22</v>
      </c>
      <c r="R11" s="28">
        <v>34</v>
      </c>
      <c r="S11" s="28">
        <v>77</v>
      </c>
      <c r="T11" s="42">
        <f t="shared" si="2"/>
        <v>566</v>
      </c>
      <c r="V11" s="1">
        <f t="shared" si="1"/>
        <v>77</v>
      </c>
      <c r="W11" s="1">
        <f t="shared" si="3"/>
        <v>8</v>
      </c>
    </row>
    <row r="12" spans="1:23" ht="22.5" customHeight="1">
      <c r="A12" s="3" t="s">
        <v>33</v>
      </c>
      <c r="B12" s="17"/>
      <c r="C12" s="22" t="s">
        <v>34</v>
      </c>
      <c r="D12" s="17">
        <v>136</v>
      </c>
      <c r="E12" s="17">
        <v>138</v>
      </c>
      <c r="F12" s="17">
        <v>150</v>
      </c>
      <c r="G12" s="27">
        <v>235</v>
      </c>
      <c r="H12" s="17">
        <v>209</v>
      </c>
      <c r="I12" s="17">
        <v>154</v>
      </c>
      <c r="J12" s="17">
        <v>247</v>
      </c>
      <c r="K12" s="17">
        <v>151</v>
      </c>
      <c r="L12" s="17">
        <v>192</v>
      </c>
      <c r="M12" s="17">
        <v>204</v>
      </c>
      <c r="N12" s="17">
        <v>153</v>
      </c>
      <c r="O12" s="17">
        <v>124</v>
      </c>
      <c r="P12" s="17">
        <f t="shared" si="0"/>
        <v>2093</v>
      </c>
      <c r="Q12" s="17">
        <v>116</v>
      </c>
      <c r="R12" s="17">
        <v>128</v>
      </c>
      <c r="S12" s="17">
        <v>178</v>
      </c>
      <c r="T12" s="42">
        <f t="shared" si="2"/>
        <v>2091</v>
      </c>
      <c r="U12" s="44">
        <f>SUM(V12:V13)</f>
        <v>196</v>
      </c>
      <c r="V12" s="1">
        <f t="shared" si="1"/>
        <v>178</v>
      </c>
      <c r="W12" s="1">
        <f t="shared" si="3"/>
        <v>9</v>
      </c>
    </row>
    <row r="13" spans="1:23" ht="22.5" customHeight="1">
      <c r="A13" s="5"/>
      <c r="B13" s="17"/>
      <c r="C13" s="22" t="s">
        <v>36</v>
      </c>
      <c r="D13" s="17">
        <v>20</v>
      </c>
      <c r="E13" s="17">
        <v>42</v>
      </c>
      <c r="F13" s="17">
        <v>19</v>
      </c>
      <c r="G13" s="27">
        <v>11</v>
      </c>
      <c r="H13" s="17">
        <v>44</v>
      </c>
      <c r="I13" s="17">
        <v>31</v>
      </c>
      <c r="J13" s="17">
        <v>24</v>
      </c>
      <c r="K13" s="17">
        <v>31</v>
      </c>
      <c r="L13" s="17">
        <v>26</v>
      </c>
      <c r="M13" s="17">
        <v>28</v>
      </c>
      <c r="N13" s="17">
        <v>23</v>
      </c>
      <c r="O13" s="17">
        <v>15</v>
      </c>
      <c r="P13" s="17">
        <f t="shared" si="0"/>
        <v>314</v>
      </c>
      <c r="Q13" s="17">
        <v>26</v>
      </c>
      <c r="R13" s="17">
        <v>28</v>
      </c>
      <c r="S13" s="17">
        <v>18</v>
      </c>
      <c r="T13" s="42">
        <f t="shared" si="2"/>
        <v>305</v>
      </c>
      <c r="V13" s="1">
        <f t="shared" si="1"/>
        <v>18</v>
      </c>
      <c r="W13" s="1">
        <f t="shared" si="3"/>
        <v>10</v>
      </c>
    </row>
    <row r="14" spans="1:23" ht="22.5" customHeight="1">
      <c r="A14" s="5"/>
      <c r="B14" s="18"/>
      <c r="C14" s="23" t="s">
        <v>37</v>
      </c>
      <c r="D14" s="28">
        <v>0</v>
      </c>
      <c r="E14" s="28">
        <v>0</v>
      </c>
      <c r="F14" s="28">
        <v>0</v>
      </c>
      <c r="G14" s="36">
        <v>0</v>
      </c>
      <c r="H14" s="28">
        <v>4</v>
      </c>
      <c r="I14" s="28">
        <v>0</v>
      </c>
      <c r="J14" s="28">
        <v>0</v>
      </c>
      <c r="K14" s="28">
        <v>0</v>
      </c>
      <c r="L14" s="28">
        <v>0</v>
      </c>
      <c r="M14" s="28">
        <v>9</v>
      </c>
      <c r="N14" s="28">
        <v>0</v>
      </c>
      <c r="O14" s="28">
        <v>0</v>
      </c>
      <c r="P14" s="17">
        <f t="shared" si="0"/>
        <v>13</v>
      </c>
      <c r="Q14" s="28">
        <v>0</v>
      </c>
      <c r="R14" s="28">
        <v>2</v>
      </c>
      <c r="S14" s="28">
        <v>0</v>
      </c>
      <c r="T14" s="42">
        <f t="shared" si="2"/>
        <v>15</v>
      </c>
      <c r="V14" s="1">
        <f t="shared" si="1"/>
        <v>0</v>
      </c>
      <c r="W14" s="1">
        <f t="shared" si="3"/>
        <v>11</v>
      </c>
    </row>
    <row r="15" spans="1:23" ht="22.5" customHeight="1">
      <c r="A15" s="5"/>
      <c r="B15" s="18"/>
      <c r="C15" s="23" t="s">
        <v>28</v>
      </c>
      <c r="D15" s="28">
        <v>2</v>
      </c>
      <c r="E15" s="28">
        <v>6</v>
      </c>
      <c r="F15" s="28">
        <v>4</v>
      </c>
      <c r="G15" s="36">
        <v>6</v>
      </c>
      <c r="H15" s="28">
        <v>8</v>
      </c>
      <c r="I15" s="28">
        <v>8</v>
      </c>
      <c r="J15" s="28">
        <v>5</v>
      </c>
      <c r="K15" s="28">
        <v>7</v>
      </c>
      <c r="L15" s="28">
        <v>4</v>
      </c>
      <c r="M15" s="28">
        <v>10</v>
      </c>
      <c r="N15" s="28">
        <v>5</v>
      </c>
      <c r="O15" s="28">
        <v>11</v>
      </c>
      <c r="P15" s="17">
        <f t="shared" si="0"/>
        <v>76</v>
      </c>
      <c r="Q15" s="28">
        <v>8</v>
      </c>
      <c r="R15" s="28">
        <v>5</v>
      </c>
      <c r="S15" s="28">
        <v>5</v>
      </c>
      <c r="T15" s="42">
        <f t="shared" si="2"/>
        <v>82</v>
      </c>
      <c r="V15" s="1">
        <f t="shared" si="1"/>
        <v>5</v>
      </c>
      <c r="W15" s="1">
        <f t="shared" si="3"/>
        <v>12</v>
      </c>
    </row>
    <row r="16" spans="1:23" ht="22.5" customHeight="1">
      <c r="A16" s="5"/>
      <c r="B16" s="18"/>
      <c r="C16" s="23" t="s">
        <v>38</v>
      </c>
      <c r="D16" s="28">
        <v>0</v>
      </c>
      <c r="E16" s="28">
        <v>0</v>
      </c>
      <c r="F16" s="28">
        <v>0</v>
      </c>
      <c r="G16" s="36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17">
        <f t="shared" si="0"/>
        <v>0</v>
      </c>
      <c r="Q16" s="28">
        <v>0</v>
      </c>
      <c r="R16" s="28">
        <v>0</v>
      </c>
      <c r="S16" s="28">
        <v>0</v>
      </c>
      <c r="T16" s="42">
        <f t="shared" si="2"/>
        <v>0</v>
      </c>
      <c r="V16" s="1">
        <f t="shared" si="1"/>
        <v>0</v>
      </c>
      <c r="W16" s="1">
        <f t="shared" si="3"/>
        <v>13</v>
      </c>
    </row>
    <row r="17" spans="1:23" ht="22.5" customHeight="1">
      <c r="A17" s="5"/>
      <c r="B17" s="18"/>
      <c r="C17" s="23" t="s">
        <v>40</v>
      </c>
      <c r="D17" s="28">
        <v>18</v>
      </c>
      <c r="E17" s="28">
        <v>36</v>
      </c>
      <c r="F17" s="28">
        <v>15</v>
      </c>
      <c r="G17" s="36">
        <v>5</v>
      </c>
      <c r="H17" s="28">
        <v>32</v>
      </c>
      <c r="I17" s="28">
        <v>23</v>
      </c>
      <c r="J17" s="28">
        <v>19</v>
      </c>
      <c r="K17" s="28">
        <v>24</v>
      </c>
      <c r="L17" s="28">
        <v>22</v>
      </c>
      <c r="M17" s="28">
        <v>9</v>
      </c>
      <c r="N17" s="28">
        <v>18</v>
      </c>
      <c r="O17" s="28">
        <v>4</v>
      </c>
      <c r="P17" s="17">
        <f t="shared" si="0"/>
        <v>225</v>
      </c>
      <c r="Q17" s="28">
        <v>18</v>
      </c>
      <c r="R17" s="28">
        <v>21</v>
      </c>
      <c r="S17" s="28">
        <v>13</v>
      </c>
      <c r="T17" s="42">
        <f t="shared" si="2"/>
        <v>208</v>
      </c>
      <c r="V17" s="1">
        <f t="shared" si="1"/>
        <v>13</v>
      </c>
      <c r="W17" s="1">
        <f t="shared" si="3"/>
        <v>14</v>
      </c>
    </row>
    <row r="18" spans="1:23" ht="22.5" customHeight="1">
      <c r="A18" s="6" t="s">
        <v>41</v>
      </c>
      <c r="B18" s="17"/>
      <c r="C18" s="22" t="s">
        <v>26</v>
      </c>
      <c r="D18" s="17">
        <v>119</v>
      </c>
      <c r="E18" s="17">
        <v>168</v>
      </c>
      <c r="F18" s="17">
        <v>132</v>
      </c>
      <c r="G18" s="27">
        <v>173</v>
      </c>
      <c r="H18" s="17">
        <v>195</v>
      </c>
      <c r="I18" s="17">
        <v>143</v>
      </c>
      <c r="J18" s="17">
        <v>182</v>
      </c>
      <c r="K18" s="17">
        <v>149</v>
      </c>
      <c r="L18" s="17">
        <v>187</v>
      </c>
      <c r="M18" s="17">
        <v>150</v>
      </c>
      <c r="N18" s="17">
        <v>129</v>
      </c>
      <c r="O18" s="17">
        <v>110</v>
      </c>
      <c r="P18" s="17">
        <f t="shared" si="0"/>
        <v>1837</v>
      </c>
      <c r="Q18" s="17">
        <v>124</v>
      </c>
      <c r="R18" s="17">
        <v>149</v>
      </c>
      <c r="S18" s="17">
        <v>121</v>
      </c>
      <c r="T18" s="42">
        <f t="shared" si="2"/>
        <v>1812</v>
      </c>
      <c r="U18" s="44">
        <f>SUM(V18:V19)</f>
        <v>196</v>
      </c>
      <c r="V18" s="1">
        <f t="shared" si="1"/>
        <v>121</v>
      </c>
      <c r="W18" s="1">
        <f t="shared" si="3"/>
        <v>15</v>
      </c>
    </row>
    <row r="19" spans="1:23" ht="22.5" customHeight="1">
      <c r="A19" s="7"/>
      <c r="B19" s="17"/>
      <c r="C19" s="22" t="s">
        <v>43</v>
      </c>
      <c r="D19" s="17">
        <v>37</v>
      </c>
      <c r="E19" s="17">
        <v>12</v>
      </c>
      <c r="F19" s="17">
        <v>37</v>
      </c>
      <c r="G19" s="27">
        <v>73</v>
      </c>
      <c r="H19" s="17">
        <v>58</v>
      </c>
      <c r="I19" s="17">
        <v>42</v>
      </c>
      <c r="J19" s="17">
        <v>89</v>
      </c>
      <c r="K19" s="17">
        <v>33</v>
      </c>
      <c r="L19" s="17">
        <v>31</v>
      </c>
      <c r="M19" s="17">
        <v>82</v>
      </c>
      <c r="N19" s="28">
        <v>47</v>
      </c>
      <c r="O19" s="17">
        <v>29</v>
      </c>
      <c r="P19" s="17">
        <f t="shared" si="0"/>
        <v>570</v>
      </c>
      <c r="Q19" s="17">
        <v>18</v>
      </c>
      <c r="R19" s="17">
        <v>7</v>
      </c>
      <c r="S19" s="17">
        <v>75</v>
      </c>
      <c r="T19" s="42">
        <f t="shared" si="2"/>
        <v>584</v>
      </c>
      <c r="V19" s="1">
        <f t="shared" si="1"/>
        <v>75</v>
      </c>
      <c r="W19" s="1">
        <f t="shared" si="3"/>
        <v>16</v>
      </c>
    </row>
    <row r="20" spans="1:23" ht="22.5" customHeight="1">
      <c r="A20" s="7"/>
      <c r="B20" s="18"/>
      <c r="C20" s="23" t="s">
        <v>46</v>
      </c>
      <c r="D20" s="28">
        <v>0</v>
      </c>
      <c r="E20" s="28">
        <v>0</v>
      </c>
      <c r="F20" s="28">
        <v>0</v>
      </c>
      <c r="G20" s="36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17">
        <f t="shared" si="0"/>
        <v>1</v>
      </c>
      <c r="Q20" s="28">
        <v>0</v>
      </c>
      <c r="R20" s="28">
        <v>0</v>
      </c>
      <c r="S20" s="28">
        <v>0</v>
      </c>
      <c r="T20" s="42">
        <f t="shared" si="2"/>
        <v>1</v>
      </c>
      <c r="V20" s="1">
        <f t="shared" si="1"/>
        <v>0</v>
      </c>
      <c r="W20" s="1">
        <f t="shared" si="3"/>
        <v>17</v>
      </c>
    </row>
    <row r="21" spans="1:23" ht="22.5" customHeight="1">
      <c r="A21" s="7"/>
      <c r="B21" s="18"/>
      <c r="C21" s="23" t="s">
        <v>47</v>
      </c>
      <c r="D21" s="28">
        <v>30</v>
      </c>
      <c r="E21" s="28">
        <v>0</v>
      </c>
      <c r="F21" s="28">
        <v>1</v>
      </c>
      <c r="G21" s="36">
        <v>29</v>
      </c>
      <c r="H21" s="28">
        <v>42</v>
      </c>
      <c r="I21" s="28">
        <v>12</v>
      </c>
      <c r="J21" s="28">
        <v>72</v>
      </c>
      <c r="K21" s="28">
        <v>0</v>
      </c>
      <c r="L21" s="28">
        <v>17</v>
      </c>
      <c r="M21" s="28">
        <v>53</v>
      </c>
      <c r="N21" s="28">
        <v>35</v>
      </c>
      <c r="O21" s="28">
        <v>0</v>
      </c>
      <c r="P21" s="17">
        <f t="shared" si="0"/>
        <v>291</v>
      </c>
      <c r="Q21" s="28">
        <v>0</v>
      </c>
      <c r="R21" s="28">
        <v>0</v>
      </c>
      <c r="S21" s="28">
        <v>56</v>
      </c>
      <c r="T21" s="42">
        <f t="shared" si="2"/>
        <v>316</v>
      </c>
      <c r="V21" s="1">
        <f t="shared" si="1"/>
        <v>56</v>
      </c>
      <c r="W21" s="1">
        <f t="shared" si="3"/>
        <v>18</v>
      </c>
    </row>
    <row r="22" spans="1:23" ht="22.5" customHeight="1">
      <c r="A22" s="7"/>
      <c r="B22" s="18"/>
      <c r="C22" s="23" t="s">
        <v>39</v>
      </c>
      <c r="D22" s="28">
        <v>7</v>
      </c>
      <c r="E22" s="28">
        <v>11</v>
      </c>
      <c r="F22" s="28">
        <v>36</v>
      </c>
      <c r="G22" s="36">
        <v>44</v>
      </c>
      <c r="H22" s="28">
        <v>15</v>
      </c>
      <c r="I22" s="28">
        <v>29</v>
      </c>
      <c r="J22" s="28">
        <v>15</v>
      </c>
      <c r="K22" s="28">
        <v>33</v>
      </c>
      <c r="L22" s="28">
        <v>14</v>
      </c>
      <c r="M22" s="28">
        <v>29</v>
      </c>
      <c r="N22" s="28">
        <v>12</v>
      </c>
      <c r="O22" s="28">
        <v>29</v>
      </c>
      <c r="P22" s="17">
        <f t="shared" si="0"/>
        <v>274</v>
      </c>
      <c r="Q22" s="28">
        <v>18</v>
      </c>
      <c r="R22" s="28">
        <v>7</v>
      </c>
      <c r="S22" s="28">
        <v>19</v>
      </c>
      <c r="T22" s="42">
        <f t="shared" si="2"/>
        <v>264</v>
      </c>
      <c r="V22" s="1">
        <f t="shared" si="1"/>
        <v>19</v>
      </c>
      <c r="W22" s="1">
        <f t="shared" si="3"/>
        <v>19</v>
      </c>
    </row>
    <row r="23" spans="1:23" ht="22.5" customHeight="1">
      <c r="A23" s="7"/>
      <c r="B23" s="18"/>
      <c r="C23" s="23" t="s">
        <v>49</v>
      </c>
      <c r="D23" s="28">
        <v>0</v>
      </c>
      <c r="E23" s="28">
        <v>0</v>
      </c>
      <c r="F23" s="28">
        <v>0</v>
      </c>
      <c r="G23" s="36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17">
        <f t="shared" si="0"/>
        <v>0</v>
      </c>
      <c r="Q23" s="28">
        <v>0</v>
      </c>
      <c r="R23" s="28">
        <v>0</v>
      </c>
      <c r="S23" s="28">
        <v>0</v>
      </c>
      <c r="T23" s="42">
        <f t="shared" si="2"/>
        <v>0</v>
      </c>
      <c r="V23" s="1">
        <f t="shared" si="1"/>
        <v>0</v>
      </c>
      <c r="W23" s="1">
        <f t="shared" si="3"/>
        <v>20</v>
      </c>
    </row>
    <row r="24" spans="1:23" ht="22.5" customHeight="1">
      <c r="A24" s="8"/>
      <c r="B24" s="18"/>
      <c r="C24" s="23" t="s">
        <v>40</v>
      </c>
      <c r="D24" s="28">
        <v>0</v>
      </c>
      <c r="E24" s="28">
        <v>1</v>
      </c>
      <c r="F24" s="28">
        <v>0</v>
      </c>
      <c r="G24" s="36">
        <v>0</v>
      </c>
      <c r="H24" s="28">
        <v>1</v>
      </c>
      <c r="I24" s="28">
        <v>0</v>
      </c>
      <c r="J24" s="28">
        <v>2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17">
        <f t="shared" si="0"/>
        <v>4</v>
      </c>
      <c r="Q24" s="28">
        <v>0</v>
      </c>
      <c r="R24" s="28">
        <v>0</v>
      </c>
      <c r="S24" s="28">
        <v>0</v>
      </c>
      <c r="T24" s="42">
        <f t="shared" si="2"/>
        <v>3</v>
      </c>
      <c r="V24" s="1">
        <f t="shared" si="1"/>
        <v>0</v>
      </c>
      <c r="W24" s="1">
        <f t="shared" si="3"/>
        <v>21</v>
      </c>
    </row>
    <row r="25" spans="1:23" ht="22.5" customHeight="1">
      <c r="A25" s="3" t="s">
        <v>50</v>
      </c>
      <c r="B25" s="17"/>
      <c r="C25" s="22" t="s">
        <v>5</v>
      </c>
      <c r="D25" s="28">
        <v>126</v>
      </c>
      <c r="E25" s="28">
        <v>131</v>
      </c>
      <c r="F25" s="28">
        <v>124</v>
      </c>
      <c r="G25" s="36">
        <v>191</v>
      </c>
      <c r="H25" s="28">
        <v>181</v>
      </c>
      <c r="I25" s="28">
        <v>133</v>
      </c>
      <c r="J25" s="28">
        <v>204</v>
      </c>
      <c r="K25" s="28">
        <v>139</v>
      </c>
      <c r="L25" s="28">
        <v>190</v>
      </c>
      <c r="M25" s="28">
        <v>177</v>
      </c>
      <c r="N25" s="28">
        <v>158</v>
      </c>
      <c r="O25" s="28">
        <v>91</v>
      </c>
      <c r="P25" s="17">
        <f t="shared" si="0"/>
        <v>1845</v>
      </c>
      <c r="Q25" s="28">
        <v>66</v>
      </c>
      <c r="R25" s="28">
        <v>120</v>
      </c>
      <c r="S25" s="28">
        <v>166</v>
      </c>
      <c r="T25" s="42">
        <f t="shared" si="2"/>
        <v>1816</v>
      </c>
      <c r="U25" s="44">
        <f>SUM(V25:V27)</f>
        <v>196</v>
      </c>
      <c r="V25" s="1">
        <f t="shared" si="1"/>
        <v>166</v>
      </c>
      <c r="W25" s="1">
        <f t="shared" si="3"/>
        <v>22</v>
      </c>
    </row>
    <row r="26" spans="1:23" ht="22.5" customHeight="1">
      <c r="A26" s="5"/>
      <c r="B26" s="17"/>
      <c r="C26" s="22" t="s">
        <v>42</v>
      </c>
      <c r="D26" s="28">
        <v>8</v>
      </c>
      <c r="E26" s="28">
        <v>14</v>
      </c>
      <c r="F26" s="28">
        <v>34</v>
      </c>
      <c r="G26" s="36">
        <v>25</v>
      </c>
      <c r="H26" s="28">
        <v>19</v>
      </c>
      <c r="I26" s="28">
        <v>32</v>
      </c>
      <c r="J26" s="28">
        <v>6</v>
      </c>
      <c r="K26" s="28">
        <v>17</v>
      </c>
      <c r="L26" s="28">
        <v>11</v>
      </c>
      <c r="M26" s="28">
        <v>38</v>
      </c>
      <c r="N26" s="28">
        <v>12</v>
      </c>
      <c r="O26" s="28">
        <v>31</v>
      </c>
      <c r="P26" s="17">
        <f t="shared" si="0"/>
        <v>247</v>
      </c>
      <c r="Q26" s="28">
        <v>18</v>
      </c>
      <c r="R26" s="28">
        <v>10</v>
      </c>
      <c r="S26" s="28">
        <v>18</v>
      </c>
      <c r="T26" s="42">
        <f t="shared" si="2"/>
        <v>237</v>
      </c>
      <c r="V26" s="1">
        <f t="shared" si="1"/>
        <v>18</v>
      </c>
      <c r="W26" s="1">
        <f t="shared" si="3"/>
        <v>23</v>
      </c>
    </row>
    <row r="27" spans="1:23" ht="22.5" customHeight="1">
      <c r="A27" s="5"/>
      <c r="B27" s="17"/>
      <c r="C27" s="22" t="s">
        <v>48</v>
      </c>
      <c r="D27" s="28">
        <v>22</v>
      </c>
      <c r="E27" s="28">
        <v>35</v>
      </c>
      <c r="F27" s="28">
        <v>11</v>
      </c>
      <c r="G27" s="36">
        <v>30</v>
      </c>
      <c r="H27" s="28">
        <v>53</v>
      </c>
      <c r="I27" s="28">
        <v>20</v>
      </c>
      <c r="J27" s="28">
        <v>61</v>
      </c>
      <c r="K27" s="28">
        <v>26</v>
      </c>
      <c r="L27" s="28">
        <v>17</v>
      </c>
      <c r="M27" s="28">
        <v>17</v>
      </c>
      <c r="N27" s="28">
        <v>6</v>
      </c>
      <c r="O27" s="28">
        <v>17</v>
      </c>
      <c r="P27" s="17">
        <f t="shared" si="0"/>
        <v>315</v>
      </c>
      <c r="Q27" s="28">
        <v>58</v>
      </c>
      <c r="R27" s="28">
        <v>26</v>
      </c>
      <c r="S27" s="28">
        <v>12</v>
      </c>
      <c r="T27" s="42">
        <f t="shared" si="2"/>
        <v>343</v>
      </c>
      <c r="V27" s="1">
        <f t="shared" si="1"/>
        <v>12</v>
      </c>
      <c r="W27" s="1">
        <f t="shared" si="3"/>
        <v>24</v>
      </c>
    </row>
    <row r="28" spans="1:23" ht="22.5" customHeight="1">
      <c r="A28" s="3" t="s">
        <v>45</v>
      </c>
      <c r="B28" s="17"/>
      <c r="C28" s="22" t="s">
        <v>51</v>
      </c>
      <c r="D28" s="28">
        <v>108</v>
      </c>
      <c r="E28" s="28">
        <v>134</v>
      </c>
      <c r="F28" s="28">
        <v>137</v>
      </c>
      <c r="G28" s="36">
        <v>135</v>
      </c>
      <c r="H28" s="28">
        <v>156</v>
      </c>
      <c r="I28" s="28">
        <v>135</v>
      </c>
      <c r="J28" s="28">
        <v>132</v>
      </c>
      <c r="K28" s="28">
        <v>133</v>
      </c>
      <c r="L28" s="28">
        <v>176</v>
      </c>
      <c r="M28" s="28">
        <v>134</v>
      </c>
      <c r="N28" s="28">
        <v>137</v>
      </c>
      <c r="O28" s="28">
        <v>107</v>
      </c>
      <c r="P28" s="17">
        <f t="shared" si="0"/>
        <v>1624</v>
      </c>
      <c r="Q28" s="28">
        <v>82</v>
      </c>
      <c r="R28" s="28">
        <v>130</v>
      </c>
      <c r="S28" s="28">
        <v>121</v>
      </c>
      <c r="T28" s="42">
        <f t="shared" si="2"/>
        <v>1578</v>
      </c>
      <c r="U28" s="44">
        <f>SUM(V28:V30)</f>
        <v>196</v>
      </c>
      <c r="V28" s="1">
        <f t="shared" si="1"/>
        <v>121</v>
      </c>
      <c r="W28" s="1">
        <f t="shared" si="3"/>
        <v>25</v>
      </c>
    </row>
    <row r="29" spans="1:23" ht="22.5" customHeight="1">
      <c r="A29" s="5"/>
      <c r="B29" s="17"/>
      <c r="C29" s="22" t="s">
        <v>53</v>
      </c>
      <c r="D29" s="28">
        <v>18</v>
      </c>
      <c r="E29" s="28">
        <v>46</v>
      </c>
      <c r="F29" s="28">
        <v>20</v>
      </c>
      <c r="G29" s="36">
        <v>50</v>
      </c>
      <c r="H29" s="28">
        <v>55</v>
      </c>
      <c r="I29" s="28">
        <v>20</v>
      </c>
      <c r="J29" s="28">
        <v>63</v>
      </c>
      <c r="K29" s="28">
        <v>16</v>
      </c>
      <c r="L29" s="28">
        <v>22</v>
      </c>
      <c r="M29" s="28">
        <v>37</v>
      </c>
      <c r="N29" s="28">
        <v>4</v>
      </c>
      <c r="O29" s="28">
        <v>12</v>
      </c>
      <c r="P29" s="17">
        <f t="shared" si="0"/>
        <v>363</v>
      </c>
      <c r="Q29" s="28">
        <v>60</v>
      </c>
      <c r="R29" s="28">
        <v>24</v>
      </c>
      <c r="S29" s="28">
        <v>10</v>
      </c>
      <c r="T29" s="42">
        <f t="shared" si="2"/>
        <v>373</v>
      </c>
      <c r="V29" s="1">
        <f t="shared" si="1"/>
        <v>10</v>
      </c>
      <c r="W29" s="1">
        <f t="shared" si="3"/>
        <v>26</v>
      </c>
    </row>
    <row r="30" spans="1:23" ht="22.5" customHeight="1">
      <c r="A30" s="9"/>
      <c r="B30" s="19"/>
      <c r="C30" s="24" t="s">
        <v>35</v>
      </c>
      <c r="D30" s="29">
        <v>30</v>
      </c>
      <c r="E30" s="29">
        <v>0</v>
      </c>
      <c r="F30" s="29">
        <v>12</v>
      </c>
      <c r="G30" s="37">
        <v>61</v>
      </c>
      <c r="H30" s="29">
        <v>42</v>
      </c>
      <c r="I30" s="29">
        <v>30</v>
      </c>
      <c r="J30" s="29">
        <v>76</v>
      </c>
      <c r="K30" s="29">
        <v>33</v>
      </c>
      <c r="L30" s="29">
        <v>20</v>
      </c>
      <c r="M30" s="29">
        <v>61</v>
      </c>
      <c r="N30" s="29">
        <v>35</v>
      </c>
      <c r="O30" s="29">
        <v>20</v>
      </c>
      <c r="P30" s="19">
        <f t="shared" si="0"/>
        <v>420</v>
      </c>
      <c r="Q30" s="29">
        <v>0</v>
      </c>
      <c r="R30" s="29">
        <v>2</v>
      </c>
      <c r="S30" s="29">
        <v>65</v>
      </c>
      <c r="T30" s="42">
        <f t="shared" si="2"/>
        <v>445</v>
      </c>
      <c r="V30" s="1">
        <f t="shared" si="1"/>
        <v>65</v>
      </c>
      <c r="W30" s="1">
        <f t="shared" si="3"/>
        <v>27</v>
      </c>
    </row>
    <row r="31" spans="1:23" ht="20.25" customHeight="1">
      <c r="A31" s="10" t="s">
        <v>54</v>
      </c>
      <c r="B31" s="10"/>
      <c r="C31" s="25" t="s">
        <v>55</v>
      </c>
      <c r="D31" s="30">
        <v>247</v>
      </c>
      <c r="E31" s="30">
        <v>181</v>
      </c>
      <c r="F31" s="30">
        <v>270</v>
      </c>
      <c r="G31" s="30">
        <v>177</v>
      </c>
      <c r="H31" s="30">
        <v>249</v>
      </c>
      <c r="I31" s="30">
        <v>272</v>
      </c>
      <c r="J31" s="30">
        <v>312</v>
      </c>
      <c r="K31" s="30">
        <v>229</v>
      </c>
      <c r="L31" s="30">
        <v>247</v>
      </c>
      <c r="M31" s="30">
        <v>242</v>
      </c>
      <c r="N31" s="30">
        <v>196</v>
      </c>
      <c r="O31" s="30">
        <v>259</v>
      </c>
      <c r="P31" s="40">
        <f t="shared" si="0"/>
        <v>2881</v>
      </c>
      <c r="Q31" s="30">
        <v>156</v>
      </c>
      <c r="R31" s="30">
        <v>180</v>
      </c>
      <c r="S31" s="30">
        <v>169</v>
      </c>
      <c r="T31" s="43">
        <f t="shared" si="2"/>
        <v>2688</v>
      </c>
    </row>
    <row r="32" spans="1:23" ht="20.25" customHeight="1">
      <c r="C32" s="14" t="s">
        <v>16</v>
      </c>
      <c r="D32" s="31">
        <f t="shared" ref="D32:T32" si="4">IF(D5="","",D5/D31)</f>
        <v>0.63157894736842091</v>
      </c>
      <c r="E32" s="31">
        <f t="shared" si="4"/>
        <v>0.99447513812154686</v>
      </c>
      <c r="F32" s="31">
        <f t="shared" si="4"/>
        <v>0.62592592592592589</v>
      </c>
      <c r="G32" s="31">
        <f t="shared" si="4"/>
        <v>1.3898305084745763</v>
      </c>
      <c r="H32" s="31">
        <f t="shared" si="4"/>
        <v>1.0160642570281124</v>
      </c>
      <c r="I32" s="31">
        <f t="shared" si="4"/>
        <v>0.68014705882352944</v>
      </c>
      <c r="J32" s="31">
        <f t="shared" si="4"/>
        <v>0.86858974358974372</v>
      </c>
      <c r="K32" s="31">
        <f t="shared" si="4"/>
        <v>0.79475982532751077</v>
      </c>
      <c r="L32" s="31">
        <f t="shared" si="4"/>
        <v>0.88259109311740891</v>
      </c>
      <c r="M32" s="31">
        <f t="shared" si="4"/>
        <v>0.95867768595041314</v>
      </c>
      <c r="N32" s="31">
        <f t="shared" si="4"/>
        <v>0.89795918367346939</v>
      </c>
      <c r="O32" s="31">
        <f t="shared" si="4"/>
        <v>0.53667953667953672</v>
      </c>
      <c r="P32" s="31">
        <f t="shared" si="4"/>
        <v>0.83547379382158971</v>
      </c>
      <c r="Q32" s="31">
        <f t="shared" si="4"/>
        <v>0.91025641025641024</v>
      </c>
      <c r="R32" s="31">
        <f t="shared" si="4"/>
        <v>0.8666666666666667</v>
      </c>
      <c r="S32" s="31">
        <f t="shared" si="4"/>
        <v>1.1597633136094674</v>
      </c>
      <c r="T32" s="31">
        <f t="shared" si="4"/>
        <v>0.89136904761904767</v>
      </c>
    </row>
    <row r="33" spans="1:20" ht="20.25" customHeight="1">
      <c r="C33" s="14" t="s">
        <v>56</v>
      </c>
      <c r="D33" s="1">
        <f t="shared" ref="D33:T33" si="5">IF(D5="","",D5-D31)</f>
        <v>-91</v>
      </c>
      <c r="E33" s="1">
        <f t="shared" si="5"/>
        <v>-1</v>
      </c>
      <c r="F33" s="1">
        <f t="shared" si="5"/>
        <v>-101</v>
      </c>
      <c r="G33" s="1">
        <f t="shared" si="5"/>
        <v>69</v>
      </c>
      <c r="H33" s="1">
        <f t="shared" si="5"/>
        <v>4</v>
      </c>
      <c r="I33" s="1">
        <f t="shared" si="5"/>
        <v>-87</v>
      </c>
      <c r="J33" s="1">
        <f t="shared" si="5"/>
        <v>-41</v>
      </c>
      <c r="K33" s="1">
        <f t="shared" si="5"/>
        <v>-47</v>
      </c>
      <c r="L33" s="1">
        <f t="shared" si="5"/>
        <v>-29</v>
      </c>
      <c r="M33" s="1">
        <f t="shared" si="5"/>
        <v>-10</v>
      </c>
      <c r="N33" s="1">
        <f t="shared" si="5"/>
        <v>-20</v>
      </c>
      <c r="O33" s="1">
        <f t="shared" si="5"/>
        <v>-120</v>
      </c>
      <c r="P33" s="1">
        <f t="shared" si="5"/>
        <v>-474</v>
      </c>
      <c r="Q33" s="1">
        <f t="shared" si="5"/>
        <v>-14</v>
      </c>
      <c r="R33" s="1">
        <f t="shared" si="5"/>
        <v>-24</v>
      </c>
      <c r="S33" s="1">
        <f t="shared" si="5"/>
        <v>27</v>
      </c>
      <c r="T33" s="1">
        <f t="shared" si="5"/>
        <v>-292</v>
      </c>
    </row>
    <row r="34" spans="1:20">
      <c r="C34" s="14"/>
    </row>
    <row r="35" spans="1:20" ht="12.75" customHeight="1">
      <c r="A35" s="11" t="s">
        <v>62</v>
      </c>
      <c r="B35" s="20"/>
      <c r="C35" s="20" t="s">
        <v>57</v>
      </c>
      <c r="D35" s="32">
        <v>117</v>
      </c>
      <c r="E35" s="32">
        <v>110</v>
      </c>
      <c r="F35" s="32">
        <v>113</v>
      </c>
      <c r="G35" s="32">
        <v>103</v>
      </c>
      <c r="H35" s="32">
        <v>142</v>
      </c>
      <c r="I35" s="32">
        <v>120</v>
      </c>
      <c r="J35" s="32">
        <v>131</v>
      </c>
      <c r="K35" s="39">
        <v>128</v>
      </c>
      <c r="L35" s="32">
        <v>127</v>
      </c>
      <c r="M35" s="32">
        <v>116</v>
      </c>
      <c r="N35" s="32">
        <v>109</v>
      </c>
      <c r="O35" s="32">
        <v>142</v>
      </c>
      <c r="P35" s="39">
        <f>SUM(D35:O35)</f>
        <v>1458</v>
      </c>
      <c r="Q35" s="32">
        <v>82</v>
      </c>
      <c r="R35" s="32">
        <v>96</v>
      </c>
      <c r="S35" s="32">
        <v>121</v>
      </c>
      <c r="T35" s="39">
        <f>SUM(G35:O35)+SUM(Q35:S35)</f>
        <v>1417</v>
      </c>
    </row>
    <row r="36" spans="1:20" ht="12.75" customHeight="1">
      <c r="A36" s="12"/>
      <c r="B36" s="12"/>
      <c r="C36" s="13"/>
      <c r="D36" s="33">
        <f t="shared" ref="D36:T36" si="6">IF(D8="","",D8/D35)</f>
        <v>0.70085470085470081</v>
      </c>
      <c r="E36" s="33">
        <f t="shared" si="6"/>
        <v>0.87272727272727268</v>
      </c>
      <c r="F36" s="33">
        <f t="shared" si="6"/>
        <v>1.0707964601769913</v>
      </c>
      <c r="G36" s="33">
        <f t="shared" si="6"/>
        <v>0.89320388349514546</v>
      </c>
      <c r="H36" s="33">
        <f t="shared" si="6"/>
        <v>0.8098591549295775</v>
      </c>
      <c r="I36" s="33">
        <f t="shared" si="6"/>
        <v>0.8</v>
      </c>
      <c r="J36" s="33">
        <f t="shared" si="6"/>
        <v>0.75572519083969469</v>
      </c>
      <c r="K36" s="33">
        <f t="shared" si="6"/>
        <v>0.90625</v>
      </c>
      <c r="L36" s="33">
        <f t="shared" si="6"/>
        <v>1.0551181102362204</v>
      </c>
      <c r="M36" s="33">
        <f t="shared" si="6"/>
        <v>0.9051724137931032</v>
      </c>
      <c r="N36" s="33">
        <f t="shared" si="6"/>
        <v>0.98165137614678899</v>
      </c>
      <c r="O36" s="33">
        <f t="shared" si="6"/>
        <v>0.58450704225352113</v>
      </c>
      <c r="P36" s="33">
        <f t="shared" si="6"/>
        <v>0.85459533607681759</v>
      </c>
      <c r="Q36" s="33">
        <f t="shared" si="6"/>
        <v>0.73170731707317072</v>
      </c>
      <c r="R36" s="33">
        <f t="shared" si="6"/>
        <v>0.97916666666666663</v>
      </c>
      <c r="S36" s="33">
        <f t="shared" si="6"/>
        <v>0.80991735537190079</v>
      </c>
      <c r="T36" s="33">
        <f t="shared" si="6"/>
        <v>0.84615384615384615</v>
      </c>
    </row>
    <row r="37" spans="1:20" ht="12.75" customHeight="1">
      <c r="A37" s="12"/>
      <c r="B37" s="12"/>
      <c r="C37" s="20" t="s">
        <v>2</v>
      </c>
      <c r="D37" s="32">
        <v>101</v>
      </c>
      <c r="E37" s="32">
        <v>35</v>
      </c>
      <c r="F37" s="32">
        <v>77</v>
      </c>
      <c r="G37" s="32">
        <v>30</v>
      </c>
      <c r="H37" s="32">
        <v>54</v>
      </c>
      <c r="I37" s="32">
        <v>69</v>
      </c>
      <c r="J37" s="32">
        <v>134</v>
      </c>
      <c r="K37" s="39">
        <v>69</v>
      </c>
      <c r="L37" s="32">
        <v>86</v>
      </c>
      <c r="M37" s="32">
        <v>92</v>
      </c>
      <c r="N37" s="32">
        <v>51</v>
      </c>
      <c r="O37" s="32">
        <v>30</v>
      </c>
      <c r="P37" s="39">
        <f>SUM(D37:O37)</f>
        <v>828</v>
      </c>
      <c r="Q37" s="32">
        <v>48</v>
      </c>
      <c r="R37" s="32">
        <v>58</v>
      </c>
      <c r="S37" s="32">
        <v>32</v>
      </c>
      <c r="T37" s="39">
        <f>SUM(G37:O37)+SUM(Q37:S37)</f>
        <v>753</v>
      </c>
    </row>
    <row r="38" spans="1:20" ht="12.75" customHeight="1">
      <c r="A38" s="12"/>
      <c r="B38" s="12"/>
      <c r="C38" s="13"/>
      <c r="D38" s="33">
        <f t="shared" ref="D38:T38" si="7">IF(D9="","",D9/D37)</f>
        <v>0.47524752475247523</v>
      </c>
      <c r="E38" s="33">
        <f t="shared" si="7"/>
        <v>1.6571428571428573</v>
      </c>
      <c r="F38" s="33">
        <f t="shared" si="7"/>
        <v>0.41558441558441561</v>
      </c>
      <c r="G38" s="33">
        <f t="shared" si="7"/>
        <v>2.9</v>
      </c>
      <c r="H38" s="33">
        <f t="shared" si="7"/>
        <v>1.0925925925925926</v>
      </c>
      <c r="I38" s="33">
        <f t="shared" si="7"/>
        <v>0.79710144927536219</v>
      </c>
      <c r="J38" s="33">
        <f t="shared" si="7"/>
        <v>0.5149253731343284</v>
      </c>
      <c r="K38" s="33">
        <f t="shared" si="7"/>
        <v>0.44927536231884058</v>
      </c>
      <c r="L38" s="33">
        <f t="shared" si="7"/>
        <v>0.48837209302325568</v>
      </c>
      <c r="M38" s="33">
        <f t="shared" si="7"/>
        <v>0.55434782608695643</v>
      </c>
      <c r="N38" s="33">
        <f t="shared" si="7"/>
        <v>0.80392156862745101</v>
      </c>
      <c r="O38" s="33">
        <f t="shared" si="7"/>
        <v>1.0666666666666667</v>
      </c>
      <c r="P38" s="33">
        <f t="shared" si="7"/>
        <v>0.73067632850241537</v>
      </c>
      <c r="Q38" s="33">
        <f t="shared" si="7"/>
        <v>1.25</v>
      </c>
      <c r="R38" s="33">
        <f t="shared" si="7"/>
        <v>0.48275862068965519</v>
      </c>
      <c r="S38" s="33">
        <f t="shared" si="7"/>
        <v>0.625</v>
      </c>
      <c r="T38" s="33">
        <f t="shared" si="7"/>
        <v>0.76361221779548472</v>
      </c>
    </row>
    <row r="39" spans="1:20" ht="12.75" customHeight="1">
      <c r="A39" s="12"/>
      <c r="B39" s="12"/>
      <c r="C39" s="20" t="s">
        <v>58</v>
      </c>
      <c r="D39" s="32">
        <v>0</v>
      </c>
      <c r="E39" s="32">
        <v>2</v>
      </c>
      <c r="F39" s="32">
        <v>2</v>
      </c>
      <c r="G39" s="32">
        <v>0</v>
      </c>
      <c r="H39" s="32">
        <v>1</v>
      </c>
      <c r="I39" s="32">
        <v>0</v>
      </c>
      <c r="J39" s="32">
        <v>1</v>
      </c>
      <c r="K39" s="39">
        <v>0</v>
      </c>
      <c r="L39" s="32">
        <v>2</v>
      </c>
      <c r="M39" s="32">
        <v>2</v>
      </c>
      <c r="N39" s="32">
        <v>18</v>
      </c>
      <c r="O39" s="32">
        <v>0</v>
      </c>
      <c r="P39" s="39">
        <f>SUM(D39:O39)</f>
        <v>28</v>
      </c>
      <c r="Q39" s="32">
        <v>2</v>
      </c>
      <c r="R39" s="32">
        <v>0</v>
      </c>
      <c r="S39" s="32">
        <v>1</v>
      </c>
      <c r="T39" s="39">
        <f>SUM(G39:O39)+SUM(Q39:S39)</f>
        <v>27</v>
      </c>
    </row>
    <row r="40" spans="1:20" ht="12.75" customHeight="1">
      <c r="A40" s="12"/>
      <c r="B40" s="12"/>
      <c r="C40" s="13"/>
      <c r="D40" s="34" t="str">
        <f t="shared" ref="D40:O40" si="8">IF(D10="","",IF(D10=0,"0%",IF(D39=0,"",D10/D39)))</f>
        <v/>
      </c>
      <c r="E40" s="34" t="str">
        <f t="shared" si="8"/>
        <v/>
      </c>
      <c r="F40" s="34">
        <f t="shared" si="8"/>
        <v>0.5</v>
      </c>
      <c r="G40" s="34" t="str">
        <f t="shared" si="8"/>
        <v/>
      </c>
      <c r="H40" s="34">
        <f t="shared" si="8"/>
        <v>1</v>
      </c>
      <c r="I40" s="34" t="str">
        <f t="shared" si="8"/>
        <v/>
      </c>
      <c r="J40" s="34">
        <f t="shared" si="8"/>
        <v>5</v>
      </c>
      <c r="K40" s="34" t="str">
        <f t="shared" si="8"/>
        <v/>
      </c>
      <c r="L40" s="34" t="str">
        <f t="shared" si="8"/>
        <v/>
      </c>
      <c r="M40" s="34">
        <f t="shared" si="8"/>
        <v>1</v>
      </c>
      <c r="N40" s="34" t="str">
        <f t="shared" si="8"/>
        <v/>
      </c>
      <c r="O40" s="34" t="str">
        <f t="shared" si="8"/>
        <v/>
      </c>
      <c r="P40" s="34">
        <f>IF(P10="","",P10/P39)</f>
        <v>2.0714285714285716</v>
      </c>
      <c r="Q40" s="34" t="str">
        <f>IF(Q10="","",IF(Q10=0,"0%",IF(Q39=0,"",Q10/Q39)))</f>
        <v/>
      </c>
      <c r="R40" s="34" t="str">
        <f>IF(R10="","",IF(R10=0,"0%",IF(R39=0,"",R10/R39)))</f>
        <v/>
      </c>
      <c r="S40" s="34">
        <f>IF(S10="","",IF(S10=0,"0%",IF(S39=0,"",S10/S39)))</f>
        <v>1</v>
      </c>
      <c r="T40" s="34">
        <f>IF(T10="","",IF(T10=0,"0%",IF(T39=0,"",T10/T39)))</f>
        <v>2.074074074074074</v>
      </c>
    </row>
    <row r="41" spans="1:20" ht="12.75" customHeight="1">
      <c r="A41" s="12"/>
      <c r="B41" s="12"/>
      <c r="C41" s="20" t="s">
        <v>44</v>
      </c>
      <c r="D41" s="32">
        <v>29</v>
      </c>
      <c r="E41" s="32">
        <v>34</v>
      </c>
      <c r="F41" s="32">
        <v>78</v>
      </c>
      <c r="G41" s="32">
        <v>44</v>
      </c>
      <c r="H41" s="32">
        <v>52</v>
      </c>
      <c r="I41" s="32">
        <v>83</v>
      </c>
      <c r="J41" s="32">
        <v>46</v>
      </c>
      <c r="K41" s="39">
        <v>32</v>
      </c>
      <c r="L41" s="32">
        <v>32</v>
      </c>
      <c r="M41" s="32">
        <v>32</v>
      </c>
      <c r="N41" s="32">
        <v>18</v>
      </c>
      <c r="O41" s="32">
        <v>87</v>
      </c>
      <c r="P41" s="39">
        <f>SUM(D41:O41)</f>
        <v>567</v>
      </c>
      <c r="Q41" s="32">
        <v>24</v>
      </c>
      <c r="R41" s="32">
        <v>26</v>
      </c>
      <c r="S41" s="32">
        <v>15</v>
      </c>
      <c r="T41" s="39">
        <f>SUM(G41:O41)+SUM(Q41:S41)</f>
        <v>491</v>
      </c>
    </row>
    <row r="42" spans="1:20" ht="12.75" customHeight="1">
      <c r="A42" s="12"/>
      <c r="B42" s="12"/>
      <c r="C42" s="13"/>
      <c r="D42" s="33">
        <f t="shared" ref="D42:T42" si="9">IF(D11="","",D11/D41)</f>
        <v>0.82758620689655171</v>
      </c>
      <c r="E42" s="33">
        <f t="shared" si="9"/>
        <v>0.76470588235294112</v>
      </c>
      <c r="F42" s="33">
        <f t="shared" si="9"/>
        <v>0.19230769230769232</v>
      </c>
      <c r="G42" s="33">
        <f t="shared" si="9"/>
        <v>0.93181818181818155</v>
      </c>
      <c r="H42" s="33">
        <f t="shared" si="9"/>
        <v>1.5</v>
      </c>
      <c r="I42" s="33">
        <f t="shared" si="9"/>
        <v>0.38554216867469882</v>
      </c>
      <c r="J42" s="33">
        <f t="shared" si="9"/>
        <v>2.1304347826086958</v>
      </c>
      <c r="K42" s="33">
        <f t="shared" si="9"/>
        <v>0.5</v>
      </c>
      <c r="L42" s="33">
        <f t="shared" si="9"/>
        <v>1.3125</v>
      </c>
      <c r="M42" s="33">
        <f t="shared" si="9"/>
        <v>2.3125</v>
      </c>
      <c r="N42" s="33">
        <f t="shared" si="9"/>
        <v>1.5555555555555556</v>
      </c>
      <c r="O42" s="33">
        <f t="shared" si="9"/>
        <v>0.27586206896551724</v>
      </c>
      <c r="P42" s="33">
        <f t="shared" si="9"/>
        <v>0.87830687830687826</v>
      </c>
      <c r="Q42" s="33">
        <f t="shared" si="9"/>
        <v>0.91666666666666652</v>
      </c>
      <c r="R42" s="33">
        <f t="shared" si="9"/>
        <v>1.3076923076923077</v>
      </c>
      <c r="S42" s="33">
        <f t="shared" si="9"/>
        <v>5.1333333333333337</v>
      </c>
      <c r="T42" s="33">
        <f t="shared" si="9"/>
        <v>1.1527494908350306</v>
      </c>
    </row>
    <row r="43" spans="1:20" ht="12.75" customHeight="1">
      <c r="A43" s="12"/>
      <c r="B43" s="12"/>
      <c r="C43" s="20" t="s">
        <v>59</v>
      </c>
      <c r="D43" s="32">
        <v>8</v>
      </c>
      <c r="E43" s="32">
        <v>9</v>
      </c>
      <c r="F43" s="32">
        <v>6</v>
      </c>
      <c r="G43" s="32">
        <v>6</v>
      </c>
      <c r="H43" s="32">
        <v>16</v>
      </c>
      <c r="I43" s="32">
        <v>15</v>
      </c>
      <c r="J43" s="32">
        <v>9</v>
      </c>
      <c r="K43" s="39">
        <v>7</v>
      </c>
      <c r="L43" s="32">
        <v>12</v>
      </c>
      <c r="M43" s="32">
        <v>15</v>
      </c>
      <c r="N43" s="32">
        <v>7</v>
      </c>
      <c r="O43" s="32">
        <v>8</v>
      </c>
      <c r="P43" s="39">
        <f>SUM(D43:O43)</f>
        <v>118</v>
      </c>
      <c r="Q43" s="32">
        <v>2</v>
      </c>
      <c r="R43" s="32">
        <v>6</v>
      </c>
      <c r="S43" s="32">
        <v>4</v>
      </c>
      <c r="T43" s="39">
        <f>SUM(G43:O43)+SUM(Q43:S43)</f>
        <v>107</v>
      </c>
    </row>
    <row r="44" spans="1:20" ht="12.75" customHeight="1">
      <c r="A44" s="13"/>
      <c r="B44" s="13"/>
      <c r="C44" s="13"/>
      <c r="D44" s="33">
        <f t="shared" ref="D44:T44" si="10">IF(D15="","",D15/D43)</f>
        <v>0.25</v>
      </c>
      <c r="E44" s="33">
        <f t="shared" si="10"/>
        <v>0.66666666666666652</v>
      </c>
      <c r="F44" s="33">
        <f t="shared" si="10"/>
        <v>0.66666666666666652</v>
      </c>
      <c r="G44" s="33">
        <f t="shared" si="10"/>
        <v>1</v>
      </c>
      <c r="H44" s="33">
        <f t="shared" si="10"/>
        <v>0.5</v>
      </c>
      <c r="I44" s="33">
        <f t="shared" si="10"/>
        <v>0.53333333333333333</v>
      </c>
      <c r="J44" s="33">
        <f t="shared" si="10"/>
        <v>0.55555555555555558</v>
      </c>
      <c r="K44" s="33">
        <f t="shared" si="10"/>
        <v>1</v>
      </c>
      <c r="L44" s="33">
        <f t="shared" si="10"/>
        <v>0.33333333333333326</v>
      </c>
      <c r="M44" s="33">
        <f t="shared" si="10"/>
        <v>0.66666666666666652</v>
      </c>
      <c r="N44" s="33">
        <f t="shared" si="10"/>
        <v>0.7142857142857143</v>
      </c>
      <c r="O44" s="33">
        <f t="shared" si="10"/>
        <v>1.375</v>
      </c>
      <c r="P44" s="33">
        <f t="shared" si="10"/>
        <v>0.64406779661016944</v>
      </c>
      <c r="Q44" s="33">
        <f t="shared" si="10"/>
        <v>4</v>
      </c>
      <c r="R44" s="33">
        <f t="shared" si="10"/>
        <v>0.83333333333333337</v>
      </c>
      <c r="S44" s="33">
        <f t="shared" si="10"/>
        <v>1.25</v>
      </c>
      <c r="T44" s="33">
        <f t="shared" si="10"/>
        <v>0.76635514018691586</v>
      </c>
    </row>
    <row r="53" spans="1:3">
      <c r="A53" s="14" t="s">
        <v>61</v>
      </c>
      <c r="B53" s="14" t="s">
        <v>61</v>
      </c>
      <c r="C53" s="14" t="s">
        <v>61</v>
      </c>
    </row>
    <row r="70" spans="4:19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</row>
    <row r="72" spans="4:19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</row>
    <row r="73" spans="4:19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</row>
    <row r="74" spans="4:19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</row>
    <row r="75" spans="4:19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</row>
    <row r="78" spans="4:19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</row>
    <row r="79" spans="4:19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</row>
    <row r="80" spans="4:19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</row>
    <row r="81" spans="4:19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</row>
    <row r="84" spans="4:19" ht="23.1" customHeigh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</row>
    <row r="85" spans="4:19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</row>
    <row r="86" spans="4:19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</row>
    <row r="87" spans="4:19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</row>
    <row r="88" spans="4:19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</row>
    <row r="89" spans="4:19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</row>
    <row r="90" spans="4:19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</row>
    <row r="91" spans="4:19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</row>
    <row r="92" spans="4:19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</row>
    <row r="93" spans="4:19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</row>
    <row r="94" spans="4:19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</row>
    <row r="98" spans="4:20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</row>
    <row r="99" spans="4:20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</row>
    <row r="100" spans="4:20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</row>
    <row r="101" spans="4:20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</row>
  </sheetData>
  <mergeCells count="7">
    <mergeCell ref="A31:B31"/>
    <mergeCell ref="C35:C36"/>
    <mergeCell ref="C37:C38"/>
    <mergeCell ref="C39:C40"/>
    <mergeCell ref="C41:C42"/>
    <mergeCell ref="C43:C44"/>
    <mergeCell ref="A35:B44"/>
  </mergeCells>
  <phoneticPr fontId="19" type="Hiragana"/>
  <dataValidations count="1">
    <dataValidation type="list" allowBlank="1" showDropDown="0" showInputMessage="1" showErrorMessage="1" sqref="U4">
      <formula1>$G$4:$S$4</formula1>
    </dataValidation>
  </dataValidations>
  <printOptions horizontalCentered="1" verticalCentered="1"/>
  <pageMargins left="0.5" right="0.55000000000000004" top="0.77814960629921259" bottom="0.5" header="0.51200000000000001" footer="0.51200000000000001"/>
  <pageSetup paperSize="9" scale="65" firstPageNumber="0" fitToWidth="1" fitToHeight="1" orientation="landscape" usePrinterDefaults="1" blackAndWhite="1" useFirstPageNumber="1" horizontalDpi="400" verticalDpi="4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449449</cp:lastModifiedBy>
  <cp:lastPrinted>2017-12-01T07:15:25Z</cp:lastPrinted>
  <dcterms:created xsi:type="dcterms:W3CDTF">2001-05-04T06:49:05Z</dcterms:created>
  <dcterms:modified xsi:type="dcterms:W3CDTF">2024-04-30T00:16:34Z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2024-04-30T00:16:34Z</vt:filetime>
  </property>
</Properties>
</file>