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workbookProtection lockStructure="1"/>
  <bookViews>
    <workbookView xWindow="0" yWindow="0" windowWidth="14430" windowHeight="11820" tabRatio="922" activeTab="1"/>
  </bookViews>
  <sheets>
    <sheet name="はじめに" sheetId="13" r:id="rId1"/>
    <sheet name="申込書" sheetId="4" r:id="rId2"/>
    <sheet name="様式0" sheetId="1" state="hidden" r:id="rId3"/>
    <sheet name="追加 (設計者)" sheetId="14" state="hidden" r:id="rId4"/>
    <sheet name="追加 (施工者)" sheetId="10" state="hidden" r:id="rId5"/>
    <sheet name="委任状" sheetId="6" state="hidden" r:id="rId6"/>
    <sheet name="申請書" sheetId="2" r:id="rId7"/>
  </sheets>
  <definedNames>
    <definedName name="_xlnm.Print_Area" localSheetId="2">様式0!$AC$3:$BX$53</definedName>
    <definedName name="_xlnm.Print_Area" localSheetId="6">申請書!$AD$2:$BW$77</definedName>
    <definedName name="_xlnm.Print_Area" localSheetId="1">申込書!$AD$3:$BY$50</definedName>
    <definedName name="_xlnm.Print_Area" localSheetId="5">委任状!$AA$1:$BR$33</definedName>
    <definedName name="_xlnm._FilterDatabase" localSheetId="4" hidden="1">'追加 (施工者)'!$AC$1:$AD$2</definedName>
    <definedName name="_xlnm.Print_Area" localSheetId="4">'追加 (施工者)'!$AC$1:$BS$62</definedName>
    <definedName name="_xlnm._FilterDatabase" localSheetId="3" hidden="1">'追加 (設計者)'!$AC$1:$AD$2</definedName>
    <definedName name="_xlnm.Print_Area" localSheetId="3">'追加 (設計者)'!$AC$1:$BS$61</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442792</author>
  </authors>
  <commentList>
    <comment ref="J26" authorId="0">
      <text>
        <r>
          <rPr>
            <sz val="11"/>
            <color indexed="8"/>
            <rFont val="ＭＳ Ｐゴシック"/>
          </rPr>
          <t>＊複数の場合は追加用紙を利用し適宜追加してください</t>
        </r>
      </text>
    </comment>
    <comment ref="J31" authorId="0">
      <text>
        <r>
          <rPr>
            <sz val="11"/>
            <color indexed="8"/>
            <rFont val="ＭＳ Ｐゴシック"/>
          </rPr>
          <t>＊複数の場合は２面追加用紙を利用し適宜追加してください</t>
        </r>
      </text>
    </comment>
    <comment ref="G24" authorId="0">
      <text>
        <r>
          <rPr>
            <sz val="11"/>
            <color indexed="8"/>
            <rFont val="ＭＳ Ｐゴシック"/>
          </rPr>
          <t>ここに入力された方が委任状の担当者となります。</t>
        </r>
      </text>
    </comment>
  </commentList>
</comments>
</file>

<file path=xl/sharedStrings.xml><?xml version="1.0" encoding="utf-8"?>
<sst xmlns="http://schemas.openxmlformats.org/spreadsheetml/2006/main" xmlns:r="http://schemas.openxmlformats.org/officeDocument/2006/relationships" count="302" uniqueCount="302">
  <si>
    <t>長期優良住宅加算</t>
  </si>
  <si>
    <t>★</t>
  </si>
  <si>
    <t>×</t>
  </si>
  <si>
    <t>１</t>
  </si>
  <si>
    <t>はじめにこちらをご覧のうえ作業を行ってください</t>
    <rPh sb="9" eb="10">
      <t>ラン</t>
    </rPh>
    <rPh sb="13" eb="15">
      <t>サギョウ</t>
    </rPh>
    <rPh sb="16" eb="17">
      <t>オコナ</t>
    </rPh>
    <phoneticPr fontId="18"/>
  </si>
  <si>
    <t>使用材積</t>
  </si>
  <si>
    <t>第６号様式（第１４条関係）</t>
  </si>
  <si>
    <t>申込者住所</t>
  </si>
  <si>
    <t>天井面</t>
    <rPh sb="0" eb="2">
      <t>テンジョウ</t>
    </rPh>
    <rPh sb="2" eb="3">
      <t>メン</t>
    </rPh>
    <phoneticPr fontId="18"/>
  </si>
  <si>
    <t>登録知事</t>
  </si>
  <si>
    <t>地域型グリーン化事業</t>
    <rPh sb="0" eb="3">
      <t>チイキガタ</t>
    </rPh>
    <rPh sb="7" eb="8">
      <t>カ</t>
    </rPh>
    <rPh sb="8" eb="10">
      <t>ジギョウ</t>
    </rPh>
    <phoneticPr fontId="18"/>
  </si>
  <si>
    <t>申込年月日</t>
  </si>
  <si>
    <t>生年月日</t>
    <rPh sb="0" eb="2">
      <t>セイネン</t>
    </rPh>
    <rPh sb="2" eb="4">
      <t>ガッピ</t>
    </rPh>
    <phoneticPr fontId="18"/>
  </si>
  <si>
    <t>申込者氏名</t>
  </si>
  <si>
    <t>事務所名
（行政書士）
電話番号</t>
    <rPh sb="0" eb="3">
      <t>ジムショ</t>
    </rPh>
    <rPh sb="3" eb="4">
      <t>メイ</t>
    </rPh>
    <rPh sb="6" eb="10">
      <t>ギョウセイショシ</t>
    </rPh>
    <rPh sb="13" eb="15">
      <t>デンワ</t>
    </rPh>
    <rPh sb="15" eb="17">
      <t>バンゴウ</t>
    </rPh>
    <phoneticPr fontId="18"/>
  </si>
  <si>
    <t>こうちの木の住まいづくり助成事業実施申込書</t>
    <rPh sb="4" eb="5">
      <t>キ</t>
    </rPh>
    <rPh sb="6" eb="7">
      <t>ス</t>
    </rPh>
    <rPh sb="12" eb="14">
      <t>ジョセイ</t>
    </rPh>
    <rPh sb="14" eb="16">
      <t>ジギョウ</t>
    </rPh>
    <rPh sb="16" eb="18">
      <t>ジッシ</t>
    </rPh>
    <rPh sb="18" eb="21">
      <t>モウシコミショ</t>
    </rPh>
    <phoneticPr fontId="18"/>
  </si>
  <si>
    <t>Exelの設定を変更してください。設定変更の方法はバージョンによって異なります。</t>
    <rPh sb="5" eb="7">
      <t>セッテイ</t>
    </rPh>
    <rPh sb="8" eb="10">
      <t>ヘンコウ</t>
    </rPh>
    <rPh sb="17" eb="19">
      <t>セッテイ</t>
    </rPh>
    <rPh sb="19" eb="21">
      <t>ヘンコウ</t>
    </rPh>
    <rPh sb="22" eb="24">
      <t>ホウホウ</t>
    </rPh>
    <rPh sb="34" eb="35">
      <t>コト</t>
    </rPh>
    <phoneticPr fontId="18"/>
  </si>
  <si>
    <t>のチェック✔をはずしてください</t>
  </si>
  <si>
    <t>申請者氏名</t>
    <rPh sb="0" eb="2">
      <t>シンセイ</t>
    </rPh>
    <phoneticPr fontId="18"/>
  </si>
  <si>
    <t>水色のセルのみにしてください。</t>
  </si>
  <si>
    <t>「改ページプレビュー」では水色のセルが確認できません</t>
  </si>
  <si>
    <t>変更方法</t>
    <rPh sb="0" eb="2">
      <t>ヘンコウ</t>
    </rPh>
    <rPh sb="2" eb="4">
      <t>ホウホウ</t>
    </rPh>
    <phoneticPr fontId="18"/>
  </si>
  <si>
    <t>うち補助対象材積</t>
  </si>
  <si>
    <t>有</t>
    <rPh sb="0" eb="1">
      <t>アリ</t>
    </rPh>
    <phoneticPr fontId="18"/>
  </si>
  <si>
    <t>設計者</t>
  </si>
  <si>
    <t>入力は</t>
  </si>
  <si>
    <t>別記</t>
    <rPh sb="0" eb="2">
      <t>ベッキ</t>
    </rPh>
    <phoneticPr fontId="18"/>
  </si>
  <si>
    <t>建設地の地名地番</t>
  </si>
  <si>
    <t>2</t>
  </si>
  <si>
    <t>①</t>
  </si>
  <si>
    <t>それ以外のセルへは入力しないでください！</t>
  </si>
  <si>
    <t>空白、または未入力のセルに 「０ （ゼロ）」 が表示されてしまう場合は、</t>
  </si>
  <si>
    <t>(注)使用割合は、補助対象としない材積も含めた材積で算出（リフォームの場合を除く。）</t>
    <rPh sb="1" eb="2">
      <t>チュウ</t>
    </rPh>
    <rPh sb="35" eb="37">
      <t>バアイ</t>
    </rPh>
    <rPh sb="38" eb="39">
      <t>ノゾ</t>
    </rPh>
    <phoneticPr fontId="18"/>
  </si>
  <si>
    <t>代理者 事務所名</t>
  </si>
  <si>
    <r>
      <t>入</t>
    </r>
    <r>
      <rPr>
        <sz val="12"/>
        <color indexed="8"/>
        <rFont val="ＭＳ ゴシック"/>
      </rPr>
      <t>力の際、画面の「</t>
    </r>
    <r>
      <rPr>
        <b/>
        <sz val="12"/>
        <color indexed="8"/>
        <rFont val="ＭＳ ゴシック"/>
      </rPr>
      <t>表示</t>
    </r>
    <r>
      <rPr>
        <sz val="12"/>
        <color indexed="8"/>
        <rFont val="ＭＳ ゴシック"/>
      </rPr>
      <t>」は、</t>
    </r>
    <r>
      <rPr>
        <sz val="12"/>
        <color indexed="10"/>
        <rFont val="ＭＳ ゴシック"/>
      </rPr>
      <t>「</t>
    </r>
    <r>
      <rPr>
        <b/>
        <sz val="12"/>
        <color indexed="10"/>
        <rFont val="ＭＳ ゴシック"/>
      </rPr>
      <t>標準</t>
    </r>
    <r>
      <rPr>
        <sz val="12"/>
        <color indexed="10"/>
        <rFont val="ＭＳ ゴシック"/>
      </rPr>
      <t>」</t>
    </r>
    <r>
      <rPr>
        <sz val="12"/>
        <color indexed="8"/>
        <rFont val="ＭＳ ゴシック"/>
      </rPr>
      <t>を選択してください</t>
    </r>
  </si>
  <si>
    <t>（自署の場合は、押印不要です。）</t>
    <rPh sb="1" eb="3">
      <t>ジショ</t>
    </rPh>
    <rPh sb="4" eb="6">
      <t>バアイ</t>
    </rPh>
    <rPh sb="8" eb="10">
      <t>オウイン</t>
    </rPh>
    <rPh sb="10" eb="12">
      <t>フヨウ</t>
    </rPh>
    <phoneticPr fontId="18"/>
  </si>
  <si>
    <t>印</t>
    <rPh sb="0" eb="1">
      <t>イン</t>
    </rPh>
    <phoneticPr fontId="18"/>
  </si>
  <si>
    <t>第１号様式 （第７条関係）</t>
    <rPh sb="0" eb="1">
      <t>ダイ</t>
    </rPh>
    <rPh sb="2" eb="3">
      <t>ゴウ</t>
    </rPh>
    <rPh sb="3" eb="5">
      <t>ヨウシキ</t>
    </rPh>
    <rPh sb="7" eb="8">
      <t>ダイ</t>
    </rPh>
    <rPh sb="9" eb="10">
      <t>ジョウ</t>
    </rPh>
    <rPh sb="10" eb="12">
      <t>カンケイ</t>
    </rPh>
    <phoneticPr fontId="18"/>
  </si>
  <si>
    <t>シートごとに設定が必要です。【Shift】キーで複数シートを選択して一度に変更できます。</t>
    <rPh sb="6" eb="8">
      <t>セッテイ</t>
    </rPh>
    <rPh sb="9" eb="11">
      <t>ヒツヨウ</t>
    </rPh>
    <rPh sb="24" eb="26">
      <t>フクスウ</t>
    </rPh>
    <rPh sb="30" eb="32">
      <t>センタク</t>
    </rPh>
    <rPh sb="34" eb="36">
      <t>イチド</t>
    </rPh>
    <rPh sb="37" eb="39">
      <t>ヘンコウ</t>
    </rPh>
    <phoneticPr fontId="18"/>
  </si>
  <si>
    <t>申込者生年月日</t>
  </si>
  <si>
    <t>補助対象面積</t>
    <rPh sb="0" eb="2">
      <t>ホジョ</t>
    </rPh>
    <rPh sb="2" eb="4">
      <t>タイショウ</t>
    </rPh>
    <rPh sb="4" eb="6">
      <t>メンセキ</t>
    </rPh>
    <phoneticPr fontId="18"/>
  </si>
  <si>
    <r>
      <t>「</t>
    </r>
    <r>
      <rPr>
        <b/>
        <sz val="11"/>
        <color indexed="8"/>
        <rFont val="ＭＳ ゴシック"/>
      </rPr>
      <t>ファイル</t>
    </r>
    <r>
      <rPr>
        <sz val="11"/>
        <color indexed="8"/>
        <rFont val="ＭＳ ゴシック"/>
      </rPr>
      <t>」→「</t>
    </r>
    <r>
      <rPr>
        <b/>
        <sz val="11"/>
        <color indexed="8"/>
        <rFont val="ＭＳ ゴシック"/>
      </rPr>
      <t>オプション</t>
    </r>
    <r>
      <rPr>
        <sz val="11"/>
        <color indexed="8"/>
        <rFont val="ＭＳ ゴシック"/>
      </rPr>
      <t>」→</t>
    </r>
    <r>
      <rPr>
        <b/>
        <sz val="11"/>
        <color indexed="8"/>
        <rFont val="ＭＳ ゴシック"/>
      </rPr>
      <t>詳細設定</t>
    </r>
    <r>
      <rPr>
        <sz val="11"/>
        <color indexed="8"/>
        <rFont val="ＭＳ ゴシック"/>
      </rPr>
      <t>で、「</t>
    </r>
    <r>
      <rPr>
        <b/>
        <sz val="11"/>
        <color indexed="8"/>
        <rFont val="ＭＳ ゴシック"/>
      </rPr>
      <t>ゼロ値のセルにゼロを表示する</t>
    </r>
    <r>
      <rPr>
        <sz val="11"/>
        <color indexed="8"/>
        <rFont val="ＭＳ ゴシック"/>
      </rPr>
      <t>」</t>
    </r>
  </si>
  <si>
    <t>増築</t>
    <rPh sb="0" eb="2">
      <t>ゾウチク</t>
    </rPh>
    <phoneticPr fontId="18"/>
  </si>
  <si>
    <t>第３面から自動入力</t>
  </si>
  <si>
    <t>下記、水色のセルへ入力してください</t>
  </si>
  <si>
    <t>R5-003</t>
  </si>
  <si>
    <t>氏名</t>
    <rPh sb="0" eb="2">
      <t>シメイ</t>
    </rPh>
    <phoneticPr fontId="18"/>
  </si>
  <si>
    <t>（小数点以下切捨て）</t>
    <rPh sb="1" eb="3">
      <t>ショウスウ</t>
    </rPh>
    <rPh sb="4" eb="6">
      <t>イカ</t>
    </rPh>
    <rPh sb="6" eb="7">
      <t>キ</t>
    </rPh>
    <rPh sb="7" eb="8">
      <t>ス</t>
    </rPh>
    <phoneticPr fontId="18"/>
  </si>
  <si>
    <t>円</t>
  </si>
  <si>
    <t>香美市木材住宅支援事業費補助金</t>
    <rPh sb="0" eb="3">
      <t>カミシ</t>
    </rPh>
    <rPh sb="3" eb="5">
      <t>モクザイ</t>
    </rPh>
    <rPh sb="5" eb="7">
      <t>ジュウタク</t>
    </rPh>
    <rPh sb="7" eb="9">
      <t>シエン</t>
    </rPh>
    <rPh sb="9" eb="11">
      <t>ジギョウ</t>
    </rPh>
    <rPh sb="11" eb="12">
      <t>ヒ</t>
    </rPh>
    <rPh sb="12" eb="15">
      <t>ホジョキン</t>
    </rPh>
    <phoneticPr fontId="18"/>
  </si>
  <si>
    <t>申込者(建築主)　</t>
  </si>
  <si>
    <t>6</t>
  </si>
  <si>
    <t>連絡先</t>
  </si>
  <si>
    <t>(甲)住所</t>
  </si>
  <si>
    <t>設計図　（付近見取図、配置図、各階平面図及び立面図）</t>
    <rPh sb="0" eb="3">
      <t>セッケイズ</t>
    </rPh>
    <rPh sb="5" eb="7">
      <t>フキン</t>
    </rPh>
    <rPh sb="7" eb="9">
      <t>ミト</t>
    </rPh>
    <rPh sb="9" eb="10">
      <t>ズ</t>
    </rPh>
    <rPh sb="11" eb="13">
      <t>ハイチ</t>
    </rPh>
    <rPh sb="13" eb="14">
      <t>ズ</t>
    </rPh>
    <rPh sb="15" eb="16">
      <t>カク</t>
    </rPh>
    <rPh sb="16" eb="17">
      <t>カイ</t>
    </rPh>
    <rPh sb="17" eb="19">
      <t>ヘイメン</t>
    </rPh>
    <rPh sb="19" eb="20">
      <t>ズ</t>
    </rPh>
    <rPh sb="20" eb="21">
      <t>オヨ</t>
    </rPh>
    <rPh sb="22" eb="25">
      <t>リツメンズ</t>
    </rPh>
    <phoneticPr fontId="18"/>
  </si>
  <si>
    <t>たろう</t>
  </si>
  <si>
    <t>　こうちの木の住まいづくり助成事業費補助金交付要綱第７条第１項の規定により申込書を提出します。</t>
    <rPh sb="5" eb="6">
      <t>キ</t>
    </rPh>
    <rPh sb="7" eb="8">
      <t>ス</t>
    </rPh>
    <rPh sb="13" eb="15">
      <t>ジョセイ</t>
    </rPh>
    <rPh sb="15" eb="17">
      <t>ジギョウ</t>
    </rPh>
    <rPh sb="17" eb="18">
      <t>ヒ</t>
    </rPh>
    <rPh sb="18" eb="20">
      <t>ホジョ</t>
    </rPh>
    <rPh sb="20" eb="21">
      <t>キン</t>
    </rPh>
    <rPh sb="21" eb="23">
      <t>コウフ</t>
    </rPh>
    <rPh sb="23" eb="25">
      <t>ヨウコウ</t>
    </rPh>
    <rPh sb="25" eb="26">
      <t>ダイ</t>
    </rPh>
    <rPh sb="27" eb="28">
      <t>ジョウ</t>
    </rPh>
    <rPh sb="28" eb="29">
      <t>ダイ</t>
    </rPh>
    <rPh sb="30" eb="31">
      <t>コウ</t>
    </rPh>
    <rPh sb="32" eb="34">
      <t>キテイ</t>
    </rPh>
    <rPh sb="37" eb="40">
      <t>モウシコミショ</t>
    </rPh>
    <rPh sb="41" eb="43">
      <t>テイシュツ</t>
    </rPh>
    <phoneticPr fontId="18"/>
  </si>
  <si>
    <t>建築確認済証の写し又は建築確認を要しない場合は、建築工事届済証明書の写し（リフォームを除く。）</t>
    <rPh sb="0" eb="2">
      <t>ケンチク</t>
    </rPh>
    <rPh sb="2" eb="4">
      <t>カクニン</t>
    </rPh>
    <rPh sb="4" eb="5">
      <t>スミ</t>
    </rPh>
    <rPh sb="5" eb="6">
      <t>ショウ</t>
    </rPh>
    <rPh sb="7" eb="8">
      <t>ウツ</t>
    </rPh>
    <rPh sb="9" eb="10">
      <t>マタ</t>
    </rPh>
    <phoneticPr fontId="18"/>
  </si>
  <si>
    <t>建設業登録番号</t>
    <rPh sb="0" eb="3">
      <t>ケンセツギョウ</t>
    </rPh>
    <rPh sb="3" eb="5">
      <t>トウロク</t>
    </rPh>
    <rPh sb="5" eb="7">
      <t>バンゴウ</t>
    </rPh>
    <phoneticPr fontId="18"/>
  </si>
  <si>
    <t>他事業との併用</t>
    <rPh sb="0" eb="1">
      <t>タ</t>
    </rPh>
    <rPh sb="1" eb="3">
      <t>ジギョウ</t>
    </rPh>
    <rPh sb="5" eb="7">
      <t>ヘイヨウ</t>
    </rPh>
    <phoneticPr fontId="18"/>
  </si>
  <si>
    <t>使用面積</t>
    <rPh sb="0" eb="2">
      <t>シヨウ</t>
    </rPh>
    <rPh sb="2" eb="4">
      <t>メンセキ</t>
    </rPh>
    <phoneticPr fontId="18"/>
  </si>
  <si>
    <t>(</t>
  </si>
  <si>
    <t>ｍ3</t>
  </si>
  <si>
    <t>)</t>
  </si>
  <si>
    <t>その他</t>
    <rPh sb="2" eb="3">
      <t>タ</t>
    </rPh>
    <phoneticPr fontId="18"/>
  </si>
  <si>
    <t>高知市丸ノ内１丁目２０番１号　メゾンウッドベル101号</t>
    <rPh sb="0" eb="3">
      <t>コウチシ</t>
    </rPh>
    <rPh sb="3" eb="4">
      <t>マル</t>
    </rPh>
    <rPh sb="5" eb="6">
      <t>ウチ</t>
    </rPh>
    <rPh sb="7" eb="9">
      <t>チョウメ</t>
    </rPh>
    <rPh sb="11" eb="12">
      <t>バン</t>
    </rPh>
    <rPh sb="13" eb="14">
      <t>ゴウ</t>
    </rPh>
    <rPh sb="26" eb="27">
      <t>ゴウ</t>
    </rPh>
    <phoneticPr fontId="18"/>
  </si>
  <si>
    <t>②</t>
  </si>
  <si>
    <t>住所</t>
    <rPh sb="0" eb="2">
      <t>ジュウショ</t>
    </rPh>
    <phoneticPr fontId="18"/>
  </si>
  <si>
    <t>うち県産乾燥材</t>
    <rPh sb="2" eb="4">
      <t>ケンサン</t>
    </rPh>
    <rPh sb="4" eb="6">
      <t>カンソウ</t>
    </rPh>
    <rPh sb="6" eb="7">
      <t>ザイ</t>
    </rPh>
    <phoneticPr fontId="18"/>
  </si>
  <si>
    <t>※代理者による手続きの場合にあっては、申込前に委任状を作成してください。</t>
    <rPh sb="1" eb="4">
      <t>ダイリシャ</t>
    </rPh>
    <rPh sb="7" eb="9">
      <t>テツヅ</t>
    </rPh>
    <rPh sb="11" eb="13">
      <t>バアイ</t>
    </rPh>
    <rPh sb="19" eb="21">
      <t>モウシコ</t>
    </rPh>
    <rPh sb="21" eb="22">
      <t>マエ</t>
    </rPh>
    <rPh sb="23" eb="26">
      <t>イニンジョウ</t>
    </rPh>
    <rPh sb="27" eb="29">
      <t>サクセイ</t>
    </rPh>
    <phoneticPr fontId="18"/>
  </si>
  <si>
    <t>無</t>
    <rPh sb="0" eb="1">
      <t>ナシ</t>
    </rPh>
    <phoneticPr fontId="18"/>
  </si>
  <si>
    <t>連絡先</t>
    <rPh sb="0" eb="3">
      <t>レンラクサキ</t>
    </rPh>
    <phoneticPr fontId="18"/>
  </si>
  <si>
    <t>２</t>
  </si>
  <si>
    <t>長期優良住宅加算</t>
    <rPh sb="0" eb="2">
      <t>チョウキ</t>
    </rPh>
    <rPh sb="2" eb="4">
      <t>ユウリョウ</t>
    </rPh>
    <rPh sb="4" eb="6">
      <t>ジュウタク</t>
    </rPh>
    <rPh sb="6" eb="8">
      <t>カサン</t>
    </rPh>
    <phoneticPr fontId="18"/>
  </si>
  <si>
    <t>増築・ﾘﾌｫｰﾑ</t>
  </si>
  <si>
    <t>代理者</t>
    <rPh sb="0" eb="2">
      <t>ダイリ</t>
    </rPh>
    <rPh sb="2" eb="3">
      <t>シャ</t>
    </rPh>
    <phoneticPr fontId="18"/>
  </si>
  <si>
    <t>8</t>
  </si>
  <si>
    <t>事務所名</t>
    <rPh sb="0" eb="2">
      <t>ジム</t>
    </rPh>
    <rPh sb="2" eb="3">
      <t>ショ</t>
    </rPh>
    <rPh sb="3" eb="4">
      <t>メイ</t>
    </rPh>
    <phoneticPr fontId="18"/>
  </si>
  <si>
    <t>代理者</t>
    <rPh sb="0" eb="3">
      <t>ダイリシャ</t>
    </rPh>
    <phoneticPr fontId="18"/>
  </si>
  <si>
    <t>担当者氏名</t>
    <rPh sb="0" eb="3">
      <t>タントウシャ</t>
    </rPh>
    <rPh sb="3" eb="5">
      <t>シメイ</t>
    </rPh>
    <phoneticPr fontId="18"/>
  </si>
  <si>
    <t>登録知事（</t>
    <rPh sb="0" eb="2">
      <t>トウロク</t>
    </rPh>
    <rPh sb="2" eb="4">
      <t>チジ</t>
    </rPh>
    <phoneticPr fontId="18"/>
  </si>
  <si>
    <t>建築士事務所登録</t>
  </si>
  <si>
    <t>代理者による届出の場合は、委任状及び建築士事務所登録申請書副本等の写し又は行政書士票の写し</t>
    <rPh sb="0" eb="2">
      <t>ダイリ</t>
    </rPh>
    <rPh sb="2" eb="3">
      <t>シャ</t>
    </rPh>
    <rPh sb="6" eb="7">
      <t>トド</t>
    </rPh>
    <rPh sb="7" eb="8">
      <t>デ</t>
    </rPh>
    <rPh sb="9" eb="11">
      <t>バアイ</t>
    </rPh>
    <rPh sb="13" eb="16">
      <t>イニンジョウ</t>
    </rPh>
    <rPh sb="16" eb="17">
      <t>オヨ</t>
    </rPh>
    <rPh sb="31" eb="32">
      <t>トウ</t>
    </rPh>
    <phoneticPr fontId="18"/>
  </si>
  <si>
    <t>A</t>
  </si>
  <si>
    <t>円</t>
    <rPh sb="0" eb="1">
      <t>エン</t>
    </rPh>
    <phoneticPr fontId="18"/>
  </si>
  <si>
    <t>種別</t>
  </si>
  <si>
    <t>資格種別（</t>
    <rPh sb="0" eb="2">
      <t>シカク</t>
    </rPh>
    <rPh sb="2" eb="4">
      <t>シュベツ</t>
    </rPh>
    <phoneticPr fontId="18"/>
  </si>
  <si>
    <t>申込補助金額算定表</t>
  </si>
  <si>
    <t>申請住宅の引渡し日又は
リフォーム完了日</t>
    <rPh sb="0" eb="2">
      <t>シンセイ</t>
    </rPh>
    <rPh sb="2" eb="4">
      <t>ジュウタク</t>
    </rPh>
    <rPh sb="5" eb="6">
      <t>ヒ</t>
    </rPh>
    <rPh sb="6" eb="7">
      <t>ワタ</t>
    </rPh>
    <rPh sb="8" eb="9">
      <t>ビ</t>
    </rPh>
    <rPh sb="9" eb="10">
      <t>マタ</t>
    </rPh>
    <rPh sb="17" eb="20">
      <t>カンリョウビ</t>
    </rPh>
    <phoneticPr fontId="18"/>
  </si>
  <si>
    <t>登録番号（</t>
    <rPh sb="0" eb="2">
      <t>トウロク</t>
    </rPh>
    <rPh sb="2" eb="4">
      <t>バンゴウ</t>
    </rPh>
    <phoneticPr fontId="18"/>
  </si>
  <si>
    <t>登録番号</t>
  </si>
  <si>
    <t>⑥</t>
  </si>
  <si>
    <t>担当者氏名</t>
  </si>
  <si>
    <t>※現在お住まいの住所を記載してください。</t>
  </si>
  <si>
    <t>３</t>
  </si>
  <si>
    <t>自署でお願いします</t>
  </si>
  <si>
    <t>設計者 事務所名</t>
  </si>
  <si>
    <t>設計者</t>
    <rPh sb="0" eb="3">
      <t>セッケイシャ</t>
    </rPh>
    <phoneticPr fontId="18"/>
  </si>
  <si>
    <t>氏名</t>
  </si>
  <si>
    <t>　</t>
  </si>
  <si>
    <t>施工者 建設業者名</t>
  </si>
  <si>
    <t>施工者</t>
    <rPh sb="0" eb="3">
      <t>セコウシャ</t>
    </rPh>
    <phoneticPr fontId="18"/>
  </si>
  <si>
    <t>建設業者名</t>
    <rPh sb="0" eb="3">
      <t>ケンセツギョウ</t>
    </rPh>
    <rPh sb="3" eb="4">
      <t>シャ</t>
    </rPh>
    <rPh sb="4" eb="5">
      <t>メイ</t>
    </rPh>
    <phoneticPr fontId="18"/>
  </si>
  <si>
    <t>建設業登録番号</t>
  </si>
  <si>
    <t>-</t>
  </si>
  <si>
    <t>申込住宅の内容</t>
  </si>
  <si>
    <t>住  所</t>
    <rPh sb="0" eb="1">
      <t>ジュウ</t>
    </rPh>
    <rPh sb="3" eb="4">
      <t>トコロ</t>
    </rPh>
    <phoneticPr fontId="18"/>
  </si>
  <si>
    <t>申込住宅の内容</t>
    <rPh sb="0" eb="2">
      <t>モウシコミ</t>
    </rPh>
    <rPh sb="2" eb="4">
      <t>ジュウタク</t>
    </rPh>
    <rPh sb="5" eb="7">
      <t>ナイヨウ</t>
    </rPh>
    <phoneticPr fontId="18"/>
  </si>
  <si>
    <t>高知県香美市土佐山田町加茂字前田777番</t>
    <rPh sb="0" eb="3">
      <t>コウチケン</t>
    </rPh>
    <rPh sb="3" eb="6">
      <t>カミシ</t>
    </rPh>
    <rPh sb="6" eb="11">
      <t>トサヤマダチョウ</t>
    </rPh>
    <rPh sb="11" eb="13">
      <t>カモ</t>
    </rPh>
    <rPh sb="13" eb="14">
      <t>アザ</t>
    </rPh>
    <rPh sb="14" eb="16">
      <t>マエダ</t>
    </rPh>
    <rPh sb="19" eb="20">
      <t>バン</t>
    </rPh>
    <phoneticPr fontId="18"/>
  </si>
  <si>
    <t>補助金算定額</t>
    <rPh sb="0" eb="2">
      <t>ホジョ</t>
    </rPh>
    <rPh sb="2" eb="3">
      <t>キン</t>
    </rPh>
    <rPh sb="3" eb="4">
      <t>サン</t>
    </rPh>
    <rPh sb="5" eb="6">
      <t>ガク</t>
    </rPh>
    <phoneticPr fontId="18"/>
  </si>
  <si>
    <t>個人住宅</t>
    <rPh sb="0" eb="2">
      <t>コジン</t>
    </rPh>
    <rPh sb="2" eb="4">
      <t>ジュウタク</t>
    </rPh>
    <phoneticPr fontId="18"/>
  </si>
  <si>
    <t>委任日</t>
    <rPh sb="0" eb="2">
      <t>イニン</t>
    </rPh>
    <rPh sb="2" eb="3">
      <t>ビ</t>
    </rPh>
    <phoneticPr fontId="18"/>
  </si>
  <si>
    <t>リフォーム</t>
  </si>
  <si>
    <t>引渡し日</t>
  </si>
  <si>
    <t>(甲)氏名</t>
  </si>
  <si>
    <t>7</t>
  </si>
  <si>
    <t>ｍ2</t>
  </si>
  <si>
    <t>無</t>
    <rPh sb="0" eb="1">
      <t>ナ</t>
    </rPh>
    <phoneticPr fontId="18"/>
  </si>
  <si>
    <t>※住居表示　住民票の住所を記載してください。</t>
    <rPh sb="1" eb="3">
      <t>ジュウキョ</t>
    </rPh>
    <rPh sb="3" eb="5">
      <t>ヒョウジ</t>
    </rPh>
    <rPh sb="6" eb="9">
      <t>ジュウミンヒョウ</t>
    </rPh>
    <rPh sb="10" eb="12">
      <t>ジュウショ</t>
    </rPh>
    <rPh sb="13" eb="15">
      <t>キサイ</t>
    </rPh>
    <phoneticPr fontId="18"/>
  </si>
  <si>
    <t>申請予定年月日</t>
  </si>
  <si>
    <t>B</t>
  </si>
  <si>
    <t>申込補助金額算定表</t>
    <rPh sb="0" eb="2">
      <t>モウシコミ</t>
    </rPh>
    <rPh sb="2" eb="4">
      <t>ホジョ</t>
    </rPh>
    <rPh sb="4" eb="6">
      <t>キンガク</t>
    </rPh>
    <rPh sb="6" eb="7">
      <t>サン</t>
    </rPh>
    <rPh sb="8" eb="9">
      <t>ヒョウ</t>
    </rPh>
    <phoneticPr fontId="18"/>
  </si>
  <si>
    <t>③内装化粧仕上材</t>
  </si>
  <si>
    <t>項目</t>
    <rPh sb="0" eb="2">
      <t>コウモク</t>
    </rPh>
    <phoneticPr fontId="18"/>
  </si>
  <si>
    <t>※昼間連絡のとれる電話番号を必ずご記入ください。</t>
  </si>
  <si>
    <t>使用数量</t>
  </si>
  <si>
    <t>　 こうちの木の住まいづくり助成事業費補助金交付要綱第７条第１項の規定により申込書を提出
 します。</t>
  </si>
  <si>
    <t>算定表（参考）からの自動入力、自動計算</t>
    <rPh sb="0" eb="2">
      <t>サンテイ</t>
    </rPh>
    <rPh sb="2" eb="3">
      <t>ヒョウ</t>
    </rPh>
    <rPh sb="4" eb="6">
      <t>サンコウ</t>
    </rPh>
    <phoneticPr fontId="18"/>
  </si>
  <si>
    <t>委任する住宅の地名地番</t>
    <rPh sb="0" eb="2">
      <t>イニン</t>
    </rPh>
    <rPh sb="4" eb="6">
      <t>ジュウタク</t>
    </rPh>
    <rPh sb="7" eb="9">
      <t>チメイ</t>
    </rPh>
    <rPh sb="9" eb="11">
      <t>チバン</t>
    </rPh>
    <phoneticPr fontId="18"/>
  </si>
  <si>
    <t>　×2,000円/ｍ2→</t>
    <rPh sb="7" eb="8">
      <t>エン</t>
    </rPh>
    <phoneticPr fontId="18"/>
  </si>
  <si>
    <t>③</t>
  </si>
  <si>
    <t>=</t>
  </si>
  <si>
    <t>内装化粧仕上材</t>
    <rPh sb="0" eb="2">
      <t>ナイソウ</t>
    </rPh>
    <rPh sb="2" eb="4">
      <t>ケショウ</t>
    </rPh>
    <rPh sb="4" eb="6">
      <t>シア</t>
    </rPh>
    <rPh sb="6" eb="7">
      <t>ザイ</t>
    </rPh>
    <phoneticPr fontId="18"/>
  </si>
  <si>
    <r>
      <t>当</t>
    </r>
    <r>
      <rPr>
        <b/>
        <sz val="12"/>
        <color auto="1"/>
        <rFont val="ＭＳ ゴシック"/>
      </rPr>
      <t>該様式は、入力が必要な箇所は全て水色のセルで設定しています。
よって、</t>
    </r>
    <r>
      <rPr>
        <b/>
        <sz val="12"/>
        <color indexed="10"/>
        <rFont val="ＭＳ ゴシック"/>
      </rPr>
      <t xml:space="preserve">水色のセル以外のセルには入力が出来ないように
</t>
    </r>
    <r>
      <rPr>
        <b/>
        <sz val="12"/>
        <color auto="1"/>
        <rFont val="ＭＳ ゴシック"/>
      </rPr>
      <t>シートに</t>
    </r>
    <r>
      <rPr>
        <b/>
        <sz val="12"/>
        <color indexed="10"/>
        <rFont val="ＭＳ ゴシック"/>
      </rPr>
      <t>保護を</t>
    </r>
    <r>
      <rPr>
        <b/>
        <sz val="12"/>
        <color auto="1"/>
        <rFont val="ＭＳ ゴシック"/>
      </rPr>
      <t>かけています。</t>
    </r>
    <r>
      <rPr>
        <b/>
        <sz val="12"/>
        <color indexed="10"/>
        <rFont val="ＭＳ ゴシック"/>
      </rPr>
      <t xml:space="preserve">
</t>
    </r>
    <rPh sb="0" eb="2">
      <t>トウガイ</t>
    </rPh>
    <rPh sb="2" eb="4">
      <t>ヨウシキ</t>
    </rPh>
    <rPh sb="36" eb="38">
      <t>ミズイロ</t>
    </rPh>
    <rPh sb="41" eb="43">
      <t>イガイ</t>
    </rPh>
    <rPh sb="48" eb="50">
      <t>ニュウリョク</t>
    </rPh>
    <rPh sb="51" eb="53">
      <t>デキ</t>
    </rPh>
    <phoneticPr fontId="18"/>
  </si>
  <si>
    <t>部位</t>
    <rPh sb="0" eb="2">
      <t>ブイ</t>
    </rPh>
    <phoneticPr fontId="18"/>
  </si>
  <si>
    <t>④</t>
  </si>
  <si>
    <t>電話番号</t>
    <rPh sb="0" eb="2">
      <t>デンワ</t>
    </rPh>
    <rPh sb="2" eb="4">
      <t>バンゴウ</t>
    </rPh>
    <phoneticPr fontId="18"/>
  </si>
  <si>
    <t>子育て支援加算</t>
    <rPh sb="0" eb="2">
      <t>コソダ</t>
    </rPh>
    <rPh sb="3" eb="5">
      <t>シエン</t>
    </rPh>
    <rPh sb="5" eb="7">
      <t>カサン</t>
    </rPh>
    <phoneticPr fontId="18"/>
  </si>
  <si>
    <t>⑤</t>
  </si>
  <si>
    <t>高知</t>
    <rPh sb="0" eb="2">
      <t>コウチ</t>
    </rPh>
    <phoneticPr fontId="18"/>
  </si>
  <si>
    <t>県産乾燥材</t>
    <rPh sb="0" eb="2">
      <t>ケンサン</t>
    </rPh>
    <rPh sb="2" eb="4">
      <t>カンソウ</t>
    </rPh>
    <rPh sb="4" eb="5">
      <t>ザイ</t>
    </rPh>
    <phoneticPr fontId="18"/>
  </si>
  <si>
    <t>他の事業との併用</t>
  </si>
  <si>
    <t>第２面から自動入力</t>
  </si>
  <si>
    <t>事業名(</t>
    <rPh sb="0" eb="2">
      <t>ジギョウ</t>
    </rPh>
    <rPh sb="2" eb="3">
      <t>メイ</t>
    </rPh>
    <phoneticPr fontId="18"/>
  </si>
  <si>
    <t>※申込み時に委託されている場合は不要です。</t>
    <rPh sb="1" eb="3">
      <t>モウシコ</t>
    </rPh>
    <rPh sb="4" eb="5">
      <t>ジ</t>
    </rPh>
    <rPh sb="6" eb="8">
      <t>イタク</t>
    </rPh>
    <rPh sb="13" eb="15">
      <t>バアイ</t>
    </rPh>
    <rPh sb="16" eb="18">
      <t>フヨウ</t>
    </rPh>
    <phoneticPr fontId="18"/>
  </si>
  <si>
    <t>高知県知事　濵田　省司　様</t>
    <rPh sb="6" eb="8">
      <t>ハマダ</t>
    </rPh>
    <rPh sb="9" eb="11">
      <t>セイジ</t>
    </rPh>
    <rPh sb="12" eb="13">
      <t>サマ</t>
    </rPh>
    <phoneticPr fontId="18"/>
  </si>
  <si>
    <t>こうちの木の住まいづくり助成事業費補助金交付申請手続に関する委任状</t>
    <rPh sb="4" eb="5">
      <t>キ</t>
    </rPh>
    <rPh sb="6" eb="7">
      <t>ス</t>
    </rPh>
    <rPh sb="12" eb="14">
      <t>ジョセイ</t>
    </rPh>
    <rPh sb="14" eb="16">
      <t>ジギョウ</t>
    </rPh>
    <rPh sb="16" eb="17">
      <t>ヒ</t>
    </rPh>
    <rPh sb="17" eb="20">
      <t>ホジョキン</t>
    </rPh>
    <rPh sb="20" eb="22">
      <t>コウフ</t>
    </rPh>
    <rPh sb="22" eb="24">
      <t>シンセイ</t>
    </rPh>
    <rPh sb="24" eb="26">
      <t>テツヅ</t>
    </rPh>
    <rPh sb="27" eb="28">
      <t>カン</t>
    </rPh>
    <rPh sb="30" eb="33">
      <t>イニンジョウ</t>
    </rPh>
    <phoneticPr fontId="18"/>
  </si>
  <si>
    <t>（署名、押印をしてください。）</t>
    <rPh sb="1" eb="3">
      <t>ショメイ</t>
    </rPh>
    <rPh sb="4" eb="6">
      <t>オウイン</t>
    </rPh>
    <phoneticPr fontId="18"/>
  </si>
  <si>
    <t>申請区分</t>
    <rPh sb="0" eb="2">
      <t>シンセイ</t>
    </rPh>
    <rPh sb="2" eb="4">
      <t>クブン</t>
    </rPh>
    <phoneticPr fontId="18"/>
  </si>
  <si>
    <t>※記載された個人情報は、市町村事業と併用される場合、当該市町村へ提供することがあります。</t>
    <rPh sb="1" eb="3">
      <t>キサイ</t>
    </rPh>
    <rPh sb="6" eb="8">
      <t>コジン</t>
    </rPh>
    <rPh sb="8" eb="10">
      <t>ジョウホウ</t>
    </rPh>
    <rPh sb="12" eb="15">
      <t>シチョウソン</t>
    </rPh>
    <rPh sb="15" eb="17">
      <t>ジギョウ</t>
    </rPh>
    <rPh sb="18" eb="20">
      <t>ヘイヨウ</t>
    </rPh>
    <rPh sb="23" eb="25">
      <t>バアイ</t>
    </rPh>
    <rPh sb="26" eb="28">
      <t>トウガイ</t>
    </rPh>
    <rPh sb="28" eb="31">
      <t>シチョウソン</t>
    </rPh>
    <rPh sb="32" eb="34">
      <t>テイキョウ</t>
    </rPh>
    <phoneticPr fontId="18"/>
  </si>
  <si>
    <t>新築・増築</t>
  </si>
  <si>
    <t>氏</t>
    <rPh sb="0" eb="1">
      <t>ウジ</t>
    </rPh>
    <phoneticPr fontId="18"/>
  </si>
  <si>
    <t>市町村補助</t>
    <rPh sb="0" eb="3">
      <t>シチョウソン</t>
    </rPh>
    <rPh sb="3" eb="5">
      <t>ホジョ</t>
    </rPh>
    <phoneticPr fontId="18"/>
  </si>
  <si>
    <t>姓</t>
    <rPh sb="0" eb="1">
      <t>セイ</t>
    </rPh>
    <phoneticPr fontId="18"/>
  </si>
  <si>
    <t>（委任する住宅に関する事項）</t>
    <rPh sb="1" eb="3">
      <t>イニン</t>
    </rPh>
    <rPh sb="5" eb="7">
      <t>ジュウタク</t>
    </rPh>
    <rPh sb="8" eb="9">
      <t>カン</t>
    </rPh>
    <rPh sb="11" eb="13">
      <t>ジコウ</t>
    </rPh>
    <phoneticPr fontId="18"/>
  </si>
  <si>
    <t>（甲）</t>
    <rPh sb="1" eb="2">
      <t>コウ</t>
    </rPh>
    <phoneticPr fontId="18"/>
  </si>
  <si>
    <t>申請に係る手続きを委任します。</t>
    <rPh sb="3" eb="4">
      <t>カカ</t>
    </rPh>
    <rPh sb="5" eb="7">
      <t>テツヅ</t>
    </rPh>
    <rPh sb="9" eb="11">
      <t>イニン</t>
    </rPh>
    <phoneticPr fontId="18"/>
  </si>
  <si>
    <t>　甲（建築主）は、乙（代理者）に、下記のとおりこうちの木の住まいづくり助成事業費補助金交付</t>
    <rPh sb="1" eb="2">
      <t>コウ</t>
    </rPh>
    <rPh sb="3" eb="5">
      <t>ケンチク</t>
    </rPh>
    <rPh sb="5" eb="6">
      <t>ヌシ</t>
    </rPh>
    <rPh sb="9" eb="10">
      <t>オツ</t>
    </rPh>
    <rPh sb="11" eb="13">
      <t>ダイリ</t>
    </rPh>
    <rPh sb="13" eb="14">
      <t>シャ</t>
    </rPh>
    <rPh sb="17" eb="19">
      <t>カキ</t>
    </rPh>
    <rPh sb="27" eb="28">
      <t>キ</t>
    </rPh>
    <rPh sb="29" eb="30">
      <t>ス</t>
    </rPh>
    <rPh sb="35" eb="37">
      <t>ジョセイ</t>
    </rPh>
    <rPh sb="37" eb="39">
      <t>ジギョウ</t>
    </rPh>
    <rPh sb="39" eb="40">
      <t>ヒ</t>
    </rPh>
    <rPh sb="40" eb="43">
      <t>ホジョキン</t>
    </rPh>
    <rPh sb="43" eb="45">
      <t>コウフ</t>
    </rPh>
    <phoneticPr fontId="18"/>
  </si>
  <si>
    <t>記</t>
    <rPh sb="0" eb="1">
      <t>キ</t>
    </rPh>
    <phoneticPr fontId="18"/>
  </si>
  <si>
    <t>（乙）</t>
    <rPh sb="1" eb="2">
      <t>オツ</t>
    </rPh>
    <phoneticPr fontId="18"/>
  </si>
  <si>
    <t>委任する住宅に関する事項</t>
  </si>
  <si>
    <t>所在地</t>
    <rPh sb="0" eb="3">
      <t>ショザイチ</t>
    </rPh>
    <phoneticPr fontId="18"/>
  </si>
  <si>
    <t>※申請のみ委託する場合は添付してください。</t>
    <rPh sb="1" eb="3">
      <t>シンセイ</t>
    </rPh>
    <rPh sb="5" eb="7">
      <t>イタク</t>
    </rPh>
    <rPh sb="9" eb="11">
      <t>バアイ</t>
    </rPh>
    <rPh sb="12" eb="14">
      <t>テンプ</t>
    </rPh>
    <phoneticPr fontId="18"/>
  </si>
  <si>
    <t>第１号様式 （第７条関係）</t>
  </si>
  <si>
    <t>委託日</t>
    <rPh sb="0" eb="2">
      <t>イタク</t>
    </rPh>
    <rPh sb="2" eb="3">
      <t>ビ</t>
    </rPh>
    <phoneticPr fontId="18"/>
  </si>
  <si>
    <t>(乙)所在地</t>
  </si>
  <si>
    <t>(乙)事務所・担当者名</t>
  </si>
  <si>
    <t>第１面から自動入力</t>
  </si>
  <si>
    <t>無</t>
  </si>
  <si>
    <t>3</t>
  </si>
  <si>
    <t>建設地の地名地番</t>
    <rPh sb="0" eb="3">
      <t>ケンセツチ</t>
    </rPh>
    <rPh sb="4" eb="6">
      <t>チメイ</t>
    </rPh>
    <rPh sb="6" eb="8">
      <t>チバン</t>
    </rPh>
    <phoneticPr fontId="18"/>
  </si>
  <si>
    <t>補助申請予定年月日</t>
    <rPh sb="0" eb="2">
      <t>ホジョ</t>
    </rPh>
    <rPh sb="2" eb="4">
      <t>シンセイ</t>
    </rPh>
    <rPh sb="4" eb="6">
      <t>ヨテイ</t>
    </rPh>
    <rPh sb="6" eb="9">
      <t>ネンガッピ</t>
    </rPh>
    <phoneticPr fontId="18"/>
  </si>
  <si>
    <t>×20,000円/ｍ3→</t>
    <rPh sb="7" eb="8">
      <t>エン</t>
    </rPh>
    <phoneticPr fontId="18"/>
  </si>
  <si>
    <t>申込住宅</t>
    <rPh sb="0" eb="2">
      <t>モウシコ</t>
    </rPh>
    <rPh sb="2" eb="4">
      <t>ジュウタク</t>
    </rPh>
    <phoneticPr fontId="18"/>
  </si>
  <si>
    <t>　×12,000円/ｍ3→</t>
    <rPh sb="8" eb="9">
      <t>エン</t>
    </rPh>
    <phoneticPr fontId="18"/>
  </si>
  <si>
    <t>※代理者は、手続きの代理を委任する場合に記載してください。担当者名も記載してください。</t>
  </si>
  <si>
    <t>県内産ＪＡＳ製品</t>
    <rPh sb="0" eb="3">
      <t>ケンナイサン</t>
    </rPh>
    <rPh sb="6" eb="8">
      <t>セイヒン</t>
    </rPh>
    <phoneticPr fontId="18"/>
  </si>
  <si>
    <t>その他（①以外）</t>
    <rPh sb="2" eb="3">
      <t>タ</t>
    </rPh>
    <rPh sb="5" eb="7">
      <t>イガイ</t>
    </rPh>
    <phoneticPr fontId="18"/>
  </si>
  <si>
    <t>①県産ＪＡＳ製品</t>
    <rPh sb="1" eb="3">
      <t>ケンサン</t>
    </rPh>
    <rPh sb="6" eb="8">
      <t>セイヒン</t>
    </rPh>
    <phoneticPr fontId="18"/>
  </si>
  <si>
    <t>②その他（①以外）</t>
    <rPh sb="3" eb="4">
      <t>タ</t>
    </rPh>
    <rPh sb="6" eb="8">
      <t>イガイ</t>
    </rPh>
    <phoneticPr fontId="18"/>
  </si>
  <si>
    <t>×20,000円/㎥→</t>
    <rPh sb="7" eb="8">
      <t>エン</t>
    </rPh>
    <phoneticPr fontId="18"/>
  </si>
  <si>
    <t>添付図書</t>
    <rPh sb="0" eb="2">
      <t>テンプ</t>
    </rPh>
    <rPh sb="2" eb="4">
      <t>トショ</t>
    </rPh>
    <phoneticPr fontId="18"/>
  </si>
  <si>
    <t>（追加）</t>
  </si>
  <si>
    <t>□</t>
  </si>
  <si>
    <t>☑</t>
  </si>
  <si>
    <t>単位：㎥</t>
    <rPh sb="0" eb="2">
      <t>タンイ</t>
    </rPh>
    <phoneticPr fontId="18"/>
  </si>
  <si>
    <t>㎡</t>
  </si>
  <si>
    <t xml:space="preserve"> 分譲住宅</t>
  </si>
  <si>
    <t>※申込情報を代理者及び事前審査委託業者へ提供します。</t>
    <rPh sb="1" eb="3">
      <t>モウシコ</t>
    </rPh>
    <rPh sb="3" eb="5">
      <t>ジョウホウ</t>
    </rPh>
    <rPh sb="6" eb="9">
      <t>ダイリシャ</t>
    </rPh>
    <rPh sb="9" eb="10">
      <t>オヨ</t>
    </rPh>
    <rPh sb="11" eb="13">
      <t>ジゼン</t>
    </rPh>
    <rPh sb="13" eb="15">
      <t>シンサ</t>
    </rPh>
    <rPh sb="15" eb="17">
      <t>イタク</t>
    </rPh>
    <rPh sb="17" eb="19">
      <t>ギョウシャ</t>
    </rPh>
    <rPh sb="20" eb="22">
      <t>テイキョウ</t>
    </rPh>
    <phoneticPr fontId="18"/>
  </si>
  <si>
    <t>高知県香美市土佐山田町加茂777番地</t>
    <rPh sb="0" eb="3">
      <t>コウチケン</t>
    </rPh>
    <rPh sb="3" eb="6">
      <t>カミシ</t>
    </rPh>
    <rPh sb="6" eb="11">
      <t>トサヤマダチョウ</t>
    </rPh>
    <rPh sb="11" eb="13">
      <t>カモ</t>
    </rPh>
    <rPh sb="16" eb="18">
      <t>バンチ</t>
    </rPh>
    <phoneticPr fontId="18"/>
  </si>
  <si>
    <t>補助金額</t>
    <rPh sb="0" eb="2">
      <t>ホジョ</t>
    </rPh>
    <rPh sb="2" eb="3">
      <t>キン</t>
    </rPh>
    <rPh sb="3" eb="4">
      <t>ガク</t>
    </rPh>
    <phoneticPr fontId="18"/>
  </si>
  <si>
    <r>
      <t>※他事業との併用
（</t>
    </r>
    <r>
      <rPr>
        <b/>
        <sz val="8"/>
        <color indexed="8"/>
        <rFont val="ＭＳ ゴシック"/>
      </rPr>
      <t>地域型住宅ｸﾞﾘｰﾝ化事）</t>
    </r>
    <rPh sb="13" eb="15">
      <t>ジュウタク</t>
    </rPh>
    <phoneticPr fontId="18"/>
  </si>
  <si>
    <t>有の場合は、10万円→</t>
    <rPh sb="0" eb="1">
      <t>ユウ</t>
    </rPh>
    <rPh sb="2" eb="4">
      <t>バアイ</t>
    </rPh>
    <rPh sb="8" eb="10">
      <t>マンエン</t>
    </rPh>
    <phoneticPr fontId="18"/>
  </si>
  <si>
    <t>㎥</t>
  </si>
  <si>
    <t>内装化粧仕上材</t>
  </si>
  <si>
    <t>壁面</t>
    <rPh sb="0" eb="1">
      <t>カベ</t>
    </rPh>
    <rPh sb="1" eb="2">
      <t>メン</t>
    </rPh>
    <phoneticPr fontId="18"/>
  </si>
  <si>
    <t>基本部位に対する県産乾燥材の使用割合　(Ｂ)/(Ａ)</t>
  </si>
  <si>
    <t>　　</t>
  </si>
  <si>
    <t xml:space="preserve">有の場合は、10万円→ </t>
    <rPh sb="0" eb="1">
      <t>アリ</t>
    </rPh>
    <rPh sb="2" eb="4">
      <t>バアイ</t>
    </rPh>
    <rPh sb="9" eb="10">
      <t>エン</t>
    </rPh>
    <phoneticPr fontId="18"/>
  </si>
  <si>
    <t xml:space="preserve">有の場合は、③と同額→ </t>
    <rPh sb="0" eb="1">
      <t>アリ</t>
    </rPh>
    <rPh sb="2" eb="4">
      <t>バアイ</t>
    </rPh>
    <rPh sb="8" eb="10">
      <t>ドウガク</t>
    </rPh>
    <phoneticPr fontId="18"/>
  </si>
  <si>
    <t>氏　名</t>
    <rPh sb="0" eb="1">
      <t>シ</t>
    </rPh>
    <rPh sb="2" eb="3">
      <t>ナ</t>
    </rPh>
    <phoneticPr fontId="18"/>
  </si>
  <si>
    <t>申込金額　①＋②＋③＋④＋⑤合計金額（上限８０万円）</t>
    <rPh sb="0" eb="2">
      <t>モウシコ</t>
    </rPh>
    <rPh sb="2" eb="4">
      <t>キンガク</t>
    </rPh>
    <rPh sb="14" eb="16">
      <t>ゴウケイ</t>
    </rPh>
    <rPh sb="16" eb="18">
      <t>キンガク</t>
    </rPh>
    <rPh sb="19" eb="21">
      <t>ジョウゲン</t>
    </rPh>
    <rPh sb="23" eb="25">
      <t>マンエン</t>
    </rPh>
    <phoneticPr fontId="18"/>
  </si>
  <si>
    <t>こうちの木の住まいづくり助成事業実施申込書</t>
  </si>
  <si>
    <t>ふりがな</t>
  </si>
  <si>
    <t>名</t>
    <rPh sb="0" eb="1">
      <t>メイ</t>
    </rPh>
    <phoneticPr fontId="18"/>
  </si>
  <si>
    <t>電話番号</t>
  </si>
  <si>
    <t>生年月日</t>
  </si>
  <si>
    <t>　こうちの木の住まいづくり助成事業費補助金交付要綱第９条第１項の規定により申請書を提出します。</t>
  </si>
  <si>
    <t>建築場所</t>
    <rPh sb="0" eb="2">
      <t>ケンチク</t>
    </rPh>
    <rPh sb="2" eb="4">
      <t>バショ</t>
    </rPh>
    <phoneticPr fontId="18"/>
  </si>
  <si>
    <t>引渡し予定日</t>
    <rPh sb="0" eb="1">
      <t>ヒ</t>
    </rPh>
    <rPh sb="1" eb="2">
      <t>ワタ</t>
    </rPh>
    <rPh sb="3" eb="6">
      <t>ヨテイビ</t>
    </rPh>
    <phoneticPr fontId="18"/>
  </si>
  <si>
    <t>申込者住所</t>
    <rPh sb="0" eb="3">
      <t>モウシコミシャ</t>
    </rPh>
    <rPh sb="3" eb="5">
      <t>ジュウショ</t>
    </rPh>
    <phoneticPr fontId="18"/>
  </si>
  <si>
    <t>申込者電話番号</t>
    <rPh sb="0" eb="3">
      <t>モウシコミシャ</t>
    </rPh>
    <rPh sb="3" eb="5">
      <t>デンワ</t>
    </rPh>
    <rPh sb="5" eb="7">
      <t>バンゴウ</t>
    </rPh>
    <phoneticPr fontId="18"/>
  </si>
  <si>
    <t>引渡し予定日</t>
  </si>
  <si>
    <r>
      <t>建築場所</t>
    </r>
    <r>
      <rPr>
        <b/>
        <sz val="6"/>
        <color indexed="8"/>
        <rFont val="ＭＳ ゴシック"/>
      </rPr>
      <t>（地名地番）</t>
    </r>
    <rPh sb="0" eb="2">
      <t>ケンチク</t>
    </rPh>
    <rPh sb="2" eb="4">
      <t>バショ</t>
    </rPh>
    <phoneticPr fontId="18"/>
  </si>
  <si>
    <t>事務所名</t>
    <rPh sb="0" eb="3">
      <t>ジムショ</t>
    </rPh>
    <rPh sb="3" eb="4">
      <t>メイ</t>
    </rPh>
    <phoneticPr fontId="18"/>
  </si>
  <si>
    <t>（行政書士）</t>
    <rPh sb="1" eb="5">
      <t>ギョウセイショシ</t>
    </rPh>
    <phoneticPr fontId="18"/>
  </si>
  <si>
    <t>うち補助対象面積</t>
    <rPh sb="2" eb="4">
      <t>ホジョ</t>
    </rPh>
    <rPh sb="4" eb="6">
      <t>タイショウ</t>
    </rPh>
    <rPh sb="6" eb="8">
      <t>メンセキ</t>
    </rPh>
    <phoneticPr fontId="18"/>
  </si>
  <si>
    <t>新築</t>
  </si>
  <si>
    <t>子育て支援加算</t>
  </si>
  <si>
    <t xml:space="preserve"> ﾘﾌｫｰﾑ</t>
  </si>
  <si>
    <t>有の場合は、③と同額→</t>
    <rPh sb="0" eb="1">
      <t>ユウ</t>
    </rPh>
    <rPh sb="2" eb="4">
      <t>バアイ</t>
    </rPh>
    <rPh sb="8" eb="10">
      <t>ドウガク</t>
    </rPh>
    <phoneticPr fontId="18"/>
  </si>
  <si>
    <t xml:space="preserve">申 込 者
(建築主)
</t>
    <rPh sb="0" eb="1">
      <t>シン</t>
    </rPh>
    <rPh sb="2" eb="3">
      <t>コミ</t>
    </rPh>
    <rPh sb="4" eb="5">
      <t>モノ</t>
    </rPh>
    <rPh sb="7" eb="10">
      <t>ケンチクヌシ</t>
    </rPh>
    <phoneticPr fontId="18"/>
  </si>
  <si>
    <t>　×2,000円/㎡→</t>
    <rPh sb="7" eb="8">
      <t>エン</t>
    </rPh>
    <phoneticPr fontId="18"/>
  </si>
  <si>
    <t xml:space="preserve"> 高知県知事　濵田　省司　様</t>
  </si>
  <si>
    <t>すべての場合</t>
    <rPh sb="4" eb="6">
      <t>バアイ</t>
    </rPh>
    <phoneticPr fontId="18"/>
  </si>
  <si>
    <t>　  申 込 年 月 日</t>
    <rPh sb="3" eb="4">
      <t>シン</t>
    </rPh>
    <rPh sb="5" eb="6">
      <t>コミ</t>
    </rPh>
    <rPh sb="7" eb="8">
      <t>トシ</t>
    </rPh>
    <rPh sb="9" eb="10">
      <t>ツキ</t>
    </rPh>
    <rPh sb="11" eb="12">
      <t>ヒ</t>
    </rPh>
    <phoneticPr fontId="18"/>
  </si>
  <si>
    <t>※建築確認申請、建築工事届と一致</t>
    <rPh sb="1" eb="3">
      <t>ケンチク</t>
    </rPh>
    <rPh sb="3" eb="5">
      <t>カクニン</t>
    </rPh>
    <rPh sb="5" eb="7">
      <t>シンセイ</t>
    </rPh>
    <rPh sb="8" eb="10">
      <t>ケンチク</t>
    </rPh>
    <rPh sb="10" eb="12">
      <t>コウジ</t>
    </rPh>
    <rPh sb="12" eb="13">
      <t>トドケ</t>
    </rPh>
    <rPh sb="14" eb="16">
      <t>イッチ</t>
    </rPh>
    <phoneticPr fontId="18"/>
  </si>
  <si>
    <t>　×11,000円/㎥→</t>
    <rPh sb="8" eb="9">
      <t>エン</t>
    </rPh>
    <phoneticPr fontId="18"/>
  </si>
  <si>
    <t>申込金額　①＋②＋③＋④＋⑤合計金額（上限80万円）</t>
    <rPh sb="0" eb="2">
      <t>モウシコ</t>
    </rPh>
    <rPh sb="2" eb="4">
      <t>キンガク</t>
    </rPh>
    <rPh sb="14" eb="16">
      <t>ゴウケイ</t>
    </rPh>
    <rPh sb="16" eb="18">
      <t>キンガク</t>
    </rPh>
    <rPh sb="19" eb="21">
      <t>ジョウゲン</t>
    </rPh>
    <rPh sb="23" eb="25">
      <t>マンエン</t>
    </rPh>
    <phoneticPr fontId="18"/>
  </si>
  <si>
    <r>
      <t>な</t>
    </r>
    <r>
      <rPr>
        <sz val="12"/>
        <color indexed="8"/>
        <rFont val="ＭＳ ゴシック"/>
      </rPr>
      <t>お、</t>
    </r>
    <r>
      <rPr>
        <b/>
        <sz val="12"/>
        <color indexed="8"/>
        <rFont val="ＭＳ ゴシック"/>
      </rPr>
      <t>入力内容の</t>
    </r>
    <r>
      <rPr>
        <sz val="12"/>
        <color indexed="8"/>
        <rFont val="ＭＳ ゴシック"/>
      </rPr>
      <t>詳細はHPにある</t>
    </r>
    <r>
      <rPr>
        <b/>
        <sz val="12"/>
        <color indexed="8"/>
        <rFont val="ＭＳ ゴシック"/>
      </rPr>
      <t>記載例</t>
    </r>
    <r>
      <rPr>
        <sz val="12"/>
        <color indexed="8"/>
        <rFont val="ＭＳ ゴシック"/>
      </rPr>
      <t>を参照ください。</t>
    </r>
  </si>
  <si>
    <t>部位</t>
  </si>
  <si>
    <t>基本部位</t>
    <rPh sb="0" eb="2">
      <t>キホン</t>
    </rPh>
    <rPh sb="2" eb="4">
      <t>ブイ</t>
    </rPh>
    <phoneticPr fontId="18"/>
  </si>
  <si>
    <t>その他部位</t>
    <rPh sb="2" eb="3">
      <t>タ</t>
    </rPh>
    <rPh sb="3" eb="5">
      <t>ブイ</t>
    </rPh>
    <phoneticPr fontId="18"/>
  </si>
  <si>
    <t>使用材積</t>
    <rPh sb="0" eb="2">
      <t>シヨウ</t>
    </rPh>
    <rPh sb="2" eb="4">
      <t>ザイセキ</t>
    </rPh>
    <phoneticPr fontId="18"/>
  </si>
  <si>
    <t>うち県内産JAS製品</t>
    <rPh sb="2" eb="5">
      <t>ケンナイサン</t>
    </rPh>
    <rPh sb="8" eb="10">
      <t>セイヒン</t>
    </rPh>
    <phoneticPr fontId="18"/>
  </si>
  <si>
    <t>県産乾燥材</t>
    <rPh sb="0" eb="2">
      <t>ケンサン</t>
    </rPh>
    <rPh sb="2" eb="5">
      <t>カンソウザイ</t>
    </rPh>
    <phoneticPr fontId="18"/>
  </si>
  <si>
    <t>床面</t>
    <rPh sb="0" eb="2">
      <t>ユカメン</t>
    </rPh>
    <phoneticPr fontId="18"/>
  </si>
  <si>
    <t>※代理者は、手続きの代理を委任する場合に記載してください。担当者名も記載してください。</t>
    <rPh sb="1" eb="4">
      <t>ダイリシャ</t>
    </rPh>
    <rPh sb="6" eb="8">
      <t>テツヅ</t>
    </rPh>
    <rPh sb="10" eb="12">
      <t>ダイリ</t>
    </rPh>
    <rPh sb="13" eb="15">
      <t>イニン</t>
    </rPh>
    <rPh sb="17" eb="19">
      <t>バアイ</t>
    </rPh>
    <rPh sb="20" eb="22">
      <t>キサイ</t>
    </rPh>
    <phoneticPr fontId="18"/>
  </si>
  <si>
    <t>合計</t>
    <rPh sb="0" eb="2">
      <t>ゴウケイ</t>
    </rPh>
    <phoneticPr fontId="18"/>
  </si>
  <si>
    <t>事業名等</t>
    <rPh sb="0" eb="3">
      <t>ジギョウメイ</t>
    </rPh>
    <rPh sb="3" eb="4">
      <t>トウ</t>
    </rPh>
    <phoneticPr fontId="18"/>
  </si>
  <si>
    <t>うち補助対象材積</t>
    <rPh sb="2" eb="4">
      <t>ホジョ</t>
    </rPh>
    <rPh sb="4" eb="6">
      <t>タイショウ</t>
    </rPh>
    <rPh sb="6" eb="8">
      <t>ザイセキ</t>
    </rPh>
    <phoneticPr fontId="18"/>
  </si>
  <si>
    <t>その他
の部位</t>
    <rPh sb="2" eb="3">
      <t>タ</t>
    </rPh>
    <rPh sb="5" eb="7">
      <t>ブイ</t>
    </rPh>
    <phoneticPr fontId="18"/>
  </si>
  <si>
    <t>補助対象×0.9</t>
    <rPh sb="0" eb="2">
      <t>ホジョ</t>
    </rPh>
    <rPh sb="2" eb="4">
      <t>タイショウ</t>
    </rPh>
    <phoneticPr fontId="18"/>
  </si>
  <si>
    <t>数量は、下記に入力してください。</t>
    <rPh sb="0" eb="2">
      <t>スウリョウ</t>
    </rPh>
    <rPh sb="4" eb="6">
      <t>カキ</t>
    </rPh>
    <rPh sb="7" eb="9">
      <t>ニュウリョク</t>
    </rPh>
    <phoneticPr fontId="18"/>
  </si>
  <si>
    <t>住まい給付金</t>
    <rPh sb="0" eb="1">
      <t>ス</t>
    </rPh>
    <rPh sb="3" eb="6">
      <t>キュウフキン</t>
    </rPh>
    <phoneticPr fontId="18"/>
  </si>
  <si>
    <t>単位：㎡</t>
    <rPh sb="0" eb="2">
      <t>タンイ</t>
    </rPh>
    <phoneticPr fontId="18"/>
  </si>
  <si>
    <t>申請年月日</t>
    <rPh sb="0" eb="2">
      <t>シンセイ</t>
    </rPh>
    <phoneticPr fontId="18"/>
  </si>
  <si>
    <t>申請者住所</t>
    <rPh sb="0" eb="2">
      <t>シンセイ</t>
    </rPh>
    <rPh sb="2" eb="3">
      <t>モノ</t>
    </rPh>
    <rPh sb="3" eb="5">
      <t>ジュウショ</t>
    </rPh>
    <phoneticPr fontId="18"/>
  </si>
  <si>
    <t>備　考</t>
    <rPh sb="0" eb="1">
      <t>ビ</t>
    </rPh>
    <rPh sb="2" eb="3">
      <t>コウ</t>
    </rPh>
    <phoneticPr fontId="18"/>
  </si>
  <si>
    <t>申請者生年月日</t>
    <rPh sb="0" eb="2">
      <t>シンセイ</t>
    </rPh>
    <phoneticPr fontId="18"/>
  </si>
  <si>
    <t>申請者電話番号</t>
    <rPh sb="0" eb="2">
      <t>シンセイ</t>
    </rPh>
    <rPh sb="2" eb="3">
      <t>モノ</t>
    </rPh>
    <rPh sb="3" eb="5">
      <t>デンワ</t>
    </rPh>
    <rPh sb="5" eb="7">
      <t>バンゴウ</t>
    </rPh>
    <phoneticPr fontId="18"/>
  </si>
  <si>
    <t>市町村、他</t>
    <rPh sb="0" eb="3">
      <t>シチョウソン</t>
    </rPh>
    <rPh sb="4" eb="5">
      <t>ホカ</t>
    </rPh>
    <phoneticPr fontId="18"/>
  </si>
  <si>
    <t>こうちの木の住まいづくり助成事業申請書</t>
    <rPh sb="16" eb="19">
      <t>シンセイショ</t>
    </rPh>
    <phoneticPr fontId="18"/>
  </si>
  <si>
    <t>　　  　</t>
  </si>
  <si>
    <t>第４号様式 （第９条関係）</t>
  </si>
  <si>
    <t xml:space="preserve"> 申 請 年 月 日</t>
    <rPh sb="1" eb="2">
      <t>シン</t>
    </rPh>
    <rPh sb="3" eb="4">
      <t>ショウ</t>
    </rPh>
    <rPh sb="5" eb="6">
      <t>トシ</t>
    </rPh>
    <rPh sb="7" eb="8">
      <t>ツキ</t>
    </rPh>
    <rPh sb="9" eb="10">
      <t>ヒ</t>
    </rPh>
    <phoneticPr fontId="18"/>
  </si>
  <si>
    <r>
      <t xml:space="preserve">申 請 者
(建築主)
</t>
    </r>
    <r>
      <rPr>
        <sz val="10"/>
        <color indexed="8"/>
        <rFont val="ＭＳ 明朝"/>
      </rPr>
      <t>住民票の住所</t>
    </r>
    <rPh sb="0" eb="1">
      <t>シン</t>
    </rPh>
    <rPh sb="2" eb="3">
      <t>ショウ</t>
    </rPh>
    <rPh sb="4" eb="5">
      <t>モノ</t>
    </rPh>
    <rPh sb="7" eb="10">
      <t>ケンチクヌシ</t>
    </rPh>
    <rPh sb="12" eb="15">
      <t>ジュウミンヒョウ</t>
    </rPh>
    <rPh sb="16" eb="18">
      <t>ジュウショ</t>
    </rPh>
    <phoneticPr fontId="18"/>
  </si>
  <si>
    <t>申請住宅</t>
    <rPh sb="0" eb="2">
      <t>シンセイ</t>
    </rPh>
    <rPh sb="2" eb="4">
      <t>ジュウタク</t>
    </rPh>
    <phoneticPr fontId="18"/>
  </si>
  <si>
    <t>他事業との併用</t>
    <rPh sb="0" eb="3">
      <t>タジギョウ</t>
    </rPh>
    <rPh sb="5" eb="7">
      <t>ヘイヨウ</t>
    </rPh>
    <phoneticPr fontId="18"/>
  </si>
  <si>
    <t>併用の有無</t>
    <rPh sb="0" eb="2">
      <t>ヘイヨウ</t>
    </rPh>
    <rPh sb="3" eb="5">
      <t>ウム</t>
    </rPh>
    <phoneticPr fontId="18"/>
  </si>
  <si>
    <t>※市町村事業と併用する場合は、申請情報を市町村へ提供します。</t>
    <rPh sb="1" eb="4">
      <t>シチョウソン</t>
    </rPh>
    <rPh sb="4" eb="6">
      <t>ジギョウ</t>
    </rPh>
    <rPh sb="7" eb="9">
      <t>ヘイヨウ</t>
    </rPh>
    <rPh sb="11" eb="13">
      <t>バアイ</t>
    </rPh>
    <rPh sb="15" eb="17">
      <t>シンセイ</t>
    </rPh>
    <rPh sb="17" eb="19">
      <t>ジョウホウ</t>
    </rPh>
    <rPh sb="20" eb="23">
      <t>シチョウソン</t>
    </rPh>
    <rPh sb="24" eb="26">
      <t>テイキョウ</t>
    </rPh>
    <phoneticPr fontId="18"/>
  </si>
  <si>
    <t>木材の使用明細</t>
    <rPh sb="5" eb="7">
      <t>メイサイ</t>
    </rPh>
    <phoneticPr fontId="18"/>
  </si>
  <si>
    <t>基本部位合計</t>
    <rPh sb="0" eb="2">
      <t>キホン</t>
    </rPh>
    <rPh sb="2" eb="4">
      <t>ブイ</t>
    </rPh>
    <rPh sb="4" eb="6">
      <t>ゴウケイ</t>
    </rPh>
    <phoneticPr fontId="18"/>
  </si>
  <si>
    <t>内装木質化</t>
    <rPh sb="0" eb="2">
      <t>ナイソウ</t>
    </rPh>
    <rPh sb="2" eb="5">
      <t>モクシツカ</t>
    </rPh>
    <phoneticPr fontId="18"/>
  </si>
  <si>
    <t>高知県知事　濵田　省司　様</t>
  </si>
  <si>
    <t>申請金額　①＋②＋③＋④＋⑤合計金額（上限８０万円）</t>
    <rPh sb="0" eb="2">
      <t>シンセイ</t>
    </rPh>
    <rPh sb="2" eb="4">
      <t>キンガク</t>
    </rPh>
    <rPh sb="14" eb="16">
      <t>ゴウケイ</t>
    </rPh>
    <rPh sb="16" eb="18">
      <t>キンガク</t>
    </rPh>
    <rPh sb="19" eb="21">
      <t>ジョウゲン</t>
    </rPh>
    <rPh sb="23" eb="25">
      <t>マンエン</t>
    </rPh>
    <phoneticPr fontId="18"/>
  </si>
  <si>
    <t>住　所</t>
    <rPh sb="0" eb="1">
      <t>ジュウ</t>
    </rPh>
    <rPh sb="2" eb="3">
      <t>トコロ</t>
    </rPh>
    <phoneticPr fontId="18"/>
  </si>
  <si>
    <t>JAS製品</t>
  </si>
  <si>
    <t>JAS製品以外</t>
  </si>
  <si>
    <t>小計</t>
    <rPh sb="0" eb="2">
      <t>ショウケイ</t>
    </rPh>
    <phoneticPr fontId="18"/>
  </si>
  <si>
    <t>×11,000円/㎥→</t>
    <rPh sb="7" eb="8">
      <t>エン</t>
    </rPh>
    <phoneticPr fontId="18"/>
  </si>
  <si>
    <t>(Ａ)</t>
  </si>
  <si>
    <t>(Ｂ)</t>
  </si>
  <si>
    <t>使用面積　</t>
    <rPh sb="2" eb="4">
      <t>メンセキ</t>
    </rPh>
    <phoneticPr fontId="18"/>
  </si>
  <si>
    <t>うち補助対象面積</t>
    <rPh sb="6" eb="8">
      <t>メンセキ</t>
    </rPh>
    <phoneticPr fontId="18"/>
  </si>
  <si>
    <t>× 2,000円/㎡→</t>
    <rPh sb="7" eb="8">
      <t>エン</t>
    </rPh>
    <phoneticPr fontId="18"/>
  </si>
  <si>
    <t>整理番号</t>
    <rPh sb="0" eb="2">
      <t>セイリ</t>
    </rPh>
    <rPh sb="2" eb="4">
      <t>バンゴウ</t>
    </rPh>
    <phoneticPr fontId="18"/>
  </si>
  <si>
    <t>備　考</t>
  </si>
  <si>
    <r>
      <t>申請住宅の建築場所</t>
    </r>
    <r>
      <rPr>
        <b/>
        <sz val="10"/>
        <color rgb="FFFF0000"/>
        <rFont val="ＭＳ ゴシック"/>
      </rPr>
      <t>（住居表示）</t>
    </r>
    <rPh sb="0" eb="2">
      <t>シンセイ</t>
    </rPh>
    <phoneticPr fontId="18"/>
  </si>
  <si>
    <t>補助対象材積</t>
  </si>
  <si>
    <t>基本＋その他</t>
    <rPh sb="0" eb="2">
      <t>キホン</t>
    </rPh>
    <rPh sb="5" eb="6">
      <t>タ</t>
    </rPh>
    <phoneticPr fontId="18"/>
  </si>
  <si>
    <t>住宅区分</t>
    <rPh sb="0" eb="2">
      <t>ジュウタク</t>
    </rPh>
    <rPh sb="2" eb="4">
      <t>クブン</t>
    </rPh>
    <phoneticPr fontId="18"/>
  </si>
  <si>
    <t>申込区分</t>
    <rPh sb="0" eb="2">
      <t>モウシコ</t>
    </rPh>
    <rPh sb="2" eb="4">
      <t>クブン</t>
    </rPh>
    <phoneticPr fontId="18"/>
  </si>
  <si>
    <t>分譲住宅</t>
    <rPh sb="0" eb="2">
      <t>ブンジョウ</t>
    </rPh>
    <rPh sb="2" eb="4">
      <t>ジュウタク</t>
    </rPh>
    <phoneticPr fontId="18"/>
  </si>
  <si>
    <t>新築</t>
    <rPh sb="0" eb="2">
      <t>シンチク</t>
    </rPh>
    <phoneticPr fontId="18"/>
  </si>
  <si>
    <t>新築・増築</t>
    <rPh sb="0" eb="2">
      <t>シンチク</t>
    </rPh>
    <rPh sb="3" eb="5">
      <t>ゾウチク</t>
    </rPh>
    <phoneticPr fontId="18"/>
  </si>
  <si>
    <t>増築・リフォーム</t>
    <rPh sb="0" eb="2">
      <t>ゾウチク</t>
    </rPh>
    <phoneticPr fontId="18"/>
  </si>
  <si>
    <t xml:space="preserve"> 増築</t>
  </si>
  <si>
    <t xml:space="preserve">  個人住宅</t>
  </si>
  <si>
    <t>長期優良住宅加算と地域型住宅ｸﾞﾘｰﾝ化事業の長寿命型 (認定長期優良住宅)併用不可</t>
    <rPh sb="0" eb="2">
      <t>チョウキ</t>
    </rPh>
    <rPh sb="2" eb="4">
      <t>ユウリョウ</t>
    </rPh>
    <rPh sb="4" eb="6">
      <t>ジュウタク</t>
    </rPh>
    <rPh sb="6" eb="8">
      <t>カサン</t>
    </rPh>
    <rPh sb="9" eb="11">
      <t>チイキ</t>
    </rPh>
    <rPh sb="11" eb="12">
      <t>ガタ</t>
    </rPh>
    <rPh sb="12" eb="14">
      <t>ジュウタク</t>
    </rPh>
    <rPh sb="19" eb="20">
      <t>カ</t>
    </rPh>
    <rPh sb="20" eb="22">
      <t>ジギョウ</t>
    </rPh>
    <rPh sb="23" eb="25">
      <t>チョウジュ</t>
    </rPh>
    <rPh sb="31" eb="33">
      <t>チョウキ</t>
    </rPh>
    <rPh sb="38" eb="40">
      <t>ヘイヨウ</t>
    </rPh>
    <rPh sb="40" eb="42">
      <t>フカ</t>
    </rPh>
    <phoneticPr fontId="18"/>
  </si>
  <si>
    <r>
      <t>事務所名・</t>
    </r>
    <r>
      <rPr>
        <b/>
        <u/>
        <sz val="10"/>
        <color rgb="FFFF5757"/>
        <rFont val="ＭＳ ゴシック"/>
      </rPr>
      <t>担当者名</t>
    </r>
    <rPh sb="0" eb="3">
      <t>ジムショ</t>
    </rPh>
    <rPh sb="3" eb="4">
      <t>メイ</t>
    </rPh>
    <rPh sb="5" eb="8">
      <t>タントウシャ</t>
    </rPh>
    <rPh sb="8" eb="9">
      <t>メイ</t>
    </rPh>
    <phoneticPr fontId="18"/>
  </si>
  <si>
    <t>ver.35.4.1</t>
  </si>
  <si>
    <r>
      <t>提</t>
    </r>
    <r>
      <rPr>
        <sz val="11"/>
        <color auto="1"/>
        <rFont val="ＭＳ ゴシック"/>
      </rPr>
      <t>出部数は１通ですが</t>
    </r>
    <r>
      <rPr>
        <b/>
        <sz val="11"/>
        <color rgb="FFFF0000"/>
        <rFont val="ＭＳ ゴシック"/>
      </rPr>
      <t>副本（写し）１通</t>
    </r>
    <r>
      <rPr>
        <b/>
        <sz val="11"/>
        <color auto="1"/>
        <rFont val="ＭＳ ゴシック"/>
      </rPr>
      <t>（</t>
    </r>
    <r>
      <rPr>
        <b/>
        <u/>
        <sz val="11"/>
        <color auto="1"/>
        <rFont val="ＭＳ ゴシック"/>
      </rPr>
      <t>申込書・申請書）を</t>
    </r>
    <r>
      <rPr>
        <b/>
        <u/>
        <sz val="11"/>
        <color rgb="FFFF0000"/>
        <rFont val="ＭＳ ゴシック"/>
      </rPr>
      <t>申請者が保管</t>
    </r>
    <r>
      <rPr>
        <b/>
        <sz val="11"/>
        <color auto="1"/>
        <rFont val="ＭＳ ゴシック"/>
      </rPr>
      <t>してください。</t>
    </r>
    <rPh sb="2" eb="4">
      <t>ブスウ</t>
    </rPh>
    <rPh sb="19" eb="21">
      <t>モウシコミ</t>
    </rPh>
    <rPh sb="21" eb="22">
      <t>ショ</t>
    </rPh>
    <rPh sb="23" eb="26">
      <t>シンセイショ</t>
    </rPh>
    <rPh sb="28" eb="30">
      <t>シンセイ</t>
    </rPh>
    <rPh sb="30" eb="31">
      <t>モノ</t>
    </rPh>
    <rPh sb="32" eb="34">
      <t>ホカン</t>
    </rPh>
    <phoneticPr fontId="18"/>
  </si>
  <si>
    <t>増築・ﾘﾌｫｰﾑ</t>
    <rPh sb="0" eb="2">
      <t>ゾウチク</t>
    </rPh>
    <phoneticPr fontId="18"/>
  </si>
  <si>
    <t>ﾘﾌｫｰﾑ</t>
  </si>
  <si>
    <t>地域型住宅グリーン化事業</t>
    <rPh sb="0" eb="3">
      <t>チイキガタ</t>
    </rPh>
    <rPh sb="3" eb="5">
      <t>ジュウタク</t>
    </rPh>
    <rPh sb="9" eb="10">
      <t>カ</t>
    </rPh>
    <rPh sb="10" eb="12">
      <t>ジギョウ</t>
    </rPh>
    <phoneticPr fontId="18"/>
  </si>
  <si>
    <t>太郎</t>
    <rPh sb="0" eb="2">
      <t>タロウ</t>
    </rPh>
    <phoneticPr fontId="18"/>
  </si>
  <si>
    <t>こうち</t>
  </si>
  <si>
    <t>088-821-4592</t>
  </si>
  <si>
    <t>088-821-4591</t>
  </si>
  <si>
    <t>有</t>
  </si>
  <si>
    <t>経済設計事務所　土佐 花子</t>
    <rPh sb="0" eb="2">
      <t>ケイザイ</t>
    </rPh>
    <rPh sb="2" eb="4">
      <t>セッケイ</t>
    </rPh>
    <rPh sb="4" eb="7">
      <t>ジムショ</t>
    </rPh>
    <rPh sb="8" eb="10">
      <t>トサ</t>
    </rPh>
    <rPh sb="11" eb="13">
      <t>ハナコ</t>
    </rPh>
    <phoneticPr fontId="18"/>
  </si>
</sst>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9" formatCode="#,##0_);[Red]\(#,##0\)"/>
    <numFmt numFmtId="177" formatCode="0.000_ "/>
    <numFmt numFmtId="180" formatCode="0.00_ "/>
    <numFmt numFmtId="178" formatCode="0_ "/>
    <numFmt numFmtId="176" formatCode="[$-411]ggge&quot;年&quot;m&quot;月&quot;d&quot;日&quot;;@"/>
  </numFmts>
  <fonts count="66">
    <font>
      <sz val="11"/>
      <color indexed="8"/>
      <name val="ＭＳ Ｐゴシック"/>
      <family val="3"/>
    </font>
    <font>
      <sz val="11"/>
      <color indexed="8"/>
      <name val="ＭＳ Ｐゴシック"/>
      <family val="3"/>
    </font>
    <font>
      <sz val="11"/>
      <color indexed="9"/>
      <name val="ＭＳ Ｐゴシック"/>
    </font>
    <font>
      <sz val="11"/>
      <color indexed="60"/>
      <name val="ＭＳ Ｐゴシック"/>
    </font>
    <font>
      <b/>
      <sz val="18"/>
      <color indexed="56"/>
      <name val="ＭＳ Ｐゴシック"/>
    </font>
    <font>
      <b/>
      <sz val="11"/>
      <color indexed="9"/>
      <name val="ＭＳ Ｐゴシック"/>
    </font>
    <font>
      <sz val="11"/>
      <color indexed="52"/>
      <name val="ＭＳ Ｐゴシック"/>
    </font>
    <font>
      <sz val="11"/>
      <color indexed="62"/>
      <name val="ＭＳ Ｐゴシック"/>
    </font>
    <font>
      <b/>
      <sz val="11"/>
      <color indexed="63"/>
      <name val="ＭＳ Ｐゴシック"/>
    </font>
    <font>
      <sz val="11"/>
      <color indexed="20"/>
      <name val="ＭＳ Ｐゴシック"/>
    </font>
    <font>
      <sz val="11"/>
      <color indexed="17"/>
      <name val="ＭＳ Ｐゴシック"/>
    </font>
    <font>
      <b/>
      <sz val="15"/>
      <color indexed="56"/>
      <name val="ＭＳ Ｐゴシック"/>
    </font>
    <font>
      <b/>
      <sz val="13"/>
      <color indexed="56"/>
      <name val="ＭＳ Ｐゴシック"/>
    </font>
    <font>
      <b/>
      <sz val="11"/>
      <color indexed="56"/>
      <name val="ＭＳ Ｐゴシック"/>
    </font>
    <font>
      <b/>
      <sz val="11"/>
      <color indexed="52"/>
      <name val="ＭＳ Ｐゴシック"/>
    </font>
    <font>
      <i/>
      <sz val="11"/>
      <color indexed="23"/>
      <name val="ＭＳ Ｐゴシック"/>
    </font>
    <font>
      <sz val="11"/>
      <color indexed="10"/>
      <name val="ＭＳ Ｐゴシック"/>
    </font>
    <font>
      <b/>
      <sz val="11"/>
      <color indexed="8"/>
      <name val="ＭＳ Ｐゴシック"/>
    </font>
    <font>
      <sz val="6"/>
      <color auto="1"/>
      <name val="ＭＳ Ｐゴシック"/>
      <family val="3"/>
    </font>
    <font>
      <b/>
      <sz val="10"/>
      <color indexed="8"/>
      <name val="ＭＳ ゴシック"/>
      <family val="3"/>
    </font>
    <font>
      <b/>
      <sz val="20"/>
      <color indexed="8"/>
      <name val="ＭＳ ゴシック"/>
      <family val="3"/>
    </font>
    <font>
      <b/>
      <sz val="12"/>
      <color indexed="8"/>
      <name val="ＭＳ ゴシック"/>
      <family val="3"/>
    </font>
    <font>
      <sz val="11"/>
      <color auto="1"/>
      <name val="ＭＳ ゴシック"/>
      <family val="3"/>
    </font>
    <font>
      <sz val="12"/>
      <color indexed="8"/>
      <name val="ＭＳ ゴシック"/>
      <family val="3"/>
    </font>
    <font>
      <b/>
      <sz val="12"/>
      <color auto="1"/>
      <name val="ＭＳ ゴシック"/>
      <family val="3"/>
    </font>
    <font>
      <sz val="11"/>
      <color indexed="8"/>
      <name val="ＭＳ ゴシック"/>
      <family val="3"/>
    </font>
    <font>
      <b/>
      <sz val="11"/>
      <color indexed="8"/>
      <name val="ＭＳ ゴシック"/>
      <family val="3"/>
    </font>
    <font>
      <sz val="11"/>
      <color indexed="10"/>
      <name val="ＭＳ ゴシック"/>
      <family val="3"/>
    </font>
    <font>
      <b/>
      <sz val="12"/>
      <color indexed="10"/>
      <name val="ＭＳ ゴシック"/>
    </font>
    <font>
      <sz val="10"/>
      <color indexed="8"/>
      <name val="ＭＳ 明朝"/>
      <family val="1"/>
    </font>
    <font>
      <sz val="10"/>
      <color indexed="8"/>
      <name val="ＭＳ ゴシック"/>
      <family val="3"/>
    </font>
    <font>
      <sz val="10"/>
      <color theme="0"/>
      <name val="ＭＳ 明朝"/>
      <family val="1"/>
    </font>
    <font>
      <b/>
      <sz val="10"/>
      <color indexed="8"/>
      <name val="ＭＳ 明朝"/>
      <family val="1"/>
    </font>
    <font>
      <sz val="10"/>
      <color indexed="9"/>
      <name val="ＭＳ ゴシック"/>
      <family val="3"/>
    </font>
    <font>
      <b/>
      <sz val="10"/>
      <color theme="1"/>
      <name val="ＭＳ ゴシック"/>
      <family val="3"/>
    </font>
    <font>
      <sz val="10"/>
      <color indexed="10"/>
      <name val="ＭＳ ゴシック"/>
    </font>
    <font>
      <b/>
      <sz val="10"/>
      <color indexed="9"/>
      <name val="ＭＳ ゴシック"/>
    </font>
    <font>
      <b/>
      <sz val="12"/>
      <color indexed="8"/>
      <name val="HGS創英角ｺﾞｼｯｸUB"/>
      <family val="3"/>
    </font>
    <font>
      <b/>
      <sz val="10"/>
      <color indexed="10"/>
      <name val="HGS創英角ｺﾞｼｯｸUB"/>
      <family val="3"/>
    </font>
    <font>
      <sz val="10"/>
      <color indexed="8"/>
      <name val="ＭＳ Ｐゴシック"/>
      <family val="3"/>
    </font>
    <font>
      <sz val="9"/>
      <color rgb="FFFF0000"/>
      <name val="ＭＳ ゴシック"/>
      <family val="3"/>
    </font>
    <font>
      <sz val="11"/>
      <color theme="1"/>
      <name val="游ゴシック"/>
    </font>
    <font>
      <sz val="10"/>
      <color theme="0"/>
      <name val="ＭＳ ゴシック"/>
      <family val="3"/>
    </font>
    <font>
      <sz val="9.5"/>
      <color theme="0"/>
      <name val="ＭＳ ゴシック"/>
      <family val="3"/>
    </font>
    <font>
      <sz val="12"/>
      <color indexed="8"/>
      <name val="ＭＳ 明朝"/>
      <family val="1"/>
    </font>
    <font>
      <sz val="11"/>
      <color indexed="8"/>
      <name val="ＭＳ 明朝"/>
      <family val="1"/>
    </font>
    <font>
      <sz val="8"/>
      <color indexed="8"/>
      <name val="ＭＳ 明朝"/>
      <family val="1"/>
    </font>
    <font>
      <sz val="9"/>
      <color indexed="8"/>
      <name val="ＭＳ 明朝"/>
      <family val="1"/>
    </font>
    <font>
      <b/>
      <sz val="10"/>
      <color auto="1"/>
      <name val="ＭＳ ゴシック"/>
      <family val="3"/>
    </font>
    <font>
      <sz val="10"/>
      <color auto="1"/>
      <name val="ＭＳ ゴシック"/>
      <family val="3"/>
    </font>
    <font>
      <sz val="10"/>
      <color indexed="62"/>
      <name val="ＭＳ ゴシック"/>
    </font>
    <font>
      <b/>
      <sz val="9"/>
      <color indexed="8"/>
      <name val="ＭＳ ゴシック"/>
      <family val="3"/>
    </font>
    <font>
      <sz val="8"/>
      <color indexed="10"/>
      <name val="ＭＳ ゴシック"/>
      <family val="3"/>
    </font>
    <font>
      <sz val="9"/>
      <color indexed="8"/>
      <name val="ＭＳ ゴシック"/>
      <family val="3"/>
    </font>
    <font>
      <b/>
      <sz val="10"/>
      <color indexed="10"/>
      <name val="ＭＳ ゴシック"/>
      <family val="3"/>
    </font>
    <font>
      <sz val="10"/>
      <color indexed="56"/>
      <name val="ＭＳ 明朝"/>
      <family val="1"/>
    </font>
    <font>
      <b/>
      <sz val="10"/>
      <color indexed="56"/>
      <name val="ＭＳ 明朝"/>
      <family val="1"/>
    </font>
    <font>
      <b/>
      <i/>
      <sz val="10"/>
      <color rgb="FFFF0000"/>
      <name val="ＭＳ 明朝"/>
      <family val="1"/>
    </font>
    <font>
      <sz val="10"/>
      <color rgb="FFFF0000"/>
      <name val="ＭＳ 明朝"/>
    </font>
    <font>
      <sz val="10"/>
      <color theme="1"/>
      <name val="ＭＳ ゴシック"/>
      <family val="3"/>
    </font>
    <font>
      <b/>
      <sz val="9"/>
      <color indexed="8"/>
      <name val="ＭＳ 明朝"/>
    </font>
    <font>
      <b/>
      <sz val="10"/>
      <color indexed="10"/>
      <name val="ＭＳ 明朝"/>
    </font>
    <font>
      <sz val="10.5"/>
      <color indexed="8"/>
      <name val="ＭＳ 明朝"/>
      <family val="1"/>
    </font>
    <font>
      <sz val="7"/>
      <color indexed="8"/>
      <name val="ＭＳ 明朝"/>
      <family val="1"/>
    </font>
    <font>
      <sz val="11"/>
      <color auto="1"/>
      <name val="ＭＳ 明朝"/>
      <family val="1"/>
    </font>
    <font>
      <sz val="10"/>
      <color auto="1"/>
      <name val="ＭＳ 明朝"/>
      <family val="1"/>
    </font>
  </fonts>
  <fills count="29">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
      <patternFill patternType="solid">
        <fgColor indexed="51"/>
        <bgColor indexed="64"/>
      </patternFill>
    </fill>
    <fill>
      <patternFill patternType="solid">
        <fgColor indexed="44"/>
        <bgColor indexed="64"/>
      </patternFill>
    </fill>
    <fill>
      <patternFill patternType="solid">
        <fgColor rgb="FF86BFE7"/>
        <bgColor indexed="64"/>
      </patternFill>
    </fill>
    <fill>
      <patternFill patternType="solid">
        <fgColor rgb="FF90D7F0"/>
        <bgColor indexed="64"/>
      </patternFill>
    </fill>
    <fill>
      <patternFill patternType="solid">
        <fgColor indexed="13"/>
        <bgColor indexed="64"/>
      </patternFill>
    </fill>
  </fills>
  <borders count="4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diagonalUp="1">
      <left/>
      <right style="thin">
        <color indexed="64"/>
      </right>
      <top style="thin">
        <color indexed="64"/>
      </top>
      <bottom style="thin">
        <color indexed="64"/>
      </bottom>
      <diagonal style="thin">
        <color indexed="64"/>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0" fontId="10" fillId="4" borderId="0" applyNumberFormat="0" applyBorder="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3" fillId="0" borderId="0" applyNumberFormat="0" applyFill="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38" fontId="41" fillId="0" borderId="0" applyFont="0" applyFill="0" applyBorder="0" applyAlignment="0" applyProtection="0">
      <alignment vertical="center"/>
    </xf>
  </cellStyleXfs>
  <cellXfs count="501">
    <xf numFmtId="0" fontId="0" fillId="0" borderId="0" xfId="0">
      <alignment vertical="center"/>
    </xf>
    <xf numFmtId="0" fontId="19" fillId="0" borderId="0" xfId="0" applyFont="1">
      <alignment vertical="center"/>
    </xf>
    <xf numFmtId="0" fontId="20" fillId="24" borderId="10" xfId="0" applyFont="1" applyFill="1" applyBorder="1" applyAlignment="1">
      <alignment horizontal="center" vertical="center"/>
    </xf>
    <xf numFmtId="0" fontId="21" fillId="0" borderId="0" xfId="0" applyFont="1">
      <alignment vertical="center"/>
    </xf>
    <xf numFmtId="0" fontId="21" fillId="0" borderId="0" xfId="0" applyFont="1" applyAlignment="1">
      <alignment horizontal="right" vertical="center"/>
    </xf>
    <xf numFmtId="0" fontId="20" fillId="24" borderId="11" xfId="0" applyFont="1" applyFill="1" applyBorder="1" applyAlignment="1">
      <alignment horizontal="center" vertical="center"/>
    </xf>
    <xf numFmtId="0" fontId="22" fillId="0" borderId="0" xfId="0" applyFont="1">
      <alignment vertical="center"/>
    </xf>
    <xf numFmtId="0" fontId="23" fillId="0" borderId="0" xfId="0" applyFont="1">
      <alignment vertical="center"/>
    </xf>
    <xf numFmtId="0" fontId="24" fillId="0" borderId="0" xfId="0" applyFont="1">
      <alignment vertical="center"/>
    </xf>
    <xf numFmtId="0" fontId="24" fillId="0" borderId="0" xfId="0" applyFont="1" applyAlignment="1">
      <alignment vertical="center" wrapText="1"/>
    </xf>
    <xf numFmtId="0" fontId="21" fillId="0" borderId="0" xfId="0" applyFont="1" applyFill="1" applyBorder="1" applyAlignment="1">
      <alignment horizontal="center" vertical="center"/>
    </xf>
    <xf numFmtId="0" fontId="25" fillId="0" borderId="0" xfId="0" applyFont="1">
      <alignment vertical="center"/>
    </xf>
    <xf numFmtId="0" fontId="26" fillId="0" borderId="0" xfId="0" applyFont="1">
      <alignment vertical="center"/>
    </xf>
    <xf numFmtId="0" fontId="26" fillId="0" borderId="0" xfId="0" applyFont="1" applyAlignment="1">
      <alignment horizontal="left" vertical="center"/>
    </xf>
    <xf numFmtId="0" fontId="27" fillId="0" borderId="0" xfId="0" applyFont="1" applyAlignment="1">
      <alignment horizontal="right" vertical="center"/>
    </xf>
    <xf numFmtId="0" fontId="25" fillId="0" borderId="0" xfId="0" applyFont="1" applyAlignment="1">
      <alignment horizontal="right" vertical="center"/>
    </xf>
    <xf numFmtId="0" fontId="23" fillId="0" borderId="0" xfId="0" applyFont="1" applyAlignment="1">
      <alignment horizontal="right" vertical="center"/>
    </xf>
    <xf numFmtId="0" fontId="21" fillId="25" borderId="12" xfId="0" applyFont="1" applyFill="1" applyBorder="1" applyProtection="1">
      <alignment vertical="center"/>
      <protection locked="0"/>
    </xf>
    <xf numFmtId="0" fontId="28" fillId="0" borderId="0" xfId="0" applyFont="1">
      <alignment vertical="center"/>
    </xf>
    <xf numFmtId="0" fontId="0" fillId="0" borderId="0" xfId="0">
      <alignment vertical="center"/>
    </xf>
    <xf numFmtId="0" fontId="21" fillId="0" borderId="0" xfId="0" applyFont="1" applyFill="1" applyBorder="1" applyAlignment="1">
      <alignment horizontal="left" vertical="center" wrapText="1"/>
    </xf>
    <xf numFmtId="0" fontId="21" fillId="0" borderId="13" xfId="0" applyFont="1" applyBorder="1">
      <alignment vertical="center"/>
    </xf>
    <xf numFmtId="0" fontId="20" fillId="24" borderId="14" xfId="0" applyFont="1" applyFill="1" applyBorder="1" applyAlignment="1">
      <alignment horizontal="center" vertical="center"/>
    </xf>
    <xf numFmtId="0" fontId="29" fillId="0" borderId="0" xfId="0" applyFont="1" applyProtection="1">
      <alignment vertical="center"/>
      <protection hidden="1"/>
    </xf>
    <xf numFmtId="0" fontId="30" fillId="0" borderId="0" xfId="0" applyFont="1" applyProtection="1">
      <alignment vertical="center"/>
      <protection hidden="1"/>
    </xf>
    <xf numFmtId="0" fontId="31" fillId="0" borderId="0" xfId="0" applyFont="1" applyProtection="1">
      <alignment vertical="center"/>
      <protection hidden="1"/>
    </xf>
    <xf numFmtId="0" fontId="19" fillId="0" borderId="0" xfId="0" applyFont="1" applyFill="1" applyBorder="1" applyAlignment="1" applyProtection="1">
      <alignment horizontal="left" vertical="top" wrapText="1"/>
      <protection hidden="1"/>
    </xf>
    <xf numFmtId="49" fontId="29" fillId="0" borderId="0" xfId="0" applyNumberFormat="1" applyFont="1" applyAlignment="1" applyProtection="1">
      <alignment horizontal="center" vertical="center"/>
      <protection hidden="1"/>
    </xf>
    <xf numFmtId="49" fontId="32" fillId="0" borderId="0" xfId="0" applyNumberFormat="1" applyFont="1" applyAlignment="1" applyProtection="1">
      <alignment horizontal="center" vertical="center"/>
      <protection hidden="1"/>
    </xf>
    <xf numFmtId="0" fontId="19" fillId="0" borderId="0" xfId="0" applyFont="1" applyProtection="1">
      <alignment vertical="center"/>
      <protection hidden="1"/>
    </xf>
    <xf numFmtId="0" fontId="33" fillId="0" borderId="0" xfId="0" applyFont="1" applyProtection="1">
      <alignment vertical="center"/>
      <protection hidden="1"/>
    </xf>
    <xf numFmtId="0" fontId="34" fillId="0" borderId="0" xfId="0" applyFont="1" applyFill="1" applyProtection="1">
      <alignment vertical="center"/>
      <protection hidden="1"/>
    </xf>
    <xf numFmtId="49" fontId="32" fillId="0" borderId="0" xfId="0" applyNumberFormat="1" applyFont="1" applyBorder="1" applyAlignment="1" applyProtection="1">
      <alignment horizontal="center" vertical="center"/>
      <protection hidden="1"/>
    </xf>
    <xf numFmtId="0" fontId="19" fillId="0" borderId="0" xfId="0" applyFont="1" applyBorder="1" applyAlignment="1" applyProtection="1">
      <alignment vertical="center"/>
      <protection hidden="1"/>
    </xf>
    <xf numFmtId="0" fontId="35" fillId="0" borderId="0" xfId="0" applyNumberFormat="1" applyFont="1" applyFill="1" applyProtection="1">
      <alignment vertical="center"/>
      <protection hidden="1"/>
    </xf>
    <xf numFmtId="0" fontId="36" fillId="0" borderId="0" xfId="0" applyNumberFormat="1" applyFont="1" applyProtection="1">
      <alignment vertical="center"/>
      <protection hidden="1"/>
    </xf>
    <xf numFmtId="0" fontId="37" fillId="0" borderId="0" xfId="0" applyFont="1" applyAlignment="1" applyProtection="1">
      <alignment horizontal="center" vertical="center"/>
      <protection hidden="1"/>
    </xf>
    <xf numFmtId="0" fontId="38" fillId="0" borderId="0" xfId="0" applyFont="1" applyAlignment="1" applyProtection="1">
      <alignment horizontal="center" vertical="center"/>
      <protection hidden="1"/>
    </xf>
    <xf numFmtId="0" fontId="19" fillId="0" borderId="0" xfId="0" applyFont="1" applyAlignment="1" applyProtection="1">
      <alignment horizontal="left" vertical="center" shrinkToFit="1"/>
      <protection hidden="1"/>
    </xf>
    <xf numFmtId="0" fontId="19" fillId="0" borderId="0" xfId="0" applyFont="1" applyBorder="1" applyAlignment="1" applyProtection="1">
      <alignment horizontal="center" vertical="center"/>
      <protection hidden="1"/>
    </xf>
    <xf numFmtId="0" fontId="19" fillId="0" borderId="0" xfId="0" applyFont="1" applyBorder="1" applyAlignment="1" applyProtection="1">
      <alignment horizontal="left" vertical="center"/>
      <protection hidden="1"/>
    </xf>
    <xf numFmtId="0" fontId="19" fillId="0" borderId="0" xfId="0" applyFont="1" applyBorder="1" applyAlignment="1" applyProtection="1">
      <alignment horizontal="left" vertical="center" shrinkToFit="1"/>
      <protection hidden="1"/>
    </xf>
    <xf numFmtId="0" fontId="19" fillId="0" borderId="0" xfId="0" applyFont="1" applyAlignment="1" applyProtection="1">
      <alignment horizontal="left" vertical="center"/>
      <protection hidden="1"/>
    </xf>
    <xf numFmtId="0" fontId="32" fillId="0" borderId="0" xfId="0" applyFont="1" applyBorder="1" applyAlignment="1" applyProtection="1">
      <alignment horizontal="left" vertical="center"/>
      <protection hidden="1"/>
    </xf>
    <xf numFmtId="0" fontId="19" fillId="0" borderId="0" xfId="0" applyFont="1" applyFill="1" applyBorder="1" applyAlignment="1" applyProtection="1">
      <alignment vertical="center" shrinkToFit="1"/>
      <protection hidden="1"/>
    </xf>
    <xf numFmtId="0" fontId="30" fillId="0" borderId="0" xfId="0" applyFont="1" applyAlignment="1" applyProtection="1">
      <protection hidden="1"/>
    </xf>
    <xf numFmtId="0" fontId="30" fillId="0" borderId="0" xfId="0" applyFont="1" applyFill="1" applyBorder="1" applyAlignment="1" applyProtection="1">
      <alignment vertical="center"/>
      <protection hidden="1"/>
    </xf>
    <xf numFmtId="0" fontId="29" fillId="0" borderId="0" xfId="0" applyFont="1" applyBorder="1" applyAlignment="1" applyProtection="1">
      <alignment vertical="center"/>
      <protection hidden="1"/>
    </xf>
    <xf numFmtId="0" fontId="19" fillId="0" borderId="0" xfId="0" applyFont="1" applyAlignment="1" applyProtection="1">
      <alignment vertical="center" shrinkToFit="1"/>
      <protection hidden="1"/>
    </xf>
    <xf numFmtId="0" fontId="19" fillId="0" borderId="0" xfId="0" applyFont="1" applyAlignment="1" applyProtection="1">
      <alignment horizontal="center" vertical="center" shrinkToFit="1"/>
      <protection hidden="1"/>
    </xf>
    <xf numFmtId="0" fontId="19" fillId="0" borderId="15" xfId="0" applyFont="1" applyBorder="1" applyAlignment="1" applyProtection="1">
      <alignment horizontal="left" vertical="center"/>
      <protection hidden="1"/>
    </xf>
    <xf numFmtId="0" fontId="19" fillId="0" borderId="15" xfId="0" applyFont="1" applyBorder="1" applyAlignment="1" applyProtection="1">
      <alignment vertical="center" shrinkToFit="1"/>
      <protection hidden="1"/>
    </xf>
    <xf numFmtId="0" fontId="19" fillId="0" borderId="15" xfId="0" applyFont="1" applyFill="1" applyBorder="1" applyAlignment="1" applyProtection="1">
      <alignment horizontal="left" vertical="top" wrapText="1"/>
      <protection hidden="1"/>
    </xf>
    <xf numFmtId="176" fontId="30" fillId="25" borderId="10" xfId="0" applyNumberFormat="1" applyFont="1" applyFill="1" applyBorder="1" applyAlignment="1" applyProtection="1">
      <alignment horizontal="center" vertical="center"/>
      <protection locked="0"/>
    </xf>
    <xf numFmtId="0" fontId="30" fillId="0" borderId="11" xfId="0" applyFont="1" applyBorder="1" applyAlignment="1" applyProtection="1">
      <alignment horizontal="center" vertical="center"/>
      <protection hidden="1"/>
    </xf>
    <xf numFmtId="176" fontId="30" fillId="25" borderId="16" xfId="0" applyNumberFormat="1" applyFont="1" applyFill="1" applyBorder="1" applyAlignment="1" applyProtection="1">
      <alignment horizontal="center" vertical="center"/>
      <protection locked="0"/>
    </xf>
    <xf numFmtId="35" fontId="30" fillId="25" borderId="17" xfId="0" applyNumberFormat="1" applyFont="1" applyFill="1" applyBorder="1" applyAlignment="1" applyProtection="1">
      <alignment horizontal="center" vertical="center"/>
      <protection locked="0"/>
    </xf>
    <xf numFmtId="0" fontId="30" fillId="25" borderId="10" xfId="0" applyFont="1" applyFill="1" applyBorder="1" applyAlignment="1" applyProtection="1">
      <alignment horizontal="center" vertical="center" wrapText="1"/>
      <protection locked="0"/>
    </xf>
    <xf numFmtId="0" fontId="30" fillId="0" borderId="0" xfId="0" applyFont="1" applyFill="1" applyBorder="1" applyAlignment="1" applyProtection="1">
      <alignment horizontal="center" vertical="center"/>
      <protection hidden="1"/>
    </xf>
    <xf numFmtId="0" fontId="30" fillId="0" borderId="18" xfId="0" applyFont="1" applyBorder="1" applyAlignment="1" applyProtection="1">
      <alignment horizontal="center" vertical="center"/>
      <protection hidden="1"/>
    </xf>
    <xf numFmtId="0" fontId="30" fillId="25" borderId="19" xfId="0" applyFont="1" applyFill="1" applyBorder="1" applyAlignment="1" applyProtection="1">
      <alignment horizontal="center" vertical="center" shrinkToFit="1"/>
      <protection locked="0"/>
    </xf>
    <xf numFmtId="176" fontId="30" fillId="25" borderId="19" xfId="0" applyNumberFormat="1" applyFont="1" applyFill="1" applyBorder="1" applyAlignment="1" applyProtection="1">
      <alignment horizontal="center" vertical="center"/>
      <protection locked="0"/>
    </xf>
    <xf numFmtId="0" fontId="30" fillId="26" borderId="10" xfId="0" applyFont="1" applyFill="1" applyBorder="1" applyAlignment="1" applyProtection="1">
      <alignment vertical="center"/>
      <protection hidden="1"/>
    </xf>
    <xf numFmtId="0" fontId="30" fillId="26" borderId="19" xfId="0" applyFont="1" applyFill="1" applyBorder="1" applyProtection="1">
      <alignment vertical="center"/>
      <protection hidden="1"/>
    </xf>
    <xf numFmtId="0" fontId="30" fillId="26" borderId="20" xfId="0" applyFont="1" applyFill="1" applyBorder="1" applyProtection="1">
      <alignment vertical="center"/>
      <protection hidden="1"/>
    </xf>
    <xf numFmtId="0" fontId="30" fillId="0" borderId="0" xfId="0" applyFont="1" applyBorder="1" applyProtection="1">
      <alignment vertical="center"/>
      <protection hidden="1"/>
    </xf>
    <xf numFmtId="0" fontId="30" fillId="0" borderId="0" xfId="0" applyFont="1" applyFill="1" applyBorder="1" applyAlignment="1" applyProtection="1">
      <alignment vertical="center" shrinkToFit="1"/>
      <protection locked="0"/>
    </xf>
    <xf numFmtId="176" fontId="30" fillId="0" borderId="0" xfId="0" applyNumberFormat="1" applyFont="1" applyFill="1" applyBorder="1" applyAlignment="1" applyProtection="1">
      <alignment vertical="center"/>
      <protection locked="0"/>
    </xf>
    <xf numFmtId="0" fontId="30" fillId="0" borderId="0" xfId="0" applyFont="1" applyFill="1" applyBorder="1" applyAlignment="1" applyProtection="1">
      <alignment horizontal="center" vertical="center" shrinkToFit="1"/>
      <protection locked="0"/>
    </xf>
    <xf numFmtId="176" fontId="30" fillId="0" borderId="0" xfId="0" applyNumberFormat="1" applyFont="1" applyFill="1" applyBorder="1" applyAlignment="1" applyProtection="1">
      <alignment horizontal="center" vertical="center"/>
      <protection locked="0"/>
    </xf>
    <xf numFmtId="0" fontId="30" fillId="0" borderId="0" xfId="0" applyFont="1" applyFill="1" applyBorder="1" applyAlignment="1" applyProtection="1">
      <alignment horizontal="center" vertical="center"/>
      <protection locked="0"/>
    </xf>
    <xf numFmtId="0" fontId="30" fillId="25" borderId="20" xfId="0" applyFont="1" applyFill="1" applyBorder="1" applyAlignment="1" applyProtection="1">
      <alignment horizontal="center" vertical="center" shrinkToFit="1"/>
      <protection locked="0"/>
    </xf>
    <xf numFmtId="0" fontId="30" fillId="25" borderId="19" xfId="0" applyFont="1" applyFill="1" applyBorder="1" applyAlignment="1" applyProtection="1">
      <alignment horizontal="center" vertical="center"/>
      <protection locked="0"/>
    </xf>
    <xf numFmtId="0" fontId="30" fillId="25" borderId="10" xfId="0" applyFont="1" applyFill="1" applyBorder="1" applyAlignment="1" applyProtection="1">
      <alignment horizontal="center" vertical="center"/>
      <protection locked="0"/>
    </xf>
    <xf numFmtId="176" fontId="30" fillId="25" borderId="11" xfId="0" applyNumberFormat="1" applyFont="1" applyFill="1" applyBorder="1" applyAlignment="1" applyProtection="1">
      <alignment horizontal="center" vertical="center"/>
      <protection locked="0"/>
    </xf>
    <xf numFmtId="176" fontId="30" fillId="25" borderId="21" xfId="0" applyNumberFormat="1" applyFont="1" applyFill="1" applyBorder="1" applyAlignment="1" applyProtection="1">
      <alignment horizontal="center" vertical="center"/>
      <protection locked="0"/>
    </xf>
    <xf numFmtId="35" fontId="30" fillId="25" borderId="22" xfId="0" applyNumberFormat="1" applyFont="1" applyFill="1" applyBorder="1" applyAlignment="1" applyProtection="1">
      <alignment horizontal="center" vertical="center"/>
      <protection locked="0"/>
    </xf>
    <xf numFmtId="0" fontId="30" fillId="25" borderId="11" xfId="0" applyFont="1" applyFill="1" applyBorder="1" applyAlignment="1" applyProtection="1">
      <alignment horizontal="center" vertical="center" wrapText="1"/>
      <protection locked="0"/>
    </xf>
    <xf numFmtId="0" fontId="30" fillId="25" borderId="23" xfId="0" applyFont="1" applyFill="1" applyBorder="1" applyAlignment="1" applyProtection="1">
      <alignment horizontal="center" vertical="center" shrinkToFit="1"/>
      <protection locked="0"/>
    </xf>
    <xf numFmtId="176" fontId="30" fillId="25" borderId="23" xfId="0" applyNumberFormat="1" applyFont="1" applyFill="1" applyBorder="1" applyAlignment="1" applyProtection="1">
      <alignment horizontal="center" vertical="center"/>
      <protection locked="0"/>
    </xf>
    <xf numFmtId="0" fontId="30" fillId="0" borderId="11" xfId="0" applyFont="1" applyBorder="1" applyAlignment="1" applyProtection="1">
      <alignment vertical="center"/>
      <protection hidden="1"/>
    </xf>
    <xf numFmtId="0" fontId="30" fillId="0" borderId="23" xfId="0" applyFont="1" applyBorder="1" applyProtection="1">
      <alignment vertical="center"/>
      <protection hidden="1"/>
    </xf>
    <xf numFmtId="0" fontId="30" fillId="0" borderId="18" xfId="0" applyFont="1" applyBorder="1" applyProtection="1">
      <alignment vertical="center"/>
      <protection hidden="1"/>
    </xf>
    <xf numFmtId="0" fontId="30" fillId="25" borderId="18" xfId="0" applyFont="1" applyFill="1" applyBorder="1" applyAlignment="1" applyProtection="1">
      <alignment horizontal="center" vertical="center" shrinkToFit="1"/>
      <protection locked="0"/>
    </xf>
    <xf numFmtId="0" fontId="30" fillId="25" borderId="24" xfId="0" applyFont="1" applyFill="1" applyBorder="1" applyAlignment="1" applyProtection="1">
      <alignment horizontal="center" vertical="center"/>
      <protection locked="0"/>
    </xf>
    <xf numFmtId="0" fontId="30" fillId="25" borderId="14" xfId="0" applyFont="1" applyFill="1" applyBorder="1" applyAlignment="1" applyProtection="1">
      <alignment horizontal="center" vertical="center"/>
      <protection locked="0"/>
    </xf>
    <xf numFmtId="0" fontId="30" fillId="0" borderId="15" xfId="0" applyFont="1" applyBorder="1" applyProtection="1">
      <alignment vertical="center"/>
      <protection hidden="1"/>
    </xf>
    <xf numFmtId="0" fontId="39" fillId="0" borderId="0" xfId="0" applyFont="1" applyFill="1" applyBorder="1" applyAlignment="1" applyProtection="1">
      <alignment vertical="center" shrinkToFit="1"/>
      <protection hidden="1"/>
    </xf>
    <xf numFmtId="0" fontId="39" fillId="0" borderId="11" xfId="0" applyFont="1" applyFill="1" applyBorder="1" applyAlignment="1" applyProtection="1">
      <alignment vertical="center"/>
    </xf>
    <xf numFmtId="0" fontId="29" fillId="0" borderId="0" xfId="0" applyFont="1" applyFill="1" applyBorder="1" applyProtection="1">
      <alignment vertical="center"/>
      <protection hidden="1"/>
    </xf>
    <xf numFmtId="177" fontId="30" fillId="0" borderId="0" xfId="0" applyNumberFormat="1" applyFont="1" applyFill="1" applyBorder="1" applyAlignment="1" applyProtection="1">
      <alignment horizontal="center" vertical="center"/>
      <protection locked="0" hidden="1"/>
    </xf>
    <xf numFmtId="0" fontId="40" fillId="0" borderId="13" xfId="0" applyFont="1" applyBorder="1" applyAlignment="1" applyProtection="1">
      <alignment horizontal="center" vertical="center" wrapText="1"/>
      <protection hidden="1"/>
    </xf>
    <xf numFmtId="177" fontId="30" fillId="0" borderId="0" xfId="0" applyNumberFormat="1" applyFont="1" applyFill="1" applyBorder="1" applyAlignment="1" applyProtection="1">
      <alignment vertical="center"/>
      <protection locked="0" hidden="1"/>
    </xf>
    <xf numFmtId="177" fontId="30" fillId="0" borderId="0" xfId="0" applyNumberFormat="1" applyFont="1" applyFill="1" applyBorder="1" applyAlignment="1" applyProtection="1">
      <alignment vertical="center"/>
      <protection hidden="1"/>
    </xf>
    <xf numFmtId="177" fontId="30" fillId="27" borderId="10" xfId="0" applyNumberFormat="1" applyFont="1" applyFill="1" applyBorder="1" applyAlignment="1" applyProtection="1">
      <alignment horizontal="center" vertical="center"/>
      <protection locked="0" hidden="1"/>
    </xf>
    <xf numFmtId="38" fontId="30" fillId="0" borderId="10" xfId="43" applyFont="1" applyBorder="1" applyAlignment="1" applyProtection="1">
      <alignment horizontal="center" vertical="center"/>
      <protection hidden="1"/>
    </xf>
    <xf numFmtId="0" fontId="30" fillId="26" borderId="23" xfId="0" applyFont="1" applyFill="1" applyBorder="1" applyProtection="1">
      <alignment vertical="center"/>
      <protection hidden="1"/>
    </xf>
    <xf numFmtId="0" fontId="40" fillId="0" borderId="0" xfId="0" applyFont="1" applyBorder="1" applyAlignment="1" applyProtection="1">
      <alignment horizontal="center" vertical="center" wrapText="1"/>
      <protection hidden="1"/>
    </xf>
    <xf numFmtId="177" fontId="30" fillId="27" borderId="11" xfId="0" applyNumberFormat="1" applyFont="1" applyFill="1" applyBorder="1" applyAlignment="1" applyProtection="1">
      <alignment horizontal="center" vertical="center"/>
      <protection locked="0" hidden="1"/>
    </xf>
    <xf numFmtId="38" fontId="30" fillId="0" borderId="11" xfId="43" applyFont="1" applyBorder="1" applyAlignment="1" applyProtection="1">
      <alignment horizontal="center" vertical="center"/>
      <protection hidden="1"/>
    </xf>
    <xf numFmtId="0" fontId="30" fillId="0" borderId="11" xfId="0" applyFont="1" applyBorder="1" applyProtection="1">
      <alignment vertical="center"/>
      <protection hidden="1"/>
    </xf>
    <xf numFmtId="0" fontId="29" fillId="26" borderId="11" xfId="0" applyFont="1" applyFill="1" applyBorder="1" applyAlignment="1" applyProtection="1">
      <alignment vertical="center"/>
      <protection hidden="1"/>
    </xf>
    <xf numFmtId="0" fontId="29" fillId="0" borderId="23" xfId="0" applyFont="1" applyBorder="1" applyAlignment="1" applyProtection="1">
      <alignment vertical="center"/>
      <protection hidden="1"/>
    </xf>
    <xf numFmtId="0" fontId="29" fillId="0" borderId="18" xfId="0" applyFont="1" applyBorder="1" applyAlignment="1" applyProtection="1">
      <alignment vertical="center"/>
      <protection hidden="1"/>
    </xf>
    <xf numFmtId="0" fontId="29" fillId="26" borderId="23" xfId="0" applyFont="1" applyFill="1" applyBorder="1" applyAlignment="1" applyProtection="1">
      <alignment vertical="center"/>
      <protection hidden="1"/>
    </xf>
    <xf numFmtId="0" fontId="29" fillId="0" borderId="11" xfId="0" applyFont="1" applyBorder="1" applyAlignment="1" applyProtection="1">
      <alignment vertical="center"/>
      <protection hidden="1"/>
    </xf>
    <xf numFmtId="176" fontId="30" fillId="25" borderId="25" xfId="0" applyNumberFormat="1" applyFont="1" applyFill="1" applyBorder="1" applyAlignment="1" applyProtection="1">
      <alignment horizontal="center" vertical="center"/>
      <protection locked="0"/>
    </xf>
    <xf numFmtId="0" fontId="29" fillId="26" borderId="18" xfId="0" applyFont="1" applyFill="1" applyBorder="1" applyAlignment="1" applyProtection="1">
      <alignment vertical="center"/>
      <protection hidden="1"/>
    </xf>
    <xf numFmtId="177" fontId="30" fillId="27" borderId="14" xfId="0" applyNumberFormat="1" applyFont="1" applyFill="1" applyBorder="1" applyAlignment="1" applyProtection="1">
      <alignment horizontal="center" vertical="center"/>
      <protection locked="0" hidden="1"/>
    </xf>
    <xf numFmtId="38" fontId="30" fillId="0" borderId="14" xfId="43" applyFont="1" applyBorder="1" applyAlignment="1" applyProtection="1">
      <alignment horizontal="center" vertical="center"/>
      <protection hidden="1"/>
    </xf>
    <xf numFmtId="176" fontId="30" fillId="25" borderId="26" xfId="0" applyNumberFormat="1" applyFont="1" applyFill="1" applyBorder="1" applyAlignment="1" applyProtection="1">
      <alignment horizontal="center" vertical="center"/>
      <protection locked="0"/>
    </xf>
    <xf numFmtId="0" fontId="30" fillId="25" borderId="22" xfId="0" applyFont="1" applyFill="1" applyBorder="1" applyAlignment="1" applyProtection="1">
      <alignment horizontal="center" vertical="center"/>
      <protection locked="0"/>
    </xf>
    <xf numFmtId="0" fontId="30" fillId="0" borderId="11" xfId="0" applyFont="1" applyFill="1" applyBorder="1" applyAlignment="1" applyProtection="1">
      <alignment vertical="center"/>
    </xf>
    <xf numFmtId="0" fontId="30" fillId="0" borderId="23" xfId="0" applyFont="1" applyFill="1" applyBorder="1" applyAlignment="1" applyProtection="1">
      <alignment vertical="center"/>
    </xf>
    <xf numFmtId="0" fontId="30" fillId="0" borderId="18" xfId="0" applyFont="1" applyFill="1" applyBorder="1" applyAlignment="1" applyProtection="1">
      <alignment vertical="center"/>
    </xf>
    <xf numFmtId="0" fontId="30" fillId="0" borderId="0" xfId="0" applyFont="1" applyFill="1" applyBorder="1" applyAlignment="1" applyProtection="1">
      <alignment vertical="center"/>
    </xf>
    <xf numFmtId="3" fontId="30" fillId="0" borderId="0" xfId="0" applyNumberFormat="1" applyFont="1" applyFill="1" applyBorder="1" applyAlignment="1" applyProtection="1">
      <alignment horizontal="right" vertical="center"/>
      <protection hidden="1"/>
    </xf>
    <xf numFmtId="3" fontId="30" fillId="0" borderId="10" xfId="0" applyNumberFormat="1" applyFont="1" applyFill="1" applyBorder="1" applyAlignment="1" applyProtection="1">
      <alignment horizontal="right" vertical="center"/>
      <protection hidden="1"/>
    </xf>
    <xf numFmtId="177" fontId="30" fillId="0" borderId="0" xfId="0" applyNumberFormat="1" applyFont="1" applyFill="1" applyBorder="1" applyAlignment="1" applyProtection="1">
      <alignment horizontal="center" vertical="center"/>
      <protection hidden="1"/>
    </xf>
    <xf numFmtId="3" fontId="30" fillId="0" borderId="11" xfId="0" applyNumberFormat="1" applyFont="1" applyFill="1" applyBorder="1" applyAlignment="1" applyProtection="1">
      <alignment horizontal="right" vertical="center"/>
      <protection hidden="1"/>
    </xf>
    <xf numFmtId="0" fontId="42" fillId="0" borderId="0" xfId="0" applyFont="1" applyProtection="1">
      <alignment vertical="center"/>
      <protection hidden="1"/>
    </xf>
    <xf numFmtId="3" fontId="30" fillId="0" borderId="14" xfId="0" applyNumberFormat="1" applyFont="1" applyFill="1" applyBorder="1" applyAlignment="1" applyProtection="1">
      <alignment horizontal="right" vertical="center"/>
      <protection hidden="1"/>
    </xf>
    <xf numFmtId="0" fontId="43" fillId="0" borderId="0" xfId="0" applyFont="1">
      <alignment vertical="center"/>
    </xf>
    <xf numFmtId="176" fontId="30" fillId="25" borderId="14" xfId="0" applyNumberFormat="1" applyFont="1" applyFill="1" applyBorder="1" applyAlignment="1" applyProtection="1">
      <alignment horizontal="center" vertical="center"/>
      <protection locked="0"/>
    </xf>
    <xf numFmtId="176" fontId="30" fillId="25" borderId="27" xfId="0" applyNumberFormat="1" applyFont="1" applyFill="1" applyBorder="1" applyAlignment="1" applyProtection="1">
      <alignment horizontal="center" vertical="center"/>
      <protection locked="0"/>
    </xf>
    <xf numFmtId="0" fontId="30" fillId="25" borderId="28" xfId="0" applyFont="1" applyFill="1" applyBorder="1" applyAlignment="1" applyProtection="1">
      <alignment horizontal="center" vertical="center"/>
      <protection locked="0"/>
    </xf>
    <xf numFmtId="0" fontId="30" fillId="25" borderId="14" xfId="0" applyFont="1" applyFill="1" applyBorder="1" applyAlignment="1" applyProtection="1">
      <alignment horizontal="center" vertical="center" wrapText="1"/>
      <protection locked="0"/>
    </xf>
    <xf numFmtId="0" fontId="30" fillId="25" borderId="24" xfId="0" applyFont="1" applyFill="1" applyBorder="1" applyAlignment="1" applyProtection="1">
      <alignment horizontal="center" vertical="center" shrinkToFit="1"/>
      <protection locked="0"/>
    </xf>
    <xf numFmtId="176" fontId="30" fillId="25" borderId="24" xfId="0" applyNumberFormat="1" applyFont="1" applyFill="1" applyBorder="1" applyAlignment="1" applyProtection="1">
      <alignment horizontal="center" vertical="center"/>
      <protection locked="0"/>
    </xf>
    <xf numFmtId="0" fontId="30" fillId="0" borderId="14" xfId="0" applyFont="1" applyBorder="1" applyProtection="1">
      <alignment vertical="center"/>
      <protection hidden="1"/>
    </xf>
    <xf numFmtId="0" fontId="30" fillId="0" borderId="24" xfId="0" applyFont="1" applyBorder="1" applyProtection="1">
      <alignment vertical="center"/>
      <protection hidden="1"/>
    </xf>
    <xf numFmtId="0" fontId="30" fillId="0" borderId="29" xfId="0" applyFont="1" applyBorder="1" applyProtection="1">
      <alignment vertical="center"/>
      <protection hidden="1"/>
    </xf>
    <xf numFmtId="0" fontId="30" fillId="25" borderId="29" xfId="0" applyFont="1" applyFill="1" applyBorder="1" applyAlignment="1" applyProtection="1">
      <alignment horizontal="center" vertical="center" shrinkToFit="1"/>
      <protection locked="0"/>
    </xf>
    <xf numFmtId="0" fontId="42" fillId="0" borderId="0" xfId="0" applyFont="1">
      <alignment vertical="center"/>
    </xf>
    <xf numFmtId="0" fontId="33" fillId="0" borderId="0" xfId="0" applyFont="1" applyBorder="1" applyProtection="1">
      <alignment vertical="center"/>
      <protection hidden="1"/>
    </xf>
    <xf numFmtId="0" fontId="44" fillId="0" borderId="0" xfId="0" applyFont="1" applyBorder="1" applyAlignment="1" applyProtection="1">
      <alignment horizontal="center" vertical="center"/>
      <protection hidden="1"/>
    </xf>
    <xf numFmtId="0" fontId="45" fillId="0" borderId="0" xfId="0" applyFont="1" applyBorder="1" applyAlignment="1" applyProtection="1">
      <alignment vertical="center" wrapText="1"/>
      <protection hidden="1"/>
    </xf>
    <xf numFmtId="0" fontId="30" fillId="0" borderId="0" xfId="0" applyFont="1" applyFill="1" applyBorder="1" applyAlignment="1" applyProtection="1">
      <alignment vertical="center" shrinkToFit="1"/>
      <protection hidden="1"/>
    </xf>
    <xf numFmtId="0" fontId="44" fillId="0" borderId="0" xfId="0" applyFont="1" applyProtection="1">
      <alignment vertical="center"/>
      <protection hidden="1"/>
    </xf>
    <xf numFmtId="0" fontId="29" fillId="0" borderId="0" xfId="0" applyFont="1" applyBorder="1" applyAlignment="1" applyProtection="1">
      <alignment horizontal="center" vertical="center"/>
      <protection hidden="1"/>
    </xf>
    <xf numFmtId="0" fontId="29" fillId="0" borderId="30" xfId="0" applyFont="1" applyBorder="1" applyProtection="1">
      <alignment vertical="center"/>
      <protection hidden="1"/>
    </xf>
    <xf numFmtId="0" fontId="45" fillId="0" borderId="0" xfId="0" applyFont="1" applyBorder="1" applyAlignment="1" applyProtection="1">
      <alignment horizontal="left" vertical="center" wrapText="1"/>
      <protection hidden="1"/>
    </xf>
    <xf numFmtId="0" fontId="44" fillId="0" borderId="31" xfId="0" applyFont="1" applyBorder="1" applyAlignment="1" applyProtection="1">
      <alignment vertical="center"/>
      <protection hidden="1"/>
    </xf>
    <xf numFmtId="0" fontId="44" fillId="0" borderId="32" xfId="0" applyFont="1" applyBorder="1" applyAlignment="1" applyProtection="1">
      <alignment vertical="center"/>
      <protection hidden="1"/>
    </xf>
    <xf numFmtId="0" fontId="44" fillId="0" borderId="31" xfId="0" applyFont="1" applyBorder="1" applyAlignment="1" applyProtection="1">
      <alignment horizontal="center" vertical="center" wrapText="1"/>
      <protection hidden="1"/>
    </xf>
    <xf numFmtId="0" fontId="44" fillId="0" borderId="33" xfId="0" applyFont="1" applyBorder="1" applyAlignment="1" applyProtection="1">
      <alignment horizontal="center" vertical="center"/>
      <protection hidden="1"/>
    </xf>
    <xf numFmtId="0" fontId="44" fillId="0" borderId="32" xfId="0" applyFont="1" applyBorder="1" applyAlignment="1" applyProtection="1">
      <alignment horizontal="center" vertical="center"/>
      <protection hidden="1"/>
    </xf>
    <xf numFmtId="0" fontId="44" fillId="0" borderId="34" xfId="0" applyFont="1" applyBorder="1" applyAlignment="1" applyProtection="1">
      <alignment horizontal="center" vertical="center"/>
      <protection hidden="1"/>
    </xf>
    <xf numFmtId="0" fontId="29" fillId="0" borderId="35" xfId="0" applyFont="1" applyBorder="1" applyProtection="1">
      <alignment vertical="center"/>
      <protection hidden="1"/>
    </xf>
    <xf numFmtId="0" fontId="29" fillId="0" borderId="31" xfId="0" applyFont="1" applyBorder="1" applyAlignment="1" applyProtection="1">
      <alignment horizontal="center" vertical="center"/>
      <protection hidden="1"/>
    </xf>
    <xf numFmtId="0" fontId="29" fillId="0" borderId="32" xfId="0" applyFont="1" applyBorder="1" applyAlignment="1" applyProtection="1">
      <alignment horizontal="center" vertical="center"/>
      <protection hidden="1"/>
    </xf>
    <xf numFmtId="0" fontId="29" fillId="0" borderId="34" xfId="0" applyFont="1" applyBorder="1" applyAlignment="1" applyProtection="1">
      <alignment horizontal="center" vertical="center"/>
      <protection hidden="1"/>
    </xf>
    <xf numFmtId="0" fontId="29" fillId="0" borderId="36" xfId="0" applyFont="1" applyBorder="1" applyAlignment="1" applyProtection="1">
      <alignment horizontal="center" vertical="center"/>
      <protection hidden="1"/>
    </xf>
    <xf numFmtId="0" fontId="29" fillId="0" borderId="37" xfId="0" applyFont="1" applyBorder="1" applyAlignment="1" applyProtection="1">
      <alignment horizontal="left" vertical="center"/>
      <protection hidden="1"/>
    </xf>
    <xf numFmtId="0" fontId="29" fillId="0" borderId="0" xfId="0" applyFont="1" applyBorder="1" applyAlignment="1" applyProtection="1">
      <protection hidden="1"/>
    </xf>
    <xf numFmtId="0" fontId="44" fillId="0" borderId="37" xfId="0" applyFont="1" applyBorder="1" applyAlignment="1" applyProtection="1">
      <alignment vertical="center"/>
      <protection hidden="1"/>
    </xf>
    <xf numFmtId="0" fontId="44" fillId="0" borderId="35" xfId="0" applyFont="1" applyBorder="1" applyAlignment="1" applyProtection="1">
      <alignment vertical="center"/>
      <protection hidden="1"/>
    </xf>
    <xf numFmtId="0" fontId="44" fillId="0" borderId="37" xfId="0" applyFont="1" applyBorder="1" applyAlignment="1" applyProtection="1">
      <alignment horizontal="center" vertical="center"/>
      <protection hidden="1"/>
    </xf>
    <xf numFmtId="0" fontId="44" fillId="0" borderId="35" xfId="0" applyFont="1" applyBorder="1" applyAlignment="1" applyProtection="1">
      <alignment horizontal="center" vertical="center"/>
      <protection hidden="1"/>
    </xf>
    <xf numFmtId="0" fontId="29" fillId="0" borderId="38" xfId="0" applyFont="1" applyBorder="1" applyAlignment="1" applyProtection="1">
      <alignment horizontal="center" vertical="center"/>
      <protection hidden="1"/>
    </xf>
    <xf numFmtId="0" fontId="29" fillId="0" borderId="39" xfId="0" applyFont="1" applyBorder="1" applyAlignment="1" applyProtection="1">
      <alignment horizontal="center" vertical="center"/>
      <protection hidden="1"/>
    </xf>
    <xf numFmtId="0" fontId="29" fillId="0" borderId="40" xfId="0" applyFont="1" applyBorder="1" applyAlignment="1" applyProtection="1">
      <alignment horizontal="center" vertical="center"/>
      <protection hidden="1"/>
    </xf>
    <xf numFmtId="0" fontId="29" fillId="0" borderId="36" xfId="0" applyFont="1" applyBorder="1" applyAlignment="1" applyProtection="1">
      <alignment vertical="center"/>
      <protection hidden="1"/>
    </xf>
    <xf numFmtId="0" fontId="29" fillId="0" borderId="37" xfId="0" applyFont="1" applyBorder="1" applyAlignment="1" applyProtection="1">
      <alignment horizontal="center" vertical="center"/>
      <protection hidden="1"/>
    </xf>
    <xf numFmtId="0" fontId="29" fillId="0" borderId="35" xfId="0" applyFont="1" applyBorder="1" applyAlignment="1" applyProtection="1">
      <alignment horizontal="center" vertical="center"/>
      <protection hidden="1"/>
    </xf>
    <xf numFmtId="0" fontId="29" fillId="0" borderId="41" xfId="0" applyFont="1" applyFill="1" applyBorder="1" applyAlignment="1" applyProtection="1">
      <alignment horizontal="center" vertical="center"/>
      <protection hidden="1"/>
    </xf>
    <xf numFmtId="0" fontId="29" fillId="0" borderId="40" xfId="0" applyFont="1" applyBorder="1" applyAlignment="1" applyProtection="1">
      <alignment vertical="center"/>
      <protection hidden="1"/>
    </xf>
    <xf numFmtId="0" fontId="44" fillId="0" borderId="38" xfId="0" applyFont="1" applyBorder="1" applyAlignment="1" applyProtection="1">
      <alignment horizontal="center" vertical="center"/>
      <protection hidden="1"/>
    </xf>
    <xf numFmtId="0" fontId="44" fillId="0" borderId="30" xfId="0" applyFont="1" applyBorder="1" applyAlignment="1" applyProtection="1">
      <alignment horizontal="center" vertical="center"/>
      <protection hidden="1"/>
    </xf>
    <xf numFmtId="0" fontId="44" fillId="0" borderId="39" xfId="0" applyFont="1" applyBorder="1" applyAlignment="1" applyProtection="1">
      <alignment horizontal="center" vertical="center"/>
      <protection hidden="1"/>
    </xf>
    <xf numFmtId="0" fontId="29" fillId="0" borderId="41" xfId="0" applyFont="1" applyBorder="1" applyProtection="1">
      <alignment vertical="center"/>
      <protection hidden="1"/>
    </xf>
    <xf numFmtId="0" fontId="44" fillId="0" borderId="31" xfId="0" applyFont="1" applyBorder="1" applyAlignment="1" applyProtection="1">
      <alignment horizontal="center" vertical="center"/>
      <protection hidden="1"/>
    </xf>
    <xf numFmtId="0" fontId="44" fillId="0" borderId="33" xfId="0" applyFont="1" applyBorder="1" applyAlignment="1" applyProtection="1">
      <alignment horizontal="center" vertical="center" wrapText="1"/>
      <protection hidden="1"/>
    </xf>
    <xf numFmtId="0" fontId="44" fillId="0" borderId="32" xfId="0" applyFont="1" applyBorder="1" applyAlignment="1" applyProtection="1">
      <alignment horizontal="center" vertical="center" wrapText="1"/>
      <protection hidden="1"/>
    </xf>
    <xf numFmtId="0" fontId="44" fillId="0" borderId="34" xfId="0" applyFont="1" applyFill="1" applyBorder="1" applyAlignment="1" applyProtection="1">
      <alignment horizontal="center" vertical="center" wrapText="1"/>
      <protection hidden="1"/>
    </xf>
    <xf numFmtId="0" fontId="44" fillId="0" borderId="37" xfId="0" applyFont="1" applyBorder="1" applyAlignment="1" applyProtection="1">
      <alignment horizontal="center" vertical="center" wrapText="1"/>
      <protection hidden="1"/>
    </xf>
    <xf numFmtId="0" fontId="44" fillId="0" borderId="0" xfId="0" applyFont="1" applyBorder="1" applyAlignment="1" applyProtection="1">
      <alignment horizontal="center" vertical="center" wrapText="1"/>
      <protection hidden="1"/>
    </xf>
    <xf numFmtId="0" fontId="44" fillId="0" borderId="35" xfId="0" applyFont="1" applyBorder="1" applyAlignment="1" applyProtection="1">
      <alignment horizontal="center" vertical="center" wrapText="1"/>
      <protection hidden="1"/>
    </xf>
    <xf numFmtId="0" fontId="44" fillId="0" borderId="38" xfId="0" applyFont="1" applyBorder="1" applyAlignment="1" applyProtection="1">
      <alignment vertical="center"/>
      <protection hidden="1"/>
    </xf>
    <xf numFmtId="0" fontId="44" fillId="0" borderId="39" xfId="0" applyFont="1" applyBorder="1" applyAlignment="1" applyProtection="1">
      <alignment vertical="center"/>
      <protection hidden="1"/>
    </xf>
    <xf numFmtId="0" fontId="44" fillId="0" borderId="38" xfId="0" applyFont="1" applyBorder="1" applyAlignment="1" applyProtection="1">
      <alignment horizontal="center" vertical="center" wrapText="1"/>
      <protection hidden="1"/>
    </xf>
    <xf numFmtId="0" fontId="44" fillId="0" borderId="30" xfId="0" applyFont="1" applyBorder="1" applyAlignment="1" applyProtection="1">
      <alignment horizontal="center" vertical="center" wrapText="1"/>
      <protection hidden="1"/>
    </xf>
    <xf numFmtId="0" fontId="44" fillId="0" borderId="39" xfId="0" applyFont="1" applyBorder="1" applyAlignment="1" applyProtection="1">
      <alignment horizontal="center" vertical="center" wrapText="1"/>
      <protection hidden="1"/>
    </xf>
    <xf numFmtId="0" fontId="29" fillId="0" borderId="36" xfId="0" applyFont="1" applyBorder="1" applyAlignment="1" applyProtection="1">
      <alignment horizontal="left" vertical="center"/>
      <protection hidden="1"/>
    </xf>
    <xf numFmtId="176" fontId="44" fillId="0" borderId="31" xfId="0" applyNumberFormat="1" applyFont="1" applyBorder="1" applyAlignment="1" applyProtection="1">
      <alignment horizontal="center" vertical="center"/>
      <protection hidden="1"/>
    </xf>
    <xf numFmtId="35" fontId="44" fillId="0" borderId="31" xfId="0" applyNumberFormat="1" applyFont="1" applyBorder="1" applyAlignment="1" applyProtection="1">
      <alignment horizontal="center" vertical="center" wrapText="1" shrinkToFit="1"/>
      <protection hidden="1"/>
    </xf>
    <xf numFmtId="35" fontId="44" fillId="0" borderId="33" xfId="0" applyNumberFormat="1" applyFont="1" applyBorder="1" applyAlignment="1" applyProtection="1">
      <alignment horizontal="center" vertical="center" wrapText="1" shrinkToFit="1"/>
      <protection hidden="1"/>
    </xf>
    <xf numFmtId="35" fontId="44" fillId="0" borderId="32" xfId="0" applyNumberFormat="1" applyFont="1" applyBorder="1" applyAlignment="1" applyProtection="1">
      <alignment horizontal="center" vertical="center" wrapText="1" shrinkToFit="1"/>
      <protection hidden="1"/>
    </xf>
    <xf numFmtId="176" fontId="44" fillId="0" borderId="32" xfId="0" applyNumberFormat="1" applyFont="1" applyBorder="1" applyAlignment="1" applyProtection="1">
      <alignment horizontal="center" vertical="center"/>
      <protection hidden="1"/>
    </xf>
    <xf numFmtId="0" fontId="45" fillId="0" borderId="31" xfId="0" applyFont="1" applyBorder="1" applyAlignment="1" applyProtection="1">
      <alignment horizontal="center" vertical="center" wrapText="1"/>
      <protection hidden="1"/>
    </xf>
    <xf numFmtId="0" fontId="45" fillId="0" borderId="32" xfId="0" applyFont="1" applyBorder="1" applyAlignment="1" applyProtection="1">
      <alignment horizontal="center" vertical="center" wrapText="1"/>
      <protection hidden="1"/>
    </xf>
    <xf numFmtId="0" fontId="46" fillId="0" borderId="34" xfId="0" applyFont="1" applyBorder="1" applyAlignment="1" applyProtection="1">
      <alignment horizontal="left" vertical="center"/>
      <protection hidden="1"/>
    </xf>
    <xf numFmtId="176" fontId="44" fillId="0" borderId="34" xfId="0" applyNumberFormat="1" applyFont="1" applyBorder="1" applyAlignment="1" applyProtection="1">
      <alignment horizontal="center" vertical="center"/>
      <protection hidden="1"/>
    </xf>
    <xf numFmtId="0" fontId="29" fillId="0" borderId="41" xfId="0" applyFont="1" applyBorder="1" applyAlignment="1" applyProtection="1">
      <alignment horizontal="left" vertical="center"/>
      <protection hidden="1"/>
    </xf>
    <xf numFmtId="35" fontId="44" fillId="0" borderId="37" xfId="0" applyNumberFormat="1" applyFont="1" applyBorder="1" applyAlignment="1" applyProtection="1">
      <alignment horizontal="center" vertical="center" wrapText="1" shrinkToFit="1"/>
      <protection hidden="1"/>
    </xf>
    <xf numFmtId="35" fontId="44" fillId="0" borderId="0" xfId="0" applyNumberFormat="1" applyFont="1" applyBorder="1" applyAlignment="1" applyProtection="1">
      <alignment horizontal="center" vertical="center" wrapText="1" shrinkToFit="1"/>
      <protection hidden="1"/>
    </xf>
    <xf numFmtId="35" fontId="44" fillId="0" borderId="35" xfId="0" applyNumberFormat="1" applyFont="1" applyBorder="1" applyAlignment="1" applyProtection="1">
      <alignment horizontal="center" vertical="center" wrapText="1" shrinkToFit="1"/>
      <protection hidden="1"/>
    </xf>
    <xf numFmtId="176" fontId="44" fillId="0" borderId="37" xfId="0" applyNumberFormat="1" applyFont="1" applyBorder="1" applyAlignment="1" applyProtection="1">
      <alignment horizontal="center" vertical="center"/>
      <protection hidden="1"/>
    </xf>
    <xf numFmtId="176" fontId="44" fillId="0" borderId="35" xfId="0" applyNumberFormat="1" applyFont="1" applyBorder="1" applyAlignment="1" applyProtection="1">
      <alignment horizontal="center" vertical="center"/>
      <protection hidden="1"/>
    </xf>
    <xf numFmtId="0" fontId="29" fillId="0" borderId="41" xfId="0" applyFont="1" applyBorder="1" applyAlignment="1" applyProtection="1">
      <alignment vertical="center"/>
      <protection hidden="1"/>
    </xf>
    <xf numFmtId="0" fontId="45" fillId="0" borderId="37" xfId="0" applyFont="1" applyBorder="1" applyAlignment="1" applyProtection="1">
      <alignment horizontal="center" vertical="center" wrapText="1"/>
      <protection hidden="1"/>
    </xf>
    <xf numFmtId="0" fontId="45" fillId="0" borderId="35" xfId="0" applyFont="1" applyBorder="1" applyAlignment="1" applyProtection="1">
      <alignment horizontal="center" vertical="center" wrapText="1"/>
      <protection hidden="1"/>
    </xf>
    <xf numFmtId="0" fontId="29" fillId="0" borderId="31" xfId="0" applyFont="1" applyBorder="1" applyAlignment="1" applyProtection="1">
      <alignment horizontal="center"/>
      <protection hidden="1"/>
    </xf>
    <xf numFmtId="0" fontId="47" fillId="0" borderId="32" xfId="0" applyFont="1" applyBorder="1" applyAlignment="1" applyProtection="1">
      <alignment horizontal="center" vertical="top" shrinkToFit="1"/>
      <protection hidden="1"/>
    </xf>
    <xf numFmtId="0" fontId="29" fillId="0" borderId="36" xfId="0" applyFont="1" applyBorder="1" applyProtection="1">
      <alignment vertical="center"/>
      <protection hidden="1"/>
    </xf>
    <xf numFmtId="0" fontId="29" fillId="0" borderId="37" xfId="0" applyFont="1" applyBorder="1" applyAlignment="1" applyProtection="1">
      <alignment horizontal="center"/>
      <protection hidden="1"/>
    </xf>
    <xf numFmtId="0" fontId="47" fillId="0" borderId="35" xfId="0" applyFont="1" applyBorder="1" applyAlignment="1" applyProtection="1">
      <alignment horizontal="center" vertical="top" shrinkToFit="1"/>
      <protection hidden="1"/>
    </xf>
    <xf numFmtId="178" fontId="29" fillId="0" borderId="41" xfId="0" applyNumberFormat="1" applyFont="1" applyBorder="1" applyAlignment="1" applyProtection="1">
      <alignment horizontal="right" vertical="center"/>
      <protection hidden="1"/>
    </xf>
    <xf numFmtId="0" fontId="45" fillId="0" borderId="37" xfId="0" applyFont="1" applyBorder="1" applyAlignment="1" applyProtection="1">
      <alignment horizontal="left" vertical="center"/>
      <protection hidden="1"/>
    </xf>
    <xf numFmtId="0" fontId="45" fillId="0" borderId="35" xfId="0" applyFont="1" applyBorder="1" applyAlignment="1" applyProtection="1">
      <alignment horizontal="left" vertical="center"/>
      <protection hidden="1"/>
    </xf>
    <xf numFmtId="0" fontId="45" fillId="0" borderId="38" xfId="0" applyFont="1" applyBorder="1" applyAlignment="1" applyProtection="1">
      <alignment horizontal="left" vertical="center"/>
      <protection hidden="1"/>
    </xf>
    <xf numFmtId="0" fontId="45" fillId="0" borderId="39" xfId="0" applyFont="1" applyBorder="1" applyAlignment="1" applyProtection="1">
      <alignment horizontal="left" vertical="center"/>
      <protection hidden="1"/>
    </xf>
    <xf numFmtId="0" fontId="29" fillId="0" borderId="0" xfId="0" applyFont="1" applyBorder="1" applyAlignment="1" applyProtection="1">
      <alignment horizontal="left" vertical="center"/>
      <protection hidden="1"/>
    </xf>
    <xf numFmtId="0" fontId="29" fillId="0" borderId="38" xfId="0" applyFont="1" applyBorder="1" applyAlignment="1" applyProtection="1">
      <alignment horizontal="center"/>
      <protection hidden="1"/>
    </xf>
    <xf numFmtId="0" fontId="47" fillId="0" borderId="39" xfId="0" applyFont="1" applyBorder="1" applyAlignment="1" applyProtection="1">
      <alignment horizontal="center" vertical="top" shrinkToFit="1"/>
      <protection hidden="1"/>
    </xf>
    <xf numFmtId="0" fontId="29" fillId="0" borderId="40" xfId="0" applyFont="1" applyBorder="1" applyProtection="1">
      <alignment vertical="center"/>
      <protection hidden="1"/>
    </xf>
    <xf numFmtId="0" fontId="29" fillId="0" borderId="33" xfId="0" applyFont="1" applyFill="1" applyBorder="1" applyAlignment="1" applyProtection="1">
      <alignment horizontal="center" vertical="center"/>
      <protection hidden="1"/>
    </xf>
    <xf numFmtId="0" fontId="29" fillId="0" borderId="36" xfId="0" applyFont="1" applyBorder="1" applyAlignment="1" applyProtection="1">
      <alignment horizontal="right" vertical="center"/>
      <protection hidden="1"/>
    </xf>
    <xf numFmtId="0" fontId="29" fillId="0" borderId="41" xfId="0" applyFont="1" applyBorder="1" applyAlignment="1" applyProtection="1">
      <alignment horizontal="right" vertical="center"/>
      <protection hidden="1"/>
    </xf>
    <xf numFmtId="176" fontId="29" fillId="0" borderId="0" xfId="0" applyNumberFormat="1" applyFont="1" applyBorder="1" applyAlignment="1" applyProtection="1">
      <alignment horizontal="right" vertical="center"/>
      <protection hidden="1"/>
    </xf>
    <xf numFmtId="35" fontId="44" fillId="0" borderId="38" xfId="0" applyNumberFormat="1" applyFont="1" applyBorder="1" applyAlignment="1" applyProtection="1">
      <alignment horizontal="center" vertical="center" wrapText="1" shrinkToFit="1"/>
      <protection hidden="1"/>
    </xf>
    <xf numFmtId="35" fontId="44" fillId="0" borderId="30" xfId="0" applyNumberFormat="1" applyFont="1" applyBorder="1" applyAlignment="1" applyProtection="1">
      <alignment horizontal="center" vertical="center" wrapText="1" shrinkToFit="1"/>
      <protection hidden="1"/>
    </xf>
    <xf numFmtId="35" fontId="44" fillId="0" borderId="39" xfId="0" applyNumberFormat="1" applyFont="1" applyBorder="1" applyAlignment="1" applyProtection="1">
      <alignment horizontal="center" vertical="center" wrapText="1" shrinkToFit="1"/>
      <protection hidden="1"/>
    </xf>
    <xf numFmtId="0" fontId="44" fillId="0" borderId="34" xfId="0" applyFont="1" applyBorder="1" applyAlignment="1" applyProtection="1">
      <alignment horizontal="center" vertical="center" shrinkToFit="1"/>
      <protection hidden="1"/>
    </xf>
    <xf numFmtId="0" fontId="29" fillId="0" borderId="40" xfId="0" applyFont="1" applyBorder="1" applyAlignment="1" applyProtection="1">
      <alignment horizontal="right" vertical="center"/>
      <protection hidden="1"/>
    </xf>
    <xf numFmtId="0" fontId="29" fillId="0" borderId="40" xfId="0" applyFont="1" applyBorder="1" applyAlignment="1" applyProtection="1">
      <alignment horizontal="left" vertical="center"/>
      <protection hidden="1"/>
    </xf>
    <xf numFmtId="179" fontId="29" fillId="0" borderId="36" xfId="0" applyNumberFormat="1" applyFont="1" applyBorder="1" applyAlignment="1" applyProtection="1">
      <alignment horizontal="right" vertical="center"/>
      <protection hidden="1"/>
    </xf>
    <xf numFmtId="179" fontId="29" fillId="0" borderId="41" xfId="0" applyNumberFormat="1" applyFont="1" applyBorder="1" applyAlignment="1" applyProtection="1">
      <alignment horizontal="right" vertical="center"/>
      <protection hidden="1"/>
    </xf>
    <xf numFmtId="176" fontId="44" fillId="0" borderId="38" xfId="0" applyNumberFormat="1" applyFont="1" applyBorder="1" applyAlignment="1" applyProtection="1">
      <alignment horizontal="center" vertical="center"/>
      <protection hidden="1"/>
    </xf>
    <xf numFmtId="176" fontId="44" fillId="0" borderId="39" xfId="0" applyNumberFormat="1" applyFont="1" applyBorder="1" applyAlignment="1" applyProtection="1">
      <alignment horizontal="center" vertical="center"/>
      <protection hidden="1"/>
    </xf>
    <xf numFmtId="0" fontId="29" fillId="0" borderId="30" xfId="0" applyFont="1" applyFill="1" applyBorder="1" applyAlignment="1" applyProtection="1">
      <alignment horizontal="center" vertical="center"/>
      <protection hidden="1"/>
    </xf>
    <xf numFmtId="0" fontId="29" fillId="0" borderId="0" xfId="0" applyFont="1" applyAlignment="1" applyProtection="1">
      <alignment horizontal="center" vertical="center"/>
      <protection hidden="1"/>
    </xf>
    <xf numFmtId="0" fontId="48" fillId="0" borderId="0" xfId="0" applyNumberFormat="1" applyFont="1" applyProtection="1">
      <alignment vertical="center"/>
      <protection hidden="1"/>
    </xf>
    <xf numFmtId="0" fontId="49" fillId="0" borderId="0" xfId="0" applyNumberFormat="1" applyFont="1" applyProtection="1">
      <alignment vertical="center"/>
      <protection hidden="1"/>
    </xf>
    <xf numFmtId="0" fontId="0" fillId="0" borderId="0" xfId="0" applyProtection="1">
      <alignment vertical="center"/>
      <protection hidden="1"/>
    </xf>
    <xf numFmtId="0" fontId="50" fillId="0" borderId="0" xfId="0" applyFont="1" applyProtection="1">
      <alignment vertical="center"/>
      <protection hidden="1"/>
    </xf>
    <xf numFmtId="0" fontId="51" fillId="0" borderId="0" xfId="0" applyFont="1" applyBorder="1" applyAlignment="1" applyProtection="1">
      <alignment horizontal="left" vertical="center" shrinkToFit="1"/>
      <protection hidden="1"/>
    </xf>
    <xf numFmtId="0" fontId="51" fillId="0" borderId="0" xfId="0" applyFont="1" applyAlignment="1" applyProtection="1">
      <alignment horizontal="left" vertical="center" shrinkToFit="1"/>
      <protection hidden="1"/>
    </xf>
    <xf numFmtId="0" fontId="30" fillId="27" borderId="10" xfId="0" applyFont="1" applyFill="1" applyBorder="1" applyAlignment="1" applyProtection="1">
      <alignment horizontal="center" vertical="center"/>
      <protection locked="0"/>
    </xf>
    <xf numFmtId="0" fontId="52" fillId="0" borderId="0" xfId="0" applyFont="1" applyBorder="1" applyAlignment="1" applyProtection="1">
      <alignment horizontal="left" vertical="center" wrapText="1"/>
      <protection hidden="1"/>
    </xf>
    <xf numFmtId="0" fontId="30" fillId="27" borderId="14" xfId="0" applyFont="1" applyFill="1" applyBorder="1" applyAlignment="1" applyProtection="1">
      <alignment horizontal="center" vertical="center"/>
      <protection locked="0"/>
    </xf>
    <xf numFmtId="0" fontId="51" fillId="0" borderId="13" xfId="0" applyFont="1" applyBorder="1" applyAlignment="1" applyProtection="1">
      <alignment horizontal="left" vertical="center"/>
      <protection hidden="1"/>
    </xf>
    <xf numFmtId="0" fontId="51" fillId="0" borderId="0" xfId="0" applyFont="1" applyFill="1" applyBorder="1" applyProtection="1">
      <alignment vertical="center"/>
      <protection hidden="1"/>
    </xf>
    <xf numFmtId="0" fontId="51" fillId="0" borderId="0" xfId="0" applyFont="1" applyProtection="1">
      <alignment vertical="center"/>
      <protection hidden="1"/>
    </xf>
    <xf numFmtId="0" fontId="51" fillId="0" borderId="0" xfId="0" applyFont="1" applyBorder="1" applyAlignment="1" applyProtection="1">
      <alignment horizontal="left" vertical="center"/>
      <protection hidden="1"/>
    </xf>
    <xf numFmtId="0" fontId="30" fillId="25" borderId="10" xfId="0" applyFont="1" applyFill="1" applyBorder="1" applyAlignment="1" applyProtection="1">
      <alignment horizontal="center" vertical="center" shrinkToFit="1"/>
      <protection locked="0"/>
    </xf>
    <xf numFmtId="0" fontId="30" fillId="25" borderId="11" xfId="0" applyFont="1" applyFill="1" applyBorder="1" applyAlignment="1" applyProtection="1">
      <alignment horizontal="center" vertical="center" shrinkToFit="1"/>
      <protection locked="0"/>
    </xf>
    <xf numFmtId="0" fontId="51" fillId="0" borderId="15" xfId="0" applyFont="1" applyBorder="1" applyAlignment="1" applyProtection="1">
      <alignment horizontal="left" vertical="center" shrinkToFit="1"/>
      <protection hidden="1"/>
    </xf>
    <xf numFmtId="35" fontId="30" fillId="25" borderId="10" xfId="0" applyNumberFormat="1" applyFont="1" applyFill="1" applyBorder="1" applyAlignment="1" applyProtection="1">
      <alignment horizontal="left" vertical="center"/>
      <protection locked="0"/>
    </xf>
    <xf numFmtId="0" fontId="30" fillId="25" borderId="10" xfId="0" applyFont="1" applyFill="1" applyBorder="1" applyAlignment="1" applyProtection="1">
      <alignment horizontal="left" vertical="center"/>
      <protection locked="0"/>
    </xf>
    <xf numFmtId="0" fontId="30" fillId="0" borderId="0" xfId="0" applyFont="1" applyAlignment="1" applyProtection="1">
      <alignment horizontal="center" vertical="center"/>
      <protection hidden="1"/>
    </xf>
    <xf numFmtId="0" fontId="30" fillId="25" borderId="10" xfId="0" applyFont="1" applyFill="1" applyBorder="1" applyAlignment="1" applyProtection="1">
      <alignment horizontal="left" vertical="center" wrapText="1"/>
      <protection locked="0"/>
    </xf>
    <xf numFmtId="176" fontId="30" fillId="25" borderId="10" xfId="0" applyNumberFormat="1" applyFont="1" applyFill="1" applyBorder="1" applyAlignment="1" applyProtection="1">
      <alignment horizontal="center" vertical="center" shrinkToFit="1"/>
      <protection locked="0"/>
    </xf>
    <xf numFmtId="0" fontId="30" fillId="25" borderId="11" xfId="0" applyFont="1" applyFill="1" applyBorder="1" applyAlignment="1" applyProtection="1">
      <alignment horizontal="left" vertical="center"/>
      <protection locked="0"/>
    </xf>
    <xf numFmtId="0" fontId="30" fillId="25" borderId="11" xfId="0" applyFont="1" applyFill="1" applyBorder="1" applyAlignment="1" applyProtection="1">
      <alignment horizontal="center" vertical="center"/>
      <protection locked="0"/>
    </xf>
    <xf numFmtId="0" fontId="30" fillId="25" borderId="11" xfId="0" applyFont="1" applyFill="1" applyBorder="1" applyAlignment="1" applyProtection="1">
      <alignment horizontal="left" vertical="center" wrapText="1"/>
      <protection locked="0"/>
    </xf>
    <xf numFmtId="176" fontId="30" fillId="25" borderId="11" xfId="0" applyNumberFormat="1" applyFont="1" applyFill="1" applyBorder="1" applyAlignment="1" applyProtection="1">
      <alignment horizontal="center" vertical="center" shrinkToFit="1"/>
      <protection locked="0"/>
    </xf>
    <xf numFmtId="0" fontId="30" fillId="0" borderId="10" xfId="0" applyFont="1" applyFill="1" applyBorder="1" applyAlignment="1" applyProtection="1">
      <alignment horizontal="center" vertical="center" shrinkToFit="1"/>
      <protection hidden="1"/>
    </xf>
    <xf numFmtId="0" fontId="53" fillId="27" borderId="10" xfId="0" applyFont="1" applyFill="1" applyBorder="1" applyAlignment="1" applyProtection="1">
      <alignment horizontal="left" vertical="center"/>
      <protection locked="0"/>
    </xf>
    <xf numFmtId="0" fontId="39" fillId="25" borderId="10" xfId="0" applyFont="1" applyFill="1" applyBorder="1" applyAlignment="1" applyProtection="1">
      <alignment horizontal="center" vertical="center" shrinkToFit="1"/>
      <protection locked="0"/>
    </xf>
    <xf numFmtId="0" fontId="39" fillId="25" borderId="10" xfId="0" applyFont="1" applyFill="1" applyBorder="1" applyAlignment="1" applyProtection="1">
      <alignment horizontal="center" vertical="center"/>
      <protection locked="0"/>
    </xf>
    <xf numFmtId="0" fontId="30" fillId="0" borderId="11" xfId="0" applyFont="1" applyFill="1" applyBorder="1" applyAlignment="1" applyProtection="1">
      <alignment horizontal="center" vertical="center" shrinkToFit="1"/>
      <protection hidden="1"/>
    </xf>
    <xf numFmtId="0" fontId="53" fillId="27" borderId="11" xfId="0" applyFont="1" applyFill="1" applyBorder="1" applyAlignment="1" applyProtection="1">
      <alignment horizontal="left" vertical="center"/>
      <protection locked="0"/>
    </xf>
    <xf numFmtId="0" fontId="39" fillId="25" borderId="14" xfId="0" applyFont="1" applyFill="1" applyBorder="1" applyAlignment="1" applyProtection="1">
      <alignment horizontal="center" vertical="center" shrinkToFit="1"/>
      <protection locked="0"/>
    </xf>
    <xf numFmtId="0" fontId="30" fillId="25" borderId="14" xfId="0" applyFont="1" applyFill="1" applyBorder="1" applyAlignment="1" applyProtection="1">
      <alignment horizontal="center" vertical="center" shrinkToFit="1"/>
      <protection locked="0"/>
    </xf>
    <xf numFmtId="0" fontId="39" fillId="25" borderId="14" xfId="0" applyFont="1" applyFill="1" applyBorder="1" applyAlignment="1" applyProtection="1">
      <alignment horizontal="center" vertical="center"/>
      <protection locked="0"/>
    </xf>
    <xf numFmtId="0" fontId="30" fillId="0" borderId="0" xfId="0" applyFont="1" applyAlignment="1" applyProtection="1">
      <alignment horizontal="left" vertical="center" shrinkToFit="1"/>
      <protection hidden="1"/>
    </xf>
    <xf numFmtId="0" fontId="30" fillId="0" borderId="0" xfId="0" applyFont="1" applyAlignment="1" applyProtection="1">
      <alignment vertical="center" shrinkToFit="1"/>
      <protection hidden="1"/>
    </xf>
    <xf numFmtId="0" fontId="54" fillId="0" borderId="0" xfId="0" applyFont="1" applyBorder="1" applyAlignment="1" applyProtection="1">
      <alignment horizontal="center" vertical="center" shrinkToFit="1"/>
      <protection hidden="1"/>
    </xf>
    <xf numFmtId="0" fontId="32" fillId="0" borderId="0" xfId="0" applyFont="1" applyBorder="1" applyAlignment="1" applyProtection="1">
      <alignment horizontal="center" vertical="center"/>
      <protection hidden="1"/>
    </xf>
    <xf numFmtId="0" fontId="30" fillId="0" borderId="14" xfId="0" applyFont="1" applyFill="1" applyBorder="1" applyAlignment="1" applyProtection="1">
      <alignment horizontal="center" vertical="center" shrinkToFit="1"/>
      <protection hidden="1"/>
    </xf>
    <xf numFmtId="177" fontId="30" fillId="0" borderId="13" xfId="0" applyNumberFormat="1" applyFont="1" applyFill="1" applyBorder="1" applyAlignment="1" applyProtection="1">
      <alignment vertical="center"/>
      <protection hidden="1"/>
    </xf>
    <xf numFmtId="0" fontId="30" fillId="25" borderId="14" xfId="0" applyFont="1" applyFill="1" applyBorder="1" applyAlignment="1" applyProtection="1">
      <alignment horizontal="left" vertical="center"/>
      <protection locked="0"/>
    </xf>
    <xf numFmtId="0" fontId="30" fillId="25" borderId="14" xfId="0" applyFont="1" applyFill="1" applyBorder="1" applyAlignment="1" applyProtection="1">
      <alignment horizontal="left" vertical="center" wrapText="1"/>
      <protection locked="0"/>
    </xf>
    <xf numFmtId="176" fontId="30" fillId="25" borderId="14" xfId="0" applyNumberFormat="1" applyFont="1" applyFill="1" applyBorder="1" applyAlignment="1" applyProtection="1">
      <alignment horizontal="center" vertical="center" shrinkToFit="1"/>
      <protection locked="0"/>
    </xf>
    <xf numFmtId="0" fontId="53" fillId="27" borderId="14" xfId="0" applyFont="1" applyFill="1" applyBorder="1" applyAlignment="1" applyProtection="1">
      <alignment horizontal="left" vertical="center"/>
      <protection locked="0"/>
    </xf>
    <xf numFmtId="0" fontId="55" fillId="0" borderId="0" xfId="0" applyFont="1" applyProtection="1">
      <alignment vertical="center"/>
      <protection hidden="1"/>
    </xf>
    <xf numFmtId="0" fontId="29" fillId="0" borderId="0" xfId="0" applyFont="1" applyBorder="1" applyAlignment="1" applyProtection="1">
      <alignment horizontal="right" vertical="center"/>
      <protection hidden="1"/>
    </xf>
    <xf numFmtId="0" fontId="29" fillId="0" borderId="31" xfId="0" applyFont="1" applyBorder="1" applyProtection="1">
      <alignment vertical="center"/>
      <protection hidden="1"/>
    </xf>
    <xf numFmtId="0" fontId="29" fillId="0" borderId="32" xfId="0" applyFont="1" applyBorder="1" applyProtection="1">
      <alignment vertical="center"/>
      <protection hidden="1"/>
    </xf>
    <xf numFmtId="0" fontId="29" fillId="0" borderId="36" xfId="0" applyFont="1" applyFill="1" applyBorder="1" applyAlignment="1" applyProtection="1">
      <alignment horizontal="left" vertical="center" shrinkToFit="1"/>
      <protection hidden="1"/>
    </xf>
    <xf numFmtId="0" fontId="29" fillId="0" borderId="41" xfId="0" applyFont="1" applyFill="1" applyBorder="1" applyAlignment="1" applyProtection="1">
      <alignment horizontal="left" vertical="center" shrinkToFit="1"/>
      <protection hidden="1"/>
    </xf>
    <xf numFmtId="0" fontId="29" fillId="0" borderId="37" xfId="0" applyFont="1" applyBorder="1" applyProtection="1">
      <alignment vertical="center"/>
      <protection hidden="1"/>
    </xf>
    <xf numFmtId="0" fontId="29" fillId="0" borderId="0" xfId="0" applyFont="1" applyBorder="1" applyAlignment="1" applyProtection="1">
      <alignment horizontal="center" vertical="center" shrinkToFit="1"/>
      <protection hidden="1"/>
    </xf>
    <xf numFmtId="176" fontId="29" fillId="0" borderId="0" xfId="0" applyNumberFormat="1" applyFont="1" applyBorder="1" applyAlignment="1" applyProtection="1">
      <alignment vertical="center"/>
      <protection hidden="1"/>
    </xf>
    <xf numFmtId="0" fontId="29" fillId="0" borderId="0" xfId="0" applyFont="1" applyBorder="1" applyAlignment="1" applyProtection="1">
      <alignment horizontal="left" vertical="center" shrinkToFit="1"/>
      <protection hidden="1"/>
    </xf>
    <xf numFmtId="0" fontId="29" fillId="0" borderId="0" xfId="0" applyFont="1" applyAlignment="1" applyProtection="1">
      <alignment horizontal="left" vertical="center"/>
      <protection hidden="1"/>
    </xf>
    <xf numFmtId="176" fontId="45" fillId="0" borderId="41" xfId="0" applyNumberFormat="1" applyFont="1" applyBorder="1" applyAlignment="1" applyProtection="1">
      <alignment horizontal="center" vertical="center"/>
      <protection hidden="1"/>
    </xf>
    <xf numFmtId="0" fontId="29" fillId="0" borderId="38" xfId="0" applyFont="1" applyBorder="1" applyProtection="1">
      <alignment vertical="center"/>
      <protection hidden="1"/>
    </xf>
    <xf numFmtId="0" fontId="29" fillId="0" borderId="39" xfId="0" applyFont="1" applyBorder="1" applyProtection="1">
      <alignment vertical="center"/>
      <protection hidden="1"/>
    </xf>
    <xf numFmtId="0" fontId="29" fillId="0" borderId="37" xfId="0" applyFont="1" applyBorder="1" applyAlignment="1" applyProtection="1">
      <alignment vertical="center"/>
      <protection hidden="1"/>
    </xf>
    <xf numFmtId="0" fontId="29" fillId="0" borderId="35" xfId="0" applyFont="1" applyBorder="1" applyAlignment="1" applyProtection="1">
      <alignment vertical="center"/>
      <protection hidden="1"/>
    </xf>
    <xf numFmtId="176" fontId="29" fillId="0" borderId="0" xfId="0" applyNumberFormat="1" applyFont="1" applyBorder="1" applyAlignment="1" applyProtection="1">
      <alignment horizontal="left" vertical="center"/>
      <protection hidden="1"/>
    </xf>
    <xf numFmtId="0" fontId="29" fillId="0" borderId="35" xfId="0" applyFont="1" applyBorder="1" applyAlignment="1" applyProtection="1">
      <alignment horizontal="left" vertical="center"/>
      <protection hidden="1"/>
    </xf>
    <xf numFmtId="0" fontId="56" fillId="0" borderId="0" xfId="0" applyFont="1" applyProtection="1">
      <alignment vertical="center"/>
      <protection hidden="1"/>
    </xf>
    <xf numFmtId="0" fontId="29" fillId="0" borderId="40" xfId="0" applyFont="1" applyFill="1" applyBorder="1" applyAlignment="1" applyProtection="1">
      <alignment horizontal="left" vertical="center" shrinkToFit="1"/>
      <protection hidden="1"/>
    </xf>
    <xf numFmtId="49" fontId="29" fillId="0" borderId="0" xfId="0" applyNumberFormat="1" applyFont="1" applyAlignment="1" applyProtection="1">
      <alignment horizontal="center" vertical="center"/>
    </xf>
    <xf numFmtId="0" fontId="30" fillId="0" borderId="0" xfId="0" applyFont="1" applyProtection="1">
      <alignment vertical="center"/>
    </xf>
    <xf numFmtId="0" fontId="29" fillId="0" borderId="0" xfId="0" applyFont="1" applyProtection="1">
      <alignment vertical="center"/>
    </xf>
    <xf numFmtId="49" fontId="32" fillId="0" borderId="0" xfId="0" applyNumberFormat="1" applyFont="1" applyAlignment="1" applyProtection="1">
      <alignment horizontal="center" vertical="center"/>
    </xf>
    <xf numFmtId="0" fontId="19" fillId="0" borderId="0" xfId="0" applyFont="1" applyAlignment="1" applyProtection="1">
      <alignment horizontal="left" vertical="center" shrinkToFit="1"/>
    </xf>
    <xf numFmtId="0" fontId="52" fillId="0" borderId="0" xfId="0" applyFont="1" applyProtection="1">
      <alignment vertical="center"/>
    </xf>
    <xf numFmtId="0" fontId="37" fillId="0" borderId="0" xfId="0" applyFont="1" applyAlignment="1" applyProtection="1">
      <alignment horizontal="center" vertical="center"/>
    </xf>
    <xf numFmtId="0" fontId="38" fillId="0" borderId="0" xfId="0" applyFont="1" applyAlignment="1" applyProtection="1">
      <alignment horizontal="center" vertical="center"/>
    </xf>
    <xf numFmtId="0" fontId="50" fillId="0" borderId="0" xfId="0" applyFont="1" applyProtection="1">
      <alignment vertical="center"/>
    </xf>
    <xf numFmtId="0" fontId="30" fillId="0" borderId="0" xfId="0" applyFont="1" applyAlignment="1" applyProtection="1">
      <alignment horizontal="center" vertical="center"/>
    </xf>
    <xf numFmtId="0" fontId="29" fillId="0" borderId="0" xfId="0" applyFont="1" applyBorder="1" applyAlignment="1" applyProtection="1">
      <alignment horizontal="center" vertical="center"/>
    </xf>
    <xf numFmtId="0" fontId="30" fillId="0" borderId="0" xfId="0" applyFont="1" applyFill="1" applyBorder="1" applyAlignment="1" applyProtection="1">
      <alignment horizontal="left" vertical="center" shrinkToFit="1"/>
    </xf>
    <xf numFmtId="0" fontId="30" fillId="0" borderId="0" xfId="0" applyFont="1" applyFill="1" applyBorder="1" applyAlignment="1" applyProtection="1">
      <alignment horizontal="left" vertical="center"/>
    </xf>
    <xf numFmtId="0" fontId="19" fillId="0" borderId="0" xfId="0" applyFont="1" applyAlignment="1" applyProtection="1">
      <alignment horizontal="center" vertical="center"/>
    </xf>
    <xf numFmtId="0" fontId="54" fillId="0" borderId="0" xfId="0" applyFont="1" applyAlignment="1" applyProtection="1">
      <alignment horizontal="center" vertical="center"/>
    </xf>
    <xf numFmtId="0" fontId="29" fillId="0" borderId="0" xfId="0" applyFont="1" applyBorder="1" applyAlignment="1" applyProtection="1">
      <alignment horizontal="left" vertical="center"/>
    </xf>
    <xf numFmtId="0" fontId="32" fillId="0" borderId="0" xfId="0" applyFont="1" applyBorder="1" applyAlignment="1" applyProtection="1">
      <alignment horizontal="center" vertical="center"/>
    </xf>
    <xf numFmtId="0" fontId="32" fillId="0" borderId="0" xfId="0" applyFont="1" applyBorder="1" applyAlignment="1" applyProtection="1">
      <alignment horizontal="left" vertical="center"/>
    </xf>
    <xf numFmtId="0" fontId="29" fillId="0" borderId="0" xfId="0" applyFont="1" applyBorder="1" applyAlignment="1" applyProtection="1">
      <alignment vertical="center"/>
    </xf>
    <xf numFmtId="0" fontId="29" fillId="0" borderId="0" xfId="0" applyFont="1" applyAlignment="1" applyProtection="1">
      <alignment horizontal="left" vertical="center"/>
    </xf>
    <xf numFmtId="0" fontId="29" fillId="0" borderId="0" xfId="0" applyFont="1" applyBorder="1" applyProtection="1">
      <alignment vertical="center"/>
    </xf>
    <xf numFmtId="0" fontId="29" fillId="0" borderId="0" xfId="0" applyFont="1" applyAlignment="1" applyProtection="1">
      <alignment horizontal="center" vertical="center"/>
    </xf>
    <xf numFmtId="0" fontId="32" fillId="0" borderId="0" xfId="0" applyFont="1" applyAlignment="1" applyProtection="1">
      <alignment horizontal="center" vertical="center"/>
    </xf>
    <xf numFmtId="0" fontId="56" fillId="0" borderId="0" xfId="0" applyFont="1" applyProtection="1">
      <alignment vertical="center"/>
    </xf>
    <xf numFmtId="0" fontId="55" fillId="0" borderId="0" xfId="0" applyFont="1" applyProtection="1">
      <alignment vertical="center"/>
    </xf>
    <xf numFmtId="0" fontId="19" fillId="0" borderId="0" xfId="0" applyFont="1" applyFill="1" applyBorder="1" applyAlignment="1" applyProtection="1">
      <alignment horizontal="left" vertical="center" shrinkToFit="1"/>
    </xf>
    <xf numFmtId="0" fontId="30" fillId="0" borderId="0" xfId="0" applyFont="1" applyFill="1" applyBorder="1" applyAlignment="1" applyProtection="1">
      <alignment horizontal="center" vertical="center" shrinkToFit="1"/>
    </xf>
    <xf numFmtId="0" fontId="57" fillId="0" borderId="0" xfId="0" applyFont="1" applyProtection="1">
      <alignment vertical="center"/>
    </xf>
    <xf numFmtId="0" fontId="29" fillId="0" borderId="0" xfId="0" applyFont="1" applyAlignment="1" applyProtection="1">
      <alignment vertical="center"/>
    </xf>
    <xf numFmtId="0" fontId="58" fillId="0" borderId="0" xfId="0" applyFont="1" applyProtection="1">
      <alignment vertical="center"/>
    </xf>
    <xf numFmtId="0" fontId="49" fillId="0" borderId="0" xfId="0" applyFont="1" applyAlignment="1" applyProtection="1">
      <alignment vertical="center" wrapText="1"/>
    </xf>
    <xf numFmtId="0" fontId="49" fillId="0" borderId="0" xfId="0" applyFont="1" applyAlignment="1" applyProtection="1">
      <alignment horizontal="left" vertical="center" wrapText="1"/>
    </xf>
    <xf numFmtId="0" fontId="19" fillId="0" borderId="15" xfId="0" applyFont="1" applyBorder="1" applyAlignment="1" applyProtection="1">
      <alignment horizontal="left" vertical="center" shrinkToFit="1"/>
    </xf>
    <xf numFmtId="0" fontId="19" fillId="0" borderId="0" xfId="0" applyFont="1" applyFill="1" applyBorder="1" applyAlignment="1" applyProtection="1">
      <alignment vertical="center" shrinkToFit="1"/>
    </xf>
    <xf numFmtId="0" fontId="30" fillId="25" borderId="19" xfId="0" applyFont="1" applyFill="1" applyBorder="1" applyAlignment="1" applyProtection="1">
      <alignment horizontal="left" vertical="center" wrapText="1"/>
      <protection locked="0"/>
    </xf>
    <xf numFmtId="0" fontId="30" fillId="25" borderId="20" xfId="0" applyFont="1" applyFill="1" applyBorder="1" applyAlignment="1" applyProtection="1">
      <alignment horizontal="left" vertical="center" wrapText="1"/>
      <protection locked="0"/>
    </xf>
    <xf numFmtId="0" fontId="30" fillId="0" borderId="0" xfId="0" applyFont="1" applyFill="1" applyBorder="1" applyAlignment="1" applyProtection="1">
      <alignment horizontal="left" wrapText="1"/>
    </xf>
    <xf numFmtId="0" fontId="30" fillId="25" borderId="23" xfId="0" applyFont="1" applyFill="1" applyBorder="1" applyAlignment="1" applyProtection="1">
      <alignment horizontal="left" vertical="center" wrapText="1"/>
      <protection locked="0"/>
    </xf>
    <xf numFmtId="0" fontId="30" fillId="25" borderId="18" xfId="0" applyFont="1" applyFill="1" applyBorder="1" applyAlignment="1" applyProtection="1">
      <alignment horizontal="left" vertical="center" wrapText="1"/>
      <protection locked="0"/>
    </xf>
    <xf numFmtId="0" fontId="19" fillId="0" borderId="15" xfId="0" applyFont="1" applyBorder="1" applyAlignment="1" applyProtection="1">
      <alignment vertical="center" shrinkToFit="1"/>
    </xf>
    <xf numFmtId="0" fontId="49" fillId="28" borderId="10" xfId="0" applyFont="1" applyFill="1" applyBorder="1" applyAlignment="1" applyProtection="1">
      <alignment horizontal="center" vertical="center" shrinkToFit="1"/>
    </xf>
    <xf numFmtId="176" fontId="59" fillId="27" borderId="10" xfId="0" applyNumberFormat="1" applyFont="1" applyFill="1" applyBorder="1" applyAlignment="1" applyProtection="1">
      <alignment horizontal="center" vertical="center" shrinkToFit="1"/>
      <protection locked="0"/>
    </xf>
    <xf numFmtId="0" fontId="54" fillId="28" borderId="10" xfId="0" applyFont="1" applyFill="1" applyBorder="1" applyAlignment="1" applyProtection="1">
      <alignment horizontal="center" vertical="center" shrinkToFit="1"/>
    </xf>
    <xf numFmtId="0" fontId="49" fillId="28" borderId="11" xfId="0" applyFont="1" applyFill="1" applyBorder="1" applyAlignment="1" applyProtection="1">
      <alignment horizontal="center" vertical="center" shrinkToFit="1"/>
    </xf>
    <xf numFmtId="176" fontId="59" fillId="27" borderId="11" xfId="0" applyNumberFormat="1" applyFont="1" applyFill="1" applyBorder="1" applyAlignment="1" applyProtection="1">
      <alignment horizontal="center" vertical="center" shrinkToFit="1"/>
      <protection locked="0"/>
    </xf>
    <xf numFmtId="0" fontId="54" fillId="28" borderId="11" xfId="0" applyFont="1" applyFill="1" applyBorder="1" applyAlignment="1" applyProtection="1">
      <alignment horizontal="center" vertical="center" shrinkToFit="1"/>
    </xf>
    <xf numFmtId="0" fontId="49" fillId="28" borderId="14" xfId="0" applyFont="1" applyFill="1" applyBorder="1" applyAlignment="1" applyProtection="1">
      <alignment horizontal="center" vertical="center" shrinkToFit="1"/>
    </xf>
    <xf numFmtId="176" fontId="59" fillId="27" borderId="14" xfId="0" applyNumberFormat="1" applyFont="1" applyFill="1" applyBorder="1" applyAlignment="1" applyProtection="1">
      <alignment horizontal="center" vertical="center" shrinkToFit="1"/>
      <protection locked="0"/>
    </xf>
    <xf numFmtId="0" fontId="54" fillId="28" borderId="14" xfId="0" applyFont="1" applyFill="1" applyBorder="1" applyAlignment="1" applyProtection="1">
      <alignment horizontal="center" vertical="center" shrinkToFit="1"/>
    </xf>
    <xf numFmtId="0" fontId="30" fillId="25" borderId="24" xfId="0" applyFont="1" applyFill="1" applyBorder="1" applyAlignment="1" applyProtection="1">
      <alignment horizontal="left" vertical="center" wrapText="1"/>
      <protection locked="0"/>
    </xf>
    <xf numFmtId="0" fontId="30" fillId="25" borderId="29" xfId="0" applyFont="1" applyFill="1" applyBorder="1" applyAlignment="1" applyProtection="1">
      <alignment horizontal="left" vertical="center" wrapText="1"/>
      <protection locked="0"/>
    </xf>
    <xf numFmtId="0" fontId="0" fillId="0" borderId="0" xfId="0" applyProtection="1">
      <alignment vertical="center"/>
    </xf>
    <xf numFmtId="0" fontId="29" fillId="0" borderId="30" xfId="0" applyFont="1" applyBorder="1" applyProtection="1">
      <alignment vertical="center"/>
    </xf>
    <xf numFmtId="0" fontId="29" fillId="0" borderId="36" xfId="0" applyFont="1" applyBorder="1" applyAlignment="1" applyProtection="1">
      <alignment horizontal="center" vertical="center"/>
    </xf>
    <xf numFmtId="0" fontId="29" fillId="0" borderId="37" xfId="0" applyFont="1" applyFill="1" applyBorder="1" applyAlignment="1" applyProtection="1">
      <alignment horizontal="center" vertical="center"/>
    </xf>
    <xf numFmtId="0" fontId="29" fillId="0" borderId="0" xfId="0" applyFont="1" applyAlignment="1" applyProtection="1"/>
    <xf numFmtId="0" fontId="29" fillId="0" borderId="0" xfId="0" applyFont="1" applyBorder="1" applyAlignment="1" applyProtection="1">
      <alignment vertical="top"/>
    </xf>
    <xf numFmtId="0" fontId="29" fillId="0" borderId="35" xfId="0" applyFont="1" applyBorder="1" applyProtection="1">
      <alignment vertical="center"/>
    </xf>
    <xf numFmtId="0" fontId="29" fillId="0" borderId="0" xfId="0" applyFont="1" applyBorder="1" applyAlignment="1" applyProtection="1">
      <alignment vertical="top" shrinkToFit="1"/>
    </xf>
    <xf numFmtId="0" fontId="29" fillId="0" borderId="37" xfId="0" applyFont="1" applyBorder="1" applyProtection="1">
      <alignment vertical="center"/>
    </xf>
    <xf numFmtId="0" fontId="29" fillId="0" borderId="41" xfId="0" applyFont="1" applyBorder="1" applyAlignment="1" applyProtection="1">
      <alignment horizontal="center" vertical="center"/>
    </xf>
    <xf numFmtId="0" fontId="32" fillId="0" borderId="0" xfId="0" applyFont="1" applyBorder="1" applyAlignment="1" applyProtection="1">
      <alignment horizontal="left" wrapText="1"/>
    </xf>
    <xf numFmtId="176" fontId="29" fillId="0" borderId="0" xfId="0" applyNumberFormat="1" applyFont="1" applyBorder="1" applyAlignment="1" applyProtection="1">
      <alignment horizontal="left" vertical="center" wrapText="1"/>
    </xf>
    <xf numFmtId="0" fontId="29" fillId="0" borderId="35" xfId="0" applyFont="1" applyFill="1" applyBorder="1" applyAlignment="1" applyProtection="1">
      <alignment horizontal="left" vertical="center" wrapText="1"/>
    </xf>
    <xf numFmtId="0" fontId="32" fillId="0" borderId="0" xfId="0" applyFont="1" applyBorder="1" applyAlignment="1" applyProtection="1">
      <alignment wrapText="1"/>
    </xf>
    <xf numFmtId="0" fontId="29" fillId="0" borderId="0" xfId="0" applyFont="1" applyBorder="1" applyAlignment="1" applyProtection="1">
      <alignment horizontal="left" vertical="center" wrapText="1"/>
    </xf>
    <xf numFmtId="0" fontId="29" fillId="0" borderId="40" xfId="0" applyFont="1" applyBorder="1" applyAlignment="1" applyProtection="1">
      <alignment horizontal="center" vertical="center"/>
    </xf>
    <xf numFmtId="0" fontId="32" fillId="0" borderId="36" xfId="0" applyFont="1" applyBorder="1" applyAlignment="1" applyProtection="1">
      <alignment horizontal="left" vertical="center" wrapText="1"/>
    </xf>
    <xf numFmtId="180" fontId="60" fillId="0" borderId="37" xfId="0" applyNumberFormat="1" applyFont="1" applyBorder="1" applyAlignment="1" applyProtection="1">
      <alignment horizontal="center" vertical="center"/>
    </xf>
    <xf numFmtId="0" fontId="32" fillId="0" borderId="41" xfId="0" applyFont="1" applyBorder="1" applyAlignment="1" applyProtection="1">
      <alignment horizontal="left" vertical="center" wrapText="1"/>
    </xf>
    <xf numFmtId="0" fontId="60" fillId="0" borderId="37" xfId="0" applyFont="1" applyBorder="1" applyAlignment="1" applyProtection="1">
      <alignment horizontal="center" vertical="center"/>
    </xf>
    <xf numFmtId="0" fontId="60" fillId="0" borderId="37" xfId="0" applyFont="1" applyBorder="1" applyAlignment="1" applyProtection="1">
      <alignment vertical="center"/>
    </xf>
    <xf numFmtId="0" fontId="29" fillId="0" borderId="0" xfId="0" applyFont="1" applyBorder="1" applyAlignment="1" applyProtection="1">
      <alignment horizontal="center" vertical="top"/>
    </xf>
    <xf numFmtId="0" fontId="46" fillId="0" borderId="37" xfId="0" applyFont="1" applyBorder="1" applyAlignment="1" applyProtection="1">
      <alignment horizontal="left" vertical="center"/>
    </xf>
    <xf numFmtId="0" fontId="32" fillId="0" borderId="35" xfId="0" applyFont="1" applyBorder="1" applyAlignment="1" applyProtection="1">
      <alignment horizontal="left" wrapText="1"/>
    </xf>
    <xf numFmtId="176" fontId="29" fillId="0" borderId="0" xfId="0" applyNumberFormat="1" applyFont="1" applyBorder="1" applyAlignment="1" applyProtection="1">
      <alignment horizontal="right" vertical="top"/>
    </xf>
    <xf numFmtId="0" fontId="32" fillId="0" borderId="0" xfId="0" applyFont="1" applyBorder="1" applyAlignment="1" applyProtection="1">
      <alignment horizontal="left" vertical="top"/>
    </xf>
    <xf numFmtId="0" fontId="29" fillId="0" borderId="35" xfId="0" applyFont="1" applyBorder="1" applyAlignment="1" applyProtection="1">
      <alignment horizontal="left" vertical="center"/>
    </xf>
    <xf numFmtId="2" fontId="46" fillId="0" borderId="37" xfId="0" applyNumberFormat="1" applyFont="1" applyBorder="1" applyAlignment="1" applyProtection="1">
      <alignment horizontal="center" vertical="center"/>
    </xf>
    <xf numFmtId="0" fontId="46" fillId="0" borderId="37" xfId="0" applyFont="1" applyBorder="1" applyAlignment="1" applyProtection="1">
      <alignment horizontal="center" vertical="center"/>
    </xf>
    <xf numFmtId="176" fontId="29" fillId="0" borderId="0" xfId="0" applyNumberFormat="1" applyFont="1" applyBorder="1" applyAlignment="1" applyProtection="1">
      <alignment vertical="top"/>
    </xf>
    <xf numFmtId="0" fontId="32" fillId="0" borderId="40" xfId="0" applyFont="1" applyBorder="1" applyAlignment="1" applyProtection="1">
      <alignment horizontal="left" vertical="center" wrapText="1"/>
    </xf>
    <xf numFmtId="0" fontId="29" fillId="0" borderId="0" xfId="0" applyFont="1" applyBorder="1" applyAlignment="1" applyProtection="1">
      <alignment horizontal="right" vertical="top"/>
    </xf>
    <xf numFmtId="0" fontId="61" fillId="0" borderId="0" xfId="0" applyFont="1" applyProtection="1">
      <alignment vertical="center"/>
    </xf>
    <xf numFmtId="0" fontId="55" fillId="0" borderId="0" xfId="0" applyFont="1" applyAlignment="1" applyProtection="1">
      <alignment vertical="center"/>
    </xf>
    <xf numFmtId="0" fontId="19" fillId="0" borderId="0" xfId="0" applyFont="1" applyAlignment="1" applyProtection="1">
      <alignment horizontal="left" vertical="center"/>
    </xf>
    <xf numFmtId="0" fontId="19" fillId="0" borderId="0" xfId="0" applyFont="1" applyFill="1" applyAlignment="1" applyProtection="1">
      <alignment vertical="center"/>
    </xf>
    <xf numFmtId="0" fontId="17" fillId="0" borderId="0" xfId="0" applyFont="1">
      <alignment vertical="center"/>
    </xf>
    <xf numFmtId="0" fontId="30" fillId="0" borderId="0" xfId="0" applyFont="1" applyAlignment="1" applyProtection="1">
      <alignment vertical="center"/>
      <protection hidden="1"/>
    </xf>
    <xf numFmtId="0" fontId="30" fillId="26" borderId="10" xfId="0" applyFont="1" applyFill="1" applyBorder="1" applyAlignment="1" applyProtection="1">
      <alignment horizontal="center" vertical="center"/>
      <protection locked="0"/>
    </xf>
    <xf numFmtId="0" fontId="30" fillId="26" borderId="14" xfId="0" applyFont="1" applyFill="1" applyBorder="1" applyAlignment="1" applyProtection="1">
      <alignment horizontal="center" vertical="center"/>
      <protection locked="0"/>
    </xf>
    <xf numFmtId="0" fontId="19" fillId="0" borderId="15" xfId="0" applyFont="1" applyBorder="1" applyAlignment="1" applyProtection="1">
      <alignment horizontal="left" vertical="center" shrinkToFit="1"/>
      <protection hidden="1"/>
    </xf>
    <xf numFmtId="176" fontId="30" fillId="0" borderId="23" xfId="0" applyNumberFormat="1" applyFont="1" applyFill="1" applyBorder="1" applyAlignment="1" applyProtection="1">
      <alignment vertical="center"/>
      <protection locked="0"/>
    </xf>
    <xf numFmtId="176" fontId="30" fillId="25" borderId="10" xfId="0" applyNumberFormat="1" applyFont="1" applyFill="1" applyBorder="1" applyAlignment="1" applyProtection="1">
      <alignment horizontal="center" vertical="center" wrapText="1"/>
      <protection locked="0"/>
    </xf>
    <xf numFmtId="0" fontId="30" fillId="0" borderId="18" xfId="0" applyFont="1" applyBorder="1" applyAlignment="1" applyProtection="1">
      <alignment vertical="center"/>
      <protection hidden="1"/>
    </xf>
    <xf numFmtId="176" fontId="30" fillId="0" borderId="0" xfId="0" applyNumberFormat="1" applyFont="1" applyFill="1" applyBorder="1" applyAlignment="1" applyProtection="1">
      <alignment horizontal="center" vertical="center" shrinkToFit="1"/>
      <protection locked="0"/>
    </xf>
    <xf numFmtId="176" fontId="30" fillId="25" borderId="20" xfId="0" applyNumberFormat="1" applyFont="1" applyFill="1" applyBorder="1" applyAlignment="1" applyProtection="1">
      <alignment horizontal="center" vertical="center" shrinkToFit="1"/>
      <protection locked="0"/>
    </xf>
    <xf numFmtId="176" fontId="30" fillId="25" borderId="18" xfId="0" applyNumberFormat="1" applyFont="1" applyFill="1" applyBorder="1" applyAlignment="1" applyProtection="1">
      <alignment horizontal="center" vertical="center" shrinkToFit="1"/>
      <protection locked="0"/>
    </xf>
    <xf numFmtId="0" fontId="53" fillId="26" borderId="10" xfId="0" applyFont="1" applyFill="1" applyBorder="1" applyAlignment="1" applyProtection="1">
      <alignment horizontal="left" vertical="center"/>
      <protection locked="0"/>
    </xf>
    <xf numFmtId="0" fontId="30" fillId="0" borderId="15" xfId="0" applyFont="1" applyBorder="1" applyAlignment="1" applyProtection="1">
      <alignment vertical="center"/>
      <protection hidden="1"/>
    </xf>
    <xf numFmtId="0" fontId="53" fillId="26" borderId="11" xfId="0" applyFont="1" applyFill="1" applyBorder="1" applyAlignment="1" applyProtection="1">
      <alignment horizontal="left" vertical="center"/>
      <protection locked="0"/>
    </xf>
    <xf numFmtId="177" fontId="30" fillId="0" borderId="0" xfId="0" applyNumberFormat="1" applyFont="1" applyFill="1" applyAlignment="1" applyProtection="1">
      <alignment horizontal="center" vertical="center"/>
      <protection hidden="1"/>
    </xf>
    <xf numFmtId="177" fontId="30" fillId="0" borderId="10" xfId="0" applyNumberFormat="1" applyFont="1" applyBorder="1" applyAlignment="1" applyProtection="1">
      <alignment horizontal="center" vertical="center"/>
      <protection hidden="1"/>
    </xf>
    <xf numFmtId="177" fontId="30" fillId="0" borderId="11" xfId="0" applyNumberFormat="1" applyFont="1" applyBorder="1" applyAlignment="1" applyProtection="1">
      <alignment horizontal="center" vertical="center"/>
      <protection hidden="1"/>
    </xf>
    <xf numFmtId="177" fontId="30" fillId="0" borderId="14" xfId="0" applyNumberFormat="1" applyFont="1" applyBorder="1" applyAlignment="1" applyProtection="1">
      <alignment horizontal="center" vertical="center"/>
      <protection hidden="1"/>
    </xf>
    <xf numFmtId="0" fontId="30" fillId="26" borderId="18" xfId="0" applyFont="1" applyFill="1" applyBorder="1" applyAlignment="1" applyProtection="1">
      <alignment vertical="center"/>
    </xf>
    <xf numFmtId="176" fontId="30" fillId="25" borderId="29" xfId="0" applyNumberFormat="1" applyFont="1" applyFill="1" applyBorder="1" applyAlignment="1" applyProtection="1">
      <alignment horizontal="center" vertical="center" shrinkToFit="1"/>
      <protection locked="0"/>
    </xf>
    <xf numFmtId="0" fontId="53" fillId="26" borderId="14" xfId="0" applyFont="1" applyFill="1" applyBorder="1" applyAlignment="1" applyProtection="1">
      <alignment horizontal="left" vertical="center"/>
      <protection locked="0"/>
    </xf>
    <xf numFmtId="0" fontId="45" fillId="0" borderId="31" xfId="0" applyFont="1" applyBorder="1" applyAlignment="1" applyProtection="1">
      <alignment horizontal="center" vertical="center"/>
      <protection hidden="1"/>
    </xf>
    <xf numFmtId="0" fontId="45" fillId="0" borderId="32" xfId="0" applyFont="1" applyBorder="1" applyAlignment="1" applyProtection="1">
      <alignment horizontal="center" vertical="center"/>
      <protection hidden="1"/>
    </xf>
    <xf numFmtId="0" fontId="45" fillId="0" borderId="33" xfId="0" applyFont="1" applyBorder="1" applyAlignment="1" applyProtection="1">
      <alignment horizontal="center" vertical="center"/>
      <protection hidden="1"/>
    </xf>
    <xf numFmtId="0" fontId="62" fillId="0" borderId="31" xfId="0" applyFont="1" applyBorder="1" applyAlignment="1" applyProtection="1">
      <alignment horizontal="center" vertical="center" wrapText="1"/>
      <protection hidden="1"/>
    </xf>
    <xf numFmtId="0" fontId="45" fillId="0" borderId="34" xfId="0" applyFont="1" applyBorder="1" applyAlignment="1" applyProtection="1">
      <alignment horizontal="center" vertical="center"/>
      <protection hidden="1"/>
    </xf>
    <xf numFmtId="0" fontId="0" fillId="0" borderId="31" xfId="0" applyBorder="1" applyAlignment="1">
      <alignment horizontal="center" vertical="center"/>
    </xf>
    <xf numFmtId="0" fontId="0" fillId="0" borderId="32" xfId="0" applyBorder="1" applyAlignment="1">
      <alignment horizontal="center" vertical="center"/>
    </xf>
    <xf numFmtId="0" fontId="44" fillId="0" borderId="36" xfId="0" applyFont="1" applyBorder="1" applyAlignment="1" applyProtection="1">
      <alignment horizontal="center" vertical="center"/>
      <protection hidden="1"/>
    </xf>
    <xf numFmtId="0" fontId="29" fillId="0" borderId="0" xfId="0" applyFont="1" applyBorder="1" applyAlignment="1" applyProtection="1">
      <alignment horizontal="left"/>
      <protection hidden="1"/>
    </xf>
    <xf numFmtId="0" fontId="44" fillId="0" borderId="0" xfId="0" applyFont="1" applyBorder="1" applyAlignment="1" applyProtection="1">
      <alignment vertical="center"/>
      <protection hidden="1"/>
    </xf>
    <xf numFmtId="0" fontId="29" fillId="0" borderId="31" xfId="0" applyFont="1" applyBorder="1" applyAlignment="1" applyProtection="1">
      <alignment horizontal="center" vertical="center" wrapText="1"/>
      <protection hidden="1"/>
    </xf>
    <xf numFmtId="0" fontId="29" fillId="0" borderId="32" xfId="0" applyFont="1" applyBorder="1" applyAlignment="1" applyProtection="1">
      <alignment horizontal="center" vertical="center" wrapText="1"/>
      <protection hidden="1"/>
    </xf>
    <xf numFmtId="0" fontId="29" fillId="0" borderId="36" xfId="0" applyFont="1" applyBorder="1" applyAlignment="1" applyProtection="1">
      <alignment horizontal="center" vertical="center" wrapText="1"/>
      <protection hidden="1"/>
    </xf>
    <xf numFmtId="0" fontId="29" fillId="0" borderId="0" xfId="0" applyFont="1">
      <alignment vertical="center"/>
    </xf>
    <xf numFmtId="0" fontId="29" fillId="0" borderId="33" xfId="0" applyFont="1" applyBorder="1" applyAlignment="1" applyProtection="1">
      <alignment horizontal="center" vertical="center" wrapText="1"/>
      <protection hidden="1"/>
    </xf>
    <xf numFmtId="0" fontId="29" fillId="0" borderId="0" xfId="0" applyFont="1" applyAlignment="1" applyProtection="1">
      <alignment horizontal="center" vertical="center" wrapText="1"/>
      <protection hidden="1"/>
    </xf>
    <xf numFmtId="0" fontId="29" fillId="0" borderId="34" xfId="0" applyFont="1" applyBorder="1" applyAlignment="1" applyProtection="1">
      <alignment horizontal="center" vertical="center" wrapText="1"/>
      <protection hidden="1"/>
    </xf>
    <xf numFmtId="0" fontId="29" fillId="0" borderId="0" xfId="0" applyFont="1" applyBorder="1" applyAlignment="1" applyProtection="1">
      <alignment vertical="center" textRotation="255"/>
    </xf>
    <xf numFmtId="0" fontId="45" fillId="0" borderId="37" xfId="0" applyFont="1" applyBorder="1" applyAlignment="1" applyProtection="1">
      <alignment horizontal="center" vertical="center"/>
      <protection hidden="1"/>
    </xf>
    <xf numFmtId="0" fontId="45" fillId="0" borderId="35" xfId="0" applyFont="1" applyBorder="1" applyAlignment="1" applyProtection="1">
      <alignment horizontal="center" vertical="center"/>
      <protection hidden="1"/>
    </xf>
    <xf numFmtId="0" fontId="45" fillId="0" borderId="0" xfId="0" applyFont="1" applyBorder="1" applyAlignment="1" applyProtection="1">
      <alignment horizontal="center" vertical="center"/>
      <protection hidden="1"/>
    </xf>
    <xf numFmtId="0" fontId="0" fillId="0" borderId="37" xfId="0" applyBorder="1" applyAlignment="1">
      <alignment horizontal="center" vertical="center"/>
    </xf>
    <xf numFmtId="0" fontId="0" fillId="0" borderId="35" xfId="0" applyBorder="1" applyAlignment="1">
      <alignment horizontal="center" vertical="center"/>
    </xf>
    <xf numFmtId="0" fontId="45" fillId="0" borderId="42" xfId="0" applyFont="1" applyBorder="1" applyAlignment="1" applyProtection="1">
      <alignment horizontal="left" vertical="center"/>
      <protection hidden="1"/>
    </xf>
    <xf numFmtId="0" fontId="44" fillId="0" borderId="41" xfId="0" applyFont="1" applyBorder="1" applyAlignment="1" applyProtection="1">
      <alignment horizontal="center" vertical="center"/>
      <protection hidden="1"/>
    </xf>
    <xf numFmtId="0" fontId="29" fillId="0" borderId="37" xfId="0" applyFont="1" applyBorder="1" applyAlignment="1" applyProtection="1">
      <alignment horizontal="center" vertical="center" wrapText="1"/>
      <protection hidden="1"/>
    </xf>
    <xf numFmtId="0" fontId="29" fillId="0" borderId="35" xfId="0" applyFont="1" applyBorder="1" applyAlignment="1" applyProtection="1">
      <alignment horizontal="center" vertical="center" wrapText="1"/>
      <protection hidden="1"/>
    </xf>
    <xf numFmtId="0" fontId="29" fillId="0" borderId="41" xfId="0" applyFont="1" applyBorder="1" applyAlignment="1" applyProtection="1">
      <alignment horizontal="center" vertical="center" wrapText="1"/>
      <protection hidden="1"/>
    </xf>
    <xf numFmtId="0" fontId="29" fillId="0" borderId="0" xfId="0" applyFont="1" applyBorder="1" applyAlignment="1" applyProtection="1">
      <alignment horizontal="center" vertical="center" wrapText="1"/>
      <protection hidden="1"/>
    </xf>
    <xf numFmtId="0" fontId="29" fillId="0" borderId="0" xfId="0" applyFont="1" applyAlignment="1" applyProtection="1">
      <alignment vertical="center"/>
      <protection hidden="1"/>
    </xf>
    <xf numFmtId="0" fontId="0" fillId="0" borderId="38" xfId="0" applyBorder="1" applyAlignment="1">
      <alignment horizontal="center" vertical="center"/>
    </xf>
    <xf numFmtId="0" fontId="0" fillId="0" borderId="39" xfId="0" applyBorder="1" applyAlignment="1">
      <alignment horizontal="center" vertical="center"/>
    </xf>
    <xf numFmtId="0" fontId="45" fillId="0" borderId="38" xfId="0" applyFont="1" applyBorder="1" applyAlignment="1" applyProtection="1">
      <alignment horizontal="center" vertical="center"/>
      <protection hidden="1"/>
    </xf>
    <xf numFmtId="0" fontId="45" fillId="0" borderId="30" xfId="0" applyFont="1" applyBorder="1" applyAlignment="1" applyProtection="1">
      <alignment horizontal="center" vertical="center"/>
      <protection hidden="1"/>
    </xf>
    <xf numFmtId="0" fontId="45" fillId="0" borderId="39" xfId="0" applyFont="1" applyBorder="1" applyAlignment="1" applyProtection="1">
      <alignment horizontal="center" vertical="center"/>
      <protection hidden="1"/>
    </xf>
    <xf numFmtId="0" fontId="29" fillId="0" borderId="40" xfId="0" applyFont="1" applyBorder="1" applyAlignment="1" applyProtection="1">
      <alignment horizontal="center" vertical="center" wrapText="1"/>
      <protection hidden="1"/>
    </xf>
    <xf numFmtId="0" fontId="45" fillId="0" borderId="33" xfId="0" applyFont="1" applyBorder="1" applyAlignment="1" applyProtection="1">
      <alignment horizontal="center" vertical="center" wrapText="1"/>
      <protection hidden="1"/>
    </xf>
    <xf numFmtId="0" fontId="45" fillId="0" borderId="34" xfId="0" applyFont="1" applyFill="1" applyBorder="1" applyAlignment="1" applyProtection="1">
      <alignment horizontal="center" vertical="center" wrapText="1"/>
      <protection hidden="1"/>
    </xf>
    <xf numFmtId="0" fontId="29" fillId="0" borderId="34" xfId="0" applyFont="1" applyBorder="1" applyAlignment="1" applyProtection="1">
      <alignment horizontal="center" vertical="center"/>
    </xf>
    <xf numFmtId="0" fontId="45" fillId="0" borderId="0" xfId="0" applyFont="1" applyBorder="1" applyAlignment="1" applyProtection="1">
      <alignment horizontal="center" vertical="center" wrapText="1"/>
      <protection hidden="1"/>
    </xf>
    <xf numFmtId="0" fontId="44" fillId="0" borderId="40" xfId="0" applyFont="1" applyBorder="1" applyAlignment="1" applyProtection="1">
      <alignment horizontal="center" vertical="center"/>
      <protection hidden="1"/>
    </xf>
    <xf numFmtId="0" fontId="44" fillId="0" borderId="36" xfId="0" applyNumberFormat="1" applyFont="1" applyBorder="1" applyAlignment="1" applyProtection="1">
      <alignment horizontal="center" vertical="center" shrinkToFit="1"/>
      <protection hidden="1"/>
    </xf>
    <xf numFmtId="0" fontId="44" fillId="0" borderId="41" xfId="0" applyNumberFormat="1" applyFont="1" applyBorder="1" applyAlignment="1" applyProtection="1">
      <alignment horizontal="center" vertical="center" shrinkToFit="1"/>
      <protection hidden="1"/>
    </xf>
    <xf numFmtId="0" fontId="29" fillId="0" borderId="0" xfId="0" applyFont="1" applyBorder="1" applyAlignment="1" applyProtection="1">
      <alignment vertical="center" wrapText="1"/>
      <protection hidden="1"/>
    </xf>
    <xf numFmtId="177" fontId="29" fillId="0" borderId="36" xfId="0" applyNumberFormat="1" applyFont="1" applyBorder="1" applyAlignment="1" applyProtection="1">
      <alignment horizontal="center" vertical="center" wrapText="1"/>
      <protection hidden="1"/>
    </xf>
    <xf numFmtId="177" fontId="29" fillId="0" borderId="0" xfId="0" applyNumberFormat="1" applyFont="1" applyBorder="1" applyAlignment="1" applyProtection="1">
      <alignment vertical="center" wrapText="1"/>
      <protection hidden="1"/>
    </xf>
    <xf numFmtId="0" fontId="45" fillId="0" borderId="38" xfId="0" applyFont="1" applyBorder="1" applyAlignment="1" applyProtection="1">
      <alignment horizontal="center" vertical="center" wrapText="1"/>
      <protection hidden="1"/>
    </xf>
    <xf numFmtId="0" fontId="45" fillId="0" borderId="30" xfId="0" applyFont="1" applyBorder="1" applyAlignment="1" applyProtection="1">
      <alignment horizontal="center" vertical="center" wrapText="1"/>
      <protection hidden="1"/>
    </xf>
    <xf numFmtId="177" fontId="29" fillId="0" borderId="41" xfId="0" applyNumberFormat="1" applyFont="1" applyBorder="1" applyAlignment="1" applyProtection="1">
      <alignment horizontal="center" vertical="center" wrapText="1"/>
      <protection hidden="1"/>
    </xf>
    <xf numFmtId="176" fontId="44" fillId="0" borderId="31" xfId="0" applyNumberFormat="1" applyFont="1" applyBorder="1" applyAlignment="1" applyProtection="1">
      <alignment horizontal="center" vertical="center" wrapText="1"/>
      <protection hidden="1"/>
    </xf>
    <xf numFmtId="0" fontId="29" fillId="0" borderId="31" xfId="0" applyFont="1" applyBorder="1" applyAlignment="1" applyProtection="1">
      <alignment horizontal="left" vertical="center"/>
      <protection hidden="1"/>
    </xf>
    <xf numFmtId="0" fontId="29" fillId="0" borderId="32" xfId="0" applyFont="1" applyBorder="1" applyAlignment="1" applyProtection="1">
      <alignment horizontal="left" vertical="center"/>
      <protection hidden="1"/>
    </xf>
    <xf numFmtId="176" fontId="63" fillId="0" borderId="36" xfId="0" applyNumberFormat="1" applyFont="1" applyBorder="1" applyAlignment="1" applyProtection="1">
      <alignment horizontal="left" vertical="center"/>
      <protection hidden="1"/>
    </xf>
    <xf numFmtId="177" fontId="45" fillId="0" borderId="36" xfId="0" applyNumberFormat="1" applyFont="1" applyBorder="1" applyAlignment="1" applyProtection="1">
      <alignment horizontal="right" vertical="center" wrapText="1"/>
      <protection hidden="1"/>
    </xf>
    <xf numFmtId="177" fontId="64" fillId="0" borderId="36" xfId="0" applyNumberFormat="1" applyFont="1" applyBorder="1" applyAlignment="1" applyProtection="1">
      <alignment horizontal="right" vertical="center" wrapText="1"/>
      <protection hidden="1"/>
    </xf>
    <xf numFmtId="176" fontId="63" fillId="0" borderId="41" xfId="0" applyNumberFormat="1" applyFont="1" applyBorder="1" applyAlignment="1" applyProtection="1">
      <alignment horizontal="left" vertical="center"/>
      <protection hidden="1"/>
    </xf>
    <xf numFmtId="178" fontId="45" fillId="0" borderId="36" xfId="0" applyNumberFormat="1" applyFont="1" applyBorder="1" applyAlignment="1" applyProtection="1">
      <alignment horizontal="right" vertical="center"/>
      <protection hidden="1"/>
    </xf>
    <xf numFmtId="177" fontId="45" fillId="0" borderId="41" xfId="0" applyNumberFormat="1" applyFont="1" applyBorder="1" applyAlignment="1" applyProtection="1">
      <alignment horizontal="center" vertical="center" wrapText="1"/>
      <protection hidden="1"/>
    </xf>
    <xf numFmtId="177" fontId="45" fillId="0" borderId="41" xfId="0" applyNumberFormat="1" applyFont="1" applyBorder="1" applyAlignment="1" applyProtection="1">
      <alignment horizontal="right" vertical="center" wrapText="1"/>
      <protection hidden="1"/>
    </xf>
    <xf numFmtId="177" fontId="64" fillId="0" borderId="41" xfId="0" applyNumberFormat="1" applyFont="1" applyBorder="1" applyAlignment="1" applyProtection="1">
      <alignment horizontal="right" vertical="center" wrapText="1"/>
      <protection hidden="1"/>
    </xf>
    <xf numFmtId="178" fontId="45" fillId="0" borderId="41" xfId="0" applyNumberFormat="1" applyFont="1" applyBorder="1" applyAlignment="1" applyProtection="1">
      <alignment horizontal="right" vertical="center"/>
      <protection hidden="1"/>
    </xf>
    <xf numFmtId="0" fontId="45" fillId="0" borderId="41" xfId="0" applyFont="1" applyBorder="1" applyAlignment="1" applyProtection="1">
      <alignment horizontal="center" vertical="center" wrapText="1"/>
      <protection hidden="1"/>
    </xf>
    <xf numFmtId="0" fontId="29" fillId="0" borderId="41" xfId="0" applyFont="1" applyBorder="1" applyAlignment="1" applyProtection="1">
      <alignment vertical="center" wrapText="1"/>
      <protection hidden="1"/>
    </xf>
    <xf numFmtId="178" fontId="29" fillId="0" borderId="41" xfId="0" applyNumberFormat="1" applyFont="1" applyBorder="1" applyAlignment="1" applyProtection="1">
      <alignment vertical="center"/>
      <protection hidden="1"/>
    </xf>
    <xf numFmtId="0" fontId="29" fillId="0" borderId="38" xfId="0" applyFont="1" applyBorder="1" applyAlignment="1" applyProtection="1">
      <alignment horizontal="center" vertical="center" wrapText="1"/>
      <protection hidden="1"/>
    </xf>
    <xf numFmtId="0" fontId="29" fillId="0" borderId="39" xfId="0" applyFont="1" applyBorder="1" applyAlignment="1" applyProtection="1">
      <alignment horizontal="center" vertical="center" wrapText="1"/>
      <protection hidden="1"/>
    </xf>
    <xf numFmtId="0" fontId="29" fillId="0" borderId="36" xfId="0" applyFont="1" applyBorder="1" applyAlignment="1" applyProtection="1">
      <alignment vertical="center" wrapText="1"/>
      <protection hidden="1"/>
    </xf>
    <xf numFmtId="0" fontId="29" fillId="0" borderId="43" xfId="0" applyFont="1" applyBorder="1" applyAlignment="1" applyProtection="1">
      <alignment horizontal="center" vertical="center" wrapText="1"/>
      <protection hidden="1"/>
    </xf>
    <xf numFmtId="177" fontId="29" fillId="0" borderId="40" xfId="0" applyNumberFormat="1" applyFont="1" applyBorder="1" applyAlignment="1" applyProtection="1">
      <alignment vertical="center" wrapText="1"/>
      <protection hidden="1"/>
    </xf>
    <xf numFmtId="177" fontId="65" fillId="0" borderId="40" xfId="0" applyNumberFormat="1" applyFont="1" applyBorder="1" applyAlignment="1" applyProtection="1">
      <alignment vertical="center" wrapText="1"/>
      <protection hidden="1"/>
    </xf>
    <xf numFmtId="0" fontId="29" fillId="0" borderId="40" xfId="0" applyFont="1" applyBorder="1" applyAlignment="1" applyProtection="1">
      <alignment vertical="center" wrapText="1"/>
      <protection hidden="1"/>
    </xf>
    <xf numFmtId="10" fontId="45" fillId="0" borderId="41" xfId="0" applyNumberFormat="1" applyFont="1" applyBorder="1" applyAlignment="1" applyProtection="1">
      <alignment horizontal="center" vertical="center" wrapText="1"/>
      <protection hidden="1"/>
    </xf>
    <xf numFmtId="0" fontId="29" fillId="0" borderId="44" xfId="0" applyFont="1" applyBorder="1" applyAlignment="1" applyProtection="1">
      <alignment horizontal="center" vertical="center" wrapText="1"/>
      <protection hidden="1"/>
    </xf>
    <xf numFmtId="0" fontId="29" fillId="0" borderId="45" xfId="0" applyFont="1" applyBorder="1" applyAlignment="1" applyProtection="1">
      <alignment horizontal="right" vertical="center" wrapText="1"/>
      <protection hidden="1"/>
    </xf>
    <xf numFmtId="0" fontId="45" fillId="0" borderId="46" xfId="0" applyFont="1" applyBorder="1" applyAlignment="1" applyProtection="1">
      <alignment horizontal="center" vertical="center"/>
      <protection hidden="1"/>
    </xf>
    <xf numFmtId="0" fontId="45" fillId="0" borderId="42" xfId="0" applyFont="1" applyBorder="1" applyAlignment="1" applyProtection="1">
      <alignment horizontal="center" vertical="center"/>
      <protection hidden="1"/>
    </xf>
    <xf numFmtId="0" fontId="29" fillId="0" borderId="41" xfId="0" applyFont="1" applyFill="1" applyBorder="1" applyAlignment="1" applyProtection="1">
      <alignment vertical="center" wrapText="1"/>
    </xf>
    <xf numFmtId="0" fontId="29" fillId="0" borderId="40" xfId="0" applyFont="1" applyFill="1" applyBorder="1" applyAlignment="1" applyProtection="1">
      <alignment vertical="center" wrapText="1"/>
    </xf>
    <xf numFmtId="0" fontId="29" fillId="0" borderId="47" xfId="0" applyFont="1" applyBorder="1" applyAlignment="1" applyProtection="1">
      <alignment horizontal="center" vertical="center" wrapText="1"/>
      <protection hidden="1"/>
    </xf>
    <xf numFmtId="0" fontId="29" fillId="27" borderId="41" xfId="0" applyFont="1" applyFill="1" applyBorder="1" applyAlignment="1" applyProtection="1">
      <alignment horizontal="center" vertical="center" wrapText="1"/>
      <protection locked="0"/>
    </xf>
    <xf numFmtId="0" fontId="29" fillId="27" borderId="36" xfId="0" applyFont="1" applyFill="1" applyBorder="1" applyAlignment="1" applyProtection="1">
      <alignment horizontal="center" vertical="center" wrapText="1"/>
      <protection locked="0"/>
    </xf>
    <xf numFmtId="0" fontId="29" fillId="0" borderId="0" xfId="0" applyFont="1" applyFill="1" applyAlignment="1" applyProtection="1">
      <alignment horizontal="center" vertical="center" wrapText="1"/>
    </xf>
    <xf numFmtId="0" fontId="29" fillId="0" borderId="36" xfId="0" applyFont="1" applyFill="1" applyBorder="1" applyAlignment="1" applyProtection="1">
      <alignment vertical="center" wrapText="1"/>
    </xf>
    <xf numFmtId="176" fontId="44" fillId="0" borderId="46" xfId="0" applyNumberFormat="1" applyFont="1" applyBorder="1" applyAlignment="1" applyProtection="1">
      <alignment horizontal="center" vertical="center"/>
      <protection hidden="1"/>
    </xf>
    <xf numFmtId="0" fontId="44" fillId="0" borderId="42" xfId="0" applyFont="1" applyBorder="1" applyAlignment="1" applyProtection="1">
      <alignment horizontal="center" vertical="center"/>
      <protection hidden="1"/>
    </xf>
    <xf numFmtId="177" fontId="29" fillId="0" borderId="41" xfId="0" applyNumberFormat="1" applyFont="1" applyFill="1" applyBorder="1" applyAlignment="1" applyProtection="1">
      <alignment horizontal="center" vertical="center" wrapText="1"/>
    </xf>
    <xf numFmtId="0" fontId="44" fillId="0" borderId="46" xfId="0" applyFont="1" applyBorder="1" applyAlignment="1" applyProtection="1">
      <alignment horizontal="center" vertical="center"/>
      <protection hidden="1"/>
    </xf>
    <xf numFmtId="179" fontId="45" fillId="0" borderId="41" xfId="0" applyNumberFormat="1" applyFont="1" applyBorder="1" applyAlignment="1" applyProtection="1">
      <alignment horizontal="right" vertical="center"/>
      <protection hidden="1"/>
    </xf>
    <xf numFmtId="0" fontId="29" fillId="0" borderId="41" xfId="0" applyFont="1" applyFill="1" applyBorder="1" applyAlignment="1" applyProtection="1">
      <alignment horizontal="center" vertical="center" wrapText="1"/>
    </xf>
    <xf numFmtId="0" fontId="29" fillId="0" borderId="35" xfId="0" applyFont="1" applyFill="1" applyBorder="1" applyAlignment="1" applyProtection="1">
      <alignment horizontal="center" vertical="center" wrapText="1"/>
    </xf>
    <xf numFmtId="0" fontId="29" fillId="0" borderId="38" xfId="0" applyFont="1" applyBorder="1" applyAlignment="1" applyProtection="1">
      <alignment horizontal="left" vertical="center"/>
      <protection hidden="1"/>
    </xf>
    <xf numFmtId="0" fontId="29" fillId="0" borderId="39" xfId="0" applyFont="1" applyBorder="1" applyAlignment="1" applyProtection="1">
      <alignment horizontal="left" vertical="center"/>
      <protection hidden="1"/>
    </xf>
    <xf numFmtId="176" fontId="63" fillId="0" borderId="40" xfId="0" applyNumberFormat="1" applyFont="1" applyBorder="1" applyAlignment="1" applyProtection="1">
      <alignment horizontal="left" vertical="center"/>
      <protection hidden="1"/>
    </xf>
    <xf numFmtId="0" fontId="45" fillId="0" borderId="32" xfId="0" applyFont="1" applyBorder="1" applyAlignment="1" applyProtection="1">
      <alignment horizontal="left" vertical="center"/>
      <protection hidden="1"/>
    </xf>
    <xf numFmtId="0" fontId="44" fillId="0" borderId="40" xfId="0" applyNumberFormat="1" applyFont="1" applyBorder="1" applyAlignment="1" applyProtection="1">
      <alignment horizontal="center" vertical="center" shrinkToFit="1"/>
      <protection hidden="1"/>
    </xf>
    <xf numFmtId="0" fontId="29" fillId="27" borderId="40" xfId="0" applyFont="1" applyFill="1" applyBorder="1" applyAlignment="1" applyProtection="1">
      <alignment horizontal="center" vertical="center" wrapText="1"/>
      <protection locked="0"/>
    </xf>
    <xf numFmtId="0" fontId="29" fillId="0" borderId="40" xfId="0" applyFont="1" applyFill="1" applyBorder="1" applyAlignment="1" applyProtection="1">
      <alignment horizontal="center" vertical="center" wrapText="1"/>
    </xf>
  </cellXfs>
  <cellStyles count="44">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パーセント_こうちの住まい（申請様式）" xfId="28"/>
    <cellStyle name="メモ" xfId="29"/>
    <cellStyle name="リンク セル" xfId="30"/>
    <cellStyle name="入力" xfId="31"/>
    <cellStyle name="出力" xfId="32"/>
    <cellStyle name="悪い" xfId="33"/>
    <cellStyle name="標準" xfId="0" builtinId="0"/>
    <cellStyle name="良い" xfId="34"/>
    <cellStyle name="見出し 1" xfId="35"/>
    <cellStyle name="見出し 2" xfId="36"/>
    <cellStyle name="見出し 3" xfId="37"/>
    <cellStyle name="見出し 4" xfId="38"/>
    <cellStyle name="計算" xfId="39"/>
    <cellStyle name="説明文" xfId="40"/>
    <cellStyle name="警告文" xfId="41"/>
    <cellStyle name="集計" xfId="42"/>
    <cellStyle name="桁区切り" xfId="43" builtinId="6"/>
  </cellStyles>
  <tableStyles count="0" defaultTableStyle="TableStyleMedium2" defaultPivotStyle="PivotStyleLight16"/>
  <colors>
    <mruColors>
      <color rgb="FFFF5757"/>
      <color rgb="FFA0FFC0"/>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Relationships xmlns="http://schemas.openxmlformats.org/package/2006/relationships"><Relationship Id="rId1" Type="http://schemas.openxmlformats.org/officeDocument/2006/relationships/image" Target="../media/image1.png" /><Relationship Id="rId2" Type="http://schemas.openxmlformats.org/officeDocument/2006/relationships/image" Target="../media/image2.emf" /><Relationship Id="rId3" Type="http://schemas.openxmlformats.org/officeDocument/2006/relationships/image" Target="../media/image3.emf" /><Relationship Id="rId4" Type="http://schemas.openxmlformats.org/officeDocument/2006/relationships/image" Target="../media/image4.emf" /><Relationship Id="rId5" Type="http://schemas.openxmlformats.org/officeDocument/2006/relationships/image" Target="../media/image5.emf" /><Relationship Id="rId6" Type="http://schemas.openxmlformats.org/officeDocument/2006/relationships/image" Target="../media/image6.emf" /><Relationship Id="rId7" Type="http://schemas.openxmlformats.org/officeDocument/2006/relationships/image" Target="../media/image7.emf" /><Relationship Id="rId8" Type="http://schemas.openxmlformats.org/officeDocument/2006/relationships/image" Target="../media/image8.emf" /></Relationships>
</file>

<file path=xl/drawings/_rels/drawing5.xml.rels><?xml version="1.0" encoding="UTF-8"?><Relationships xmlns="http://schemas.openxmlformats.org/package/2006/relationships"><Relationship Id="rId1" Type="http://schemas.openxmlformats.org/officeDocument/2006/relationships/image" Target="../media/image9.emf" /><Relationship Id="rId2" Type="http://schemas.openxmlformats.org/officeDocument/2006/relationships/image" Target="../media/image1.png" /><Relationship Id="rId3" Type="http://schemas.openxmlformats.org/officeDocument/2006/relationships/image" Target="../media/image10.emf" /><Relationship Id="rId4" Type="http://schemas.openxmlformats.org/officeDocument/2006/relationships/image" Target="../media/image11.emf" /><Relationship Id="rId5" Type="http://schemas.openxmlformats.org/officeDocument/2006/relationships/image" Target="../media/image12.emf" /><Relationship Id="rId6" Type="http://schemas.openxmlformats.org/officeDocument/2006/relationships/image" Target="../media/image13.emf" /><Relationship Id="rId7" Type="http://schemas.openxmlformats.org/officeDocument/2006/relationships/image" Target="../media/image14.emf" /></Relationships>
</file>

<file path=xl/drawings/_rels/vmlDrawing1.vml.rels><?xml version="1.0" encoding="UTF-8"?><Relationships xmlns="http://schemas.openxmlformats.org/package/2006/relationships"><Relationship Id="rId1" Type="http://schemas.openxmlformats.org/officeDocument/2006/relationships/image" Target="../media/image2.emf" /><Relationship Id="rId2" Type="http://schemas.openxmlformats.org/officeDocument/2006/relationships/image" Target="../media/image3.emf" /><Relationship Id="rId3" Type="http://schemas.openxmlformats.org/officeDocument/2006/relationships/image" Target="../media/image4.emf" /><Relationship Id="rId4" Type="http://schemas.openxmlformats.org/officeDocument/2006/relationships/image" Target="../media/image5.emf" /><Relationship Id="rId5" Type="http://schemas.openxmlformats.org/officeDocument/2006/relationships/image" Target="../media/image6.emf" /><Relationship Id="rId6" Type="http://schemas.openxmlformats.org/officeDocument/2006/relationships/image" Target="../media/image7.emf" /><Relationship Id="rId7" Type="http://schemas.openxmlformats.org/officeDocument/2006/relationships/image" Target="../media/image8.emf" /></Relationships>
</file>

<file path=xl/drawings/_rels/vmlDrawing3.vml.rels><?xml version="1.0" encoding="UTF-8"?><Relationships xmlns="http://schemas.openxmlformats.org/package/2006/relationships"><Relationship Id="rId1" Type="http://schemas.openxmlformats.org/officeDocument/2006/relationships/image" Target="../media/image9.emf" /><Relationship Id="rId2" Type="http://schemas.openxmlformats.org/officeDocument/2006/relationships/image" Target="../media/image10.emf" /><Relationship Id="rId3" Type="http://schemas.openxmlformats.org/officeDocument/2006/relationships/image" Target="../media/image11.emf" /><Relationship Id="rId4" Type="http://schemas.openxmlformats.org/officeDocument/2006/relationships/image" Target="../media/image12.emf" /><Relationship Id="rId5" Type="http://schemas.openxmlformats.org/officeDocument/2006/relationships/image" Target="../media/image13.emf" /><Relationship Id="rId6" Type="http://schemas.openxmlformats.org/officeDocument/2006/relationships/image" Target="../media/image14.emf"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12</xdr:col>
      <xdr:colOff>73660</xdr:colOff>
      <xdr:row>28</xdr:row>
      <xdr:rowOff>66040</xdr:rowOff>
    </xdr:from>
    <xdr:to xmlns:xdr="http://schemas.openxmlformats.org/drawingml/2006/spreadsheetDrawing">
      <xdr:col>28</xdr:col>
      <xdr:colOff>62865</xdr:colOff>
      <xdr:row>39</xdr:row>
      <xdr:rowOff>217805</xdr:rowOff>
    </xdr:to>
    <xdr:pic macro="">
      <xdr:nvPicPr>
        <xdr:cNvPr id="11286" name="オブジェクト 75"/>
        <xdr:cNvPicPr>
          <a:picLocks noChangeAspect="1"/>
        </xdr:cNvPicPr>
      </xdr:nvPicPr>
      <xdr:blipFill>
        <a:blip xmlns:r="http://schemas.openxmlformats.org/officeDocument/2006/relationships" r:embed="rId1"/>
        <a:stretch>
          <a:fillRect/>
        </a:stretch>
      </xdr:blipFill>
      <xdr:spPr>
        <a:xfrm>
          <a:off x="1902460" y="5765165"/>
          <a:ext cx="2427605" cy="2564765"/>
        </a:xfrm>
        <a:prstGeom prst="rect">
          <a:avLst/>
        </a:prstGeom>
      </xdr:spPr>
    </xdr:pic>
    <xdr:clientData/>
  </xdr:twoCellAnchor>
  <xdr:twoCellAnchor>
    <xdr:from xmlns:xdr="http://schemas.openxmlformats.org/drawingml/2006/spreadsheetDrawing">
      <xdr:col>7</xdr:col>
      <xdr:colOff>48260</xdr:colOff>
      <xdr:row>28</xdr:row>
      <xdr:rowOff>62230</xdr:rowOff>
    </xdr:from>
    <xdr:to xmlns:xdr="http://schemas.openxmlformats.org/drawingml/2006/spreadsheetDrawing">
      <xdr:col>27</xdr:col>
      <xdr:colOff>139700</xdr:colOff>
      <xdr:row>39</xdr:row>
      <xdr:rowOff>167640</xdr:rowOff>
    </xdr:to>
    <xdr:sp macro="" textlink="">
      <xdr:nvSpPr>
        <xdr:cNvPr id="11287" name="オブジェクト 76"/>
        <xdr:cNvSpPr/>
      </xdr:nvSpPr>
      <xdr:spPr>
        <a:xfrm>
          <a:off x="1115060" y="5761355"/>
          <a:ext cx="3139440" cy="2518410"/>
        </a:xfrm>
        <a:prstGeom prst="rect">
          <a:avLst/>
        </a:prstGeom>
        <a:noFill/>
        <a:ln w="12700" cap="flat" cmpd="sng" algn="ctr">
          <a:solidFill>
            <a:schemeClr val="tx1"/>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800">
              <a:solidFill>
                <a:sysClr val="windowText" lastClr="000000"/>
              </a:solidFill>
            </a:rPr>
            <a:t>申込区分の凡例</a:t>
          </a:r>
          <a:endParaRPr kumimoji="1" lang="ja-JP" altLang="en-US" sz="8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127000</xdr:colOff>
          <xdr:row>25</xdr:row>
          <xdr:rowOff>7620</xdr:rowOff>
        </xdr:from>
        <xdr:to xmlns:xdr="http://schemas.openxmlformats.org/drawingml/2006/spreadsheetDrawing">
          <xdr:col>11</xdr:col>
          <xdr:colOff>130175</xdr:colOff>
          <xdr:row>25</xdr:row>
          <xdr:rowOff>233680</xdr:rowOff>
        </xdr:to>
        <xdr:sp textlink="">
          <xdr:nvSpPr>
            <xdr:cNvPr id="11271" name="チェック 7" hidden="1">
              <a:extLst>
                <a:ext uri="{63B3BB69-23CF-44E3-9099-C40C66FF867C}">
                  <a14:compatExt spid="_x0000_s11271"/>
                </a:ext>
              </a:extLst>
            </xdr:cNvPr>
            <xdr:cNvSpPr>
              <a:spLocks noRot="1" noChangeShapeType="1"/>
            </xdr:cNvSpPr>
          </xdr:nvSpPr>
          <xdr:spPr>
            <a:xfrm>
              <a:off x="1498600" y="4995545"/>
              <a:ext cx="307975" cy="226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121285</xdr:colOff>
          <xdr:row>25</xdr:row>
          <xdr:rowOff>17145</xdr:rowOff>
        </xdr:from>
        <xdr:to xmlns:xdr="http://schemas.openxmlformats.org/drawingml/2006/spreadsheetDrawing">
          <xdr:col>16</xdr:col>
          <xdr:colOff>124460</xdr:colOff>
          <xdr:row>26</xdr:row>
          <xdr:rowOff>1905</xdr:rowOff>
        </xdr:to>
        <xdr:sp textlink="">
          <xdr:nvSpPr>
            <xdr:cNvPr id="11272" name="チェック 8" hidden="1">
              <a:extLst>
                <a:ext uri="{63B3BB69-23CF-44E3-9099-C40C66FF867C}">
                  <a14:compatExt spid="_x0000_s11272"/>
                </a:ext>
              </a:extLst>
            </xdr:cNvPr>
            <xdr:cNvSpPr>
              <a:spLocks noRot="1" noChangeShapeType="1"/>
            </xdr:cNvSpPr>
          </xdr:nvSpPr>
          <xdr:spPr>
            <a:xfrm>
              <a:off x="2254885" y="5005070"/>
              <a:ext cx="307975" cy="226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125095</xdr:colOff>
          <xdr:row>26</xdr:row>
          <xdr:rowOff>0</xdr:rowOff>
        </xdr:from>
        <xdr:to xmlns:xdr="http://schemas.openxmlformats.org/drawingml/2006/spreadsheetDrawing">
          <xdr:col>11</xdr:col>
          <xdr:colOff>128270</xdr:colOff>
          <xdr:row>26</xdr:row>
          <xdr:rowOff>226060</xdr:rowOff>
        </xdr:to>
        <xdr:sp textlink="">
          <xdr:nvSpPr>
            <xdr:cNvPr id="11273" name="チェック 9" hidden="1">
              <a:extLst>
                <a:ext uri="{63B3BB69-23CF-44E3-9099-C40C66FF867C}">
                  <a14:compatExt spid="_x0000_s11273"/>
                </a:ext>
              </a:extLst>
            </xdr:cNvPr>
            <xdr:cNvSpPr>
              <a:spLocks noRot="1" noChangeShapeType="1"/>
            </xdr:cNvSpPr>
          </xdr:nvSpPr>
          <xdr:spPr>
            <a:xfrm>
              <a:off x="1496695" y="5229225"/>
              <a:ext cx="307975" cy="226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120015</xdr:colOff>
          <xdr:row>26</xdr:row>
          <xdr:rowOff>0</xdr:rowOff>
        </xdr:from>
        <xdr:to xmlns:xdr="http://schemas.openxmlformats.org/drawingml/2006/spreadsheetDrawing">
          <xdr:col>14</xdr:col>
          <xdr:colOff>123190</xdr:colOff>
          <xdr:row>26</xdr:row>
          <xdr:rowOff>226060</xdr:rowOff>
        </xdr:to>
        <xdr:sp textlink="">
          <xdr:nvSpPr>
            <xdr:cNvPr id="11274" name="チェック 10" hidden="1">
              <a:extLst>
                <a:ext uri="{63B3BB69-23CF-44E3-9099-C40C66FF867C}">
                  <a14:compatExt spid="_x0000_s11274"/>
                </a:ext>
              </a:extLst>
            </xdr:cNvPr>
            <xdr:cNvSpPr>
              <a:spLocks noRot="1" noChangeShapeType="1"/>
            </xdr:cNvSpPr>
          </xdr:nvSpPr>
          <xdr:spPr>
            <a:xfrm>
              <a:off x="1948815" y="5229225"/>
              <a:ext cx="307975" cy="226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120015</xdr:colOff>
          <xdr:row>26</xdr:row>
          <xdr:rowOff>5715</xdr:rowOff>
        </xdr:from>
        <xdr:to xmlns:xdr="http://schemas.openxmlformats.org/drawingml/2006/spreadsheetDrawing">
          <xdr:col>17</xdr:col>
          <xdr:colOff>123190</xdr:colOff>
          <xdr:row>26</xdr:row>
          <xdr:rowOff>231775</xdr:rowOff>
        </xdr:to>
        <xdr:sp textlink="">
          <xdr:nvSpPr>
            <xdr:cNvPr id="11275" name="チェック 11" hidden="1">
              <a:extLst>
                <a:ext uri="{63B3BB69-23CF-44E3-9099-C40C66FF867C}">
                  <a14:compatExt spid="_x0000_s11275"/>
                </a:ext>
              </a:extLst>
            </xdr:cNvPr>
            <xdr:cNvSpPr>
              <a:spLocks noRot="1" noChangeShapeType="1"/>
            </xdr:cNvSpPr>
          </xdr:nvSpPr>
          <xdr:spPr>
            <a:xfrm>
              <a:off x="2406015" y="5234940"/>
              <a:ext cx="307975" cy="226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123825</xdr:colOff>
          <xdr:row>27</xdr:row>
          <xdr:rowOff>0</xdr:rowOff>
        </xdr:from>
        <xdr:to xmlns:xdr="http://schemas.openxmlformats.org/drawingml/2006/spreadsheetDrawing">
          <xdr:col>11</xdr:col>
          <xdr:colOff>126365</xdr:colOff>
          <xdr:row>27</xdr:row>
          <xdr:rowOff>226060</xdr:rowOff>
        </xdr:to>
        <xdr:sp textlink="">
          <xdr:nvSpPr>
            <xdr:cNvPr id="11276" name="チェック 12" hidden="1">
              <a:extLst>
                <a:ext uri="{63B3BB69-23CF-44E3-9099-C40C66FF867C}">
                  <a14:compatExt spid="_x0000_s11276"/>
                </a:ext>
              </a:extLst>
            </xdr:cNvPr>
            <xdr:cNvSpPr>
              <a:spLocks noRot="1" noChangeShapeType="1"/>
            </xdr:cNvSpPr>
          </xdr:nvSpPr>
          <xdr:spPr>
            <a:xfrm>
              <a:off x="1495425" y="5470525"/>
              <a:ext cx="307340" cy="226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118110</xdr:colOff>
          <xdr:row>27</xdr:row>
          <xdr:rowOff>0</xdr:rowOff>
        </xdr:from>
        <xdr:to xmlns:xdr="http://schemas.openxmlformats.org/drawingml/2006/spreadsheetDrawing">
          <xdr:col>19</xdr:col>
          <xdr:colOff>120650</xdr:colOff>
          <xdr:row>27</xdr:row>
          <xdr:rowOff>224790</xdr:rowOff>
        </xdr:to>
        <xdr:sp textlink="">
          <xdr:nvSpPr>
            <xdr:cNvPr id="11277" name="チェック 13" hidden="1">
              <a:extLst>
                <a:ext uri="{63B3BB69-23CF-44E3-9099-C40C66FF867C}">
                  <a14:compatExt spid="_x0000_s11277"/>
                </a:ext>
              </a:extLst>
            </xdr:cNvPr>
            <xdr:cNvSpPr>
              <a:spLocks noRot="1" noChangeShapeType="1"/>
            </xdr:cNvSpPr>
          </xdr:nvSpPr>
          <xdr:spPr>
            <a:xfrm>
              <a:off x="2708910" y="5470525"/>
              <a:ext cx="307340" cy="2247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44</xdr:col>
          <xdr:colOff>74295</xdr:colOff>
          <xdr:row>32</xdr:row>
          <xdr:rowOff>113665</xdr:rowOff>
        </xdr:from>
        <xdr:to xmlns:xdr="http://schemas.openxmlformats.org/drawingml/2006/spreadsheetDrawing">
          <xdr:col>45</xdr:col>
          <xdr:colOff>46355</xdr:colOff>
          <xdr:row>33</xdr:row>
          <xdr:rowOff>112395</xdr:rowOff>
        </xdr:to>
        <xdr:pic macro="">
          <xdr:nvPicPr>
            <xdr:cNvPr id="27" name="図 37"/>
            <xdr:cNvPicPr>
              <a:picLocks noChangeAspect="1"/>
              <a:extLst>
                <a:ext uri="{84589F7E-364E-4C9E-8A38-B11213B215E9}">
                  <a14:cameraTool cellRange="$K$26" spid="_x0000_s11449"/>
                </a:ext>
              </a:extLst>
            </xdr:cNvPicPr>
          </xdr:nvPicPr>
          <xdr:blipFill>
            <a:blip xmlns:r="http://schemas.openxmlformats.org/officeDocument/2006/relationships" r:embed="rId2">
              <a:biLevel thresh="50000"/>
            </a:blip>
            <a:srcRect l="10498" t="6998" r="12598" b="12598"/>
            <a:stretch>
              <a:fillRect/>
            </a:stretch>
          </xdr:blipFill>
          <xdr:spPr>
            <a:xfrm>
              <a:off x="6779895" y="6625590"/>
              <a:ext cx="124460" cy="201930"/>
            </a:xfrm>
            <a:prstGeom prst="rect">
              <a:avLst/>
            </a:prstGeom>
            <a:solidFill>
              <a:sysClr val="window" lastClr="FFFFFF"/>
            </a:solid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61</xdr:col>
          <xdr:colOff>26035</xdr:colOff>
          <xdr:row>32</xdr:row>
          <xdr:rowOff>40640</xdr:rowOff>
        </xdr:from>
        <xdr:to xmlns:xdr="http://schemas.openxmlformats.org/drawingml/2006/spreadsheetDrawing">
          <xdr:col>62</xdr:col>
          <xdr:colOff>29210</xdr:colOff>
          <xdr:row>32</xdr:row>
          <xdr:rowOff>187325</xdr:rowOff>
        </xdr:to>
        <xdr:pic macro="">
          <xdr:nvPicPr>
            <xdr:cNvPr id="29" name="図 39"/>
            <xdr:cNvPicPr>
              <a:picLocks noChangeAspect="1"/>
              <a:extLst>
                <a:ext uri="{84589F7E-364E-4C9E-8A38-B11213B215E9}">
                  <a14:cameraTool cellRange="$K$27" spid="_x0000_s11450"/>
                </a:ext>
              </a:extLst>
            </xdr:cNvPicPr>
          </xdr:nvPicPr>
          <xdr:blipFill>
            <a:blip xmlns:r="http://schemas.openxmlformats.org/officeDocument/2006/relationships" r:embed="rId3">
              <a:biLevel thresh="50000"/>
            </a:blip>
            <a:srcRect l="4199" t="13997" b="27995"/>
            <a:stretch>
              <a:fillRect/>
            </a:stretch>
          </xdr:blipFill>
          <xdr:spPr>
            <a:xfrm>
              <a:off x="9322435" y="6552565"/>
              <a:ext cx="155575" cy="146685"/>
            </a:xfrm>
            <a:prstGeom prst="rect">
              <a:avLst/>
            </a:prstGeom>
            <a:solidFill>
              <a:schemeClr val="bg1"/>
            </a:solidFill>
            <a:ln>
              <a:noFill/>
            </a:ln>
          </xdr:spPr>
        </xdr:pic>
        <xdr:clientData/>
      </xdr:twoCellAnchor>
    </mc:Choice>
    <mc:Fallback/>
  </mc:AlternateContent>
  <xdr:twoCellAnchor>
    <xdr:from xmlns:xdr="http://schemas.openxmlformats.org/drawingml/2006/spreadsheetDrawing">
      <xdr:col>49</xdr:col>
      <xdr:colOff>92710</xdr:colOff>
      <xdr:row>32</xdr:row>
      <xdr:rowOff>0</xdr:rowOff>
    </xdr:from>
    <xdr:to xmlns:xdr="http://schemas.openxmlformats.org/drawingml/2006/spreadsheetDrawing">
      <xdr:col>49</xdr:col>
      <xdr:colOff>97155</xdr:colOff>
      <xdr:row>34</xdr:row>
      <xdr:rowOff>0</xdr:rowOff>
    </xdr:to>
    <xdr:sp macro="" textlink="">
      <xdr:nvSpPr>
        <xdr:cNvPr id="11278" name="直線 54"/>
        <xdr:cNvSpPr/>
      </xdr:nvSpPr>
      <xdr:spPr>
        <a:xfrm>
          <a:off x="7560310" y="6511925"/>
          <a:ext cx="4445" cy="406400"/>
        </a:xfrm>
        <a:prstGeom prst="line">
          <a:avLst/>
        </a:prstGeom>
        <a:ln>
          <a:headEnd type="none"/>
          <a:tailEnd type="none"/>
        </a:ln>
      </xdr:spPr>
      <xdr:style>
        <a:lnRef idx="1">
          <a:schemeClr val="dk1"/>
        </a:lnRef>
        <a:fillRef idx="0">
          <a:schemeClr val="dk1"/>
        </a:fillRef>
        <a:effectRef idx="0">
          <a:schemeClr val="dk1"/>
        </a:effectRef>
        <a:fontRef idx="minor">
          <a:schemeClr val="tx1"/>
        </a:fontRef>
      </xdr:style>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61</xdr:col>
          <xdr:colOff>32385</xdr:colOff>
          <xdr:row>33</xdr:row>
          <xdr:rowOff>44450</xdr:rowOff>
        </xdr:from>
        <xdr:to xmlns:xdr="http://schemas.openxmlformats.org/drawingml/2006/spreadsheetDrawing">
          <xdr:col>62</xdr:col>
          <xdr:colOff>13970</xdr:colOff>
          <xdr:row>33</xdr:row>
          <xdr:rowOff>198120</xdr:rowOff>
        </xdr:to>
        <xdr:pic macro="">
          <xdr:nvPicPr>
            <xdr:cNvPr id="11280" name="図 69"/>
            <xdr:cNvPicPr>
              <a:picLocks noChangeAspect="1"/>
              <a:extLst>
                <a:ext uri="{84589F7E-364E-4C9E-8A38-B11213B215E9}">
                  <a14:cameraTool cellRange="$K$28" spid="_x0000_s11452"/>
                </a:ext>
              </a:extLst>
            </xdr:cNvPicPr>
          </xdr:nvPicPr>
          <xdr:blipFill>
            <a:blip xmlns:r="http://schemas.openxmlformats.org/officeDocument/2006/relationships" r:embed="rId4">
              <a:biLevel thresh="50000"/>
            </a:blip>
            <a:srcRect l="6299" t="14536" r="10498" b="21805"/>
            <a:stretch>
              <a:fillRect/>
            </a:stretch>
          </xdr:blipFill>
          <xdr:spPr>
            <a:xfrm>
              <a:off x="9328785" y="6759575"/>
              <a:ext cx="133985" cy="153670"/>
            </a:xfrm>
            <a:prstGeom prst="rect">
              <a:avLst/>
            </a:prstGeom>
            <a:solidFill>
              <a:srgbClr val="FFFFFF"/>
            </a:solid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68</xdr:col>
          <xdr:colOff>95250</xdr:colOff>
          <xdr:row>33</xdr:row>
          <xdr:rowOff>48895</xdr:rowOff>
        </xdr:from>
        <xdr:to xmlns:xdr="http://schemas.openxmlformats.org/drawingml/2006/spreadsheetDrawing">
          <xdr:col>69</xdr:col>
          <xdr:colOff>64135</xdr:colOff>
          <xdr:row>33</xdr:row>
          <xdr:rowOff>177800</xdr:rowOff>
        </xdr:to>
        <xdr:pic macro="">
          <xdr:nvPicPr>
            <xdr:cNvPr id="11281" name="図 70"/>
            <xdr:cNvPicPr>
              <a:picLocks noChangeAspect="1"/>
              <a:extLst>
                <a:ext uri="{84589F7E-364E-4C9E-8A38-B11213B215E9}">
                  <a14:cameraTool cellRange="$S$28" spid="_x0000_s11453"/>
                </a:ext>
              </a:extLst>
            </xdr:cNvPicPr>
          </xdr:nvPicPr>
          <xdr:blipFill>
            <a:blip xmlns:r="http://schemas.openxmlformats.org/officeDocument/2006/relationships" r:embed="rId5">
              <a:biLevel thresh="50000"/>
            </a:blip>
            <a:srcRect t="17444" r="18896" b="29073"/>
            <a:stretch>
              <a:fillRect/>
            </a:stretch>
          </xdr:blipFill>
          <xdr:spPr>
            <a:xfrm>
              <a:off x="10458450" y="6764020"/>
              <a:ext cx="130810" cy="128905"/>
            </a:xfrm>
            <a:prstGeom prst="rect">
              <a:avLst/>
            </a:prstGeom>
            <a:solidFill>
              <a:srgbClr val="FFFFFF"/>
            </a:solid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68</xdr:col>
          <xdr:colOff>48260</xdr:colOff>
          <xdr:row>32</xdr:row>
          <xdr:rowOff>46990</xdr:rowOff>
        </xdr:from>
        <xdr:to xmlns:xdr="http://schemas.openxmlformats.org/drawingml/2006/spreadsheetDrawing">
          <xdr:col>69</xdr:col>
          <xdr:colOff>20955</xdr:colOff>
          <xdr:row>32</xdr:row>
          <xdr:rowOff>179070</xdr:rowOff>
        </xdr:to>
        <xdr:pic macro="">
          <xdr:nvPicPr>
            <xdr:cNvPr id="11282" name="図 71"/>
            <xdr:cNvPicPr>
              <a:picLocks noChangeAspect="1"/>
              <a:extLst>
                <a:ext uri="{84589F7E-364E-4C9E-8A38-B11213B215E9}">
                  <a14:cameraTool cellRange="$Q$27" spid="_x0000_s11454"/>
                </a:ext>
              </a:extLst>
            </xdr:cNvPicPr>
          </xdr:nvPicPr>
          <xdr:blipFill>
            <a:blip xmlns:r="http://schemas.openxmlformats.org/officeDocument/2006/relationships" r:embed="rId6">
              <a:biLevel thresh="50000"/>
            </a:blip>
            <a:srcRect l="6299" t="16797" r="10498" b="30795"/>
            <a:stretch>
              <a:fillRect/>
            </a:stretch>
          </xdr:blipFill>
          <xdr:spPr>
            <a:xfrm>
              <a:off x="10411460" y="6558915"/>
              <a:ext cx="134620" cy="132080"/>
            </a:xfrm>
            <a:prstGeom prst="rect">
              <a:avLst/>
            </a:prstGeom>
            <a:solidFill>
              <a:srgbClr val="FFFFFF"/>
            </a:solid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64</xdr:col>
          <xdr:colOff>105410</xdr:colOff>
          <xdr:row>32</xdr:row>
          <xdr:rowOff>44450</xdr:rowOff>
        </xdr:from>
        <xdr:to xmlns:xdr="http://schemas.openxmlformats.org/drawingml/2006/spreadsheetDrawing">
          <xdr:col>65</xdr:col>
          <xdr:colOff>87630</xdr:colOff>
          <xdr:row>32</xdr:row>
          <xdr:rowOff>184150</xdr:rowOff>
        </xdr:to>
        <xdr:pic macro="">
          <xdr:nvPicPr>
            <xdr:cNvPr id="11283" name="図 72"/>
            <xdr:cNvPicPr>
              <a:picLocks noChangeAspect="1"/>
              <a:extLst>
                <a:ext uri="{84589F7E-364E-4C9E-8A38-B11213B215E9}">
                  <a14:cameraTool cellRange="$N$27" spid="_x0000_s11455"/>
                </a:ext>
              </a:extLst>
            </xdr:cNvPicPr>
          </xdr:nvPicPr>
          <xdr:blipFill>
            <a:blip xmlns:r="http://schemas.openxmlformats.org/officeDocument/2006/relationships" r:embed="rId7">
              <a:biLevel thresh="50000"/>
            </a:blip>
            <a:srcRect l="6299" t="13997" r="10498" b="30795"/>
            <a:stretch>
              <a:fillRect/>
            </a:stretch>
          </xdr:blipFill>
          <xdr:spPr>
            <a:xfrm>
              <a:off x="9859010" y="6556375"/>
              <a:ext cx="134620" cy="139700"/>
            </a:xfrm>
            <a:prstGeom prst="rect">
              <a:avLst/>
            </a:prstGeom>
            <a:solidFill>
              <a:srgbClr val="FFFFFF"/>
            </a:solid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49</xdr:col>
          <xdr:colOff>121920</xdr:colOff>
          <xdr:row>32</xdr:row>
          <xdr:rowOff>135255</xdr:rowOff>
        </xdr:from>
        <xdr:to xmlns:xdr="http://schemas.openxmlformats.org/drawingml/2006/spreadsheetDrawing">
          <xdr:col>50</xdr:col>
          <xdr:colOff>114300</xdr:colOff>
          <xdr:row>33</xdr:row>
          <xdr:rowOff>81915</xdr:rowOff>
        </xdr:to>
        <xdr:pic macro="">
          <xdr:nvPicPr>
            <xdr:cNvPr id="11284" name="図 73"/>
            <xdr:cNvPicPr>
              <a:picLocks noChangeAspect="1"/>
              <a:extLst>
                <a:ext uri="{84589F7E-364E-4C9E-8A38-B11213B215E9}">
                  <a14:cameraTool cellRange="$P$26" spid="_x0000_s11456"/>
                </a:ext>
              </a:extLst>
            </xdr:cNvPicPr>
          </xdr:nvPicPr>
          <xdr:blipFill>
            <a:blip xmlns:r="http://schemas.openxmlformats.org/officeDocument/2006/relationships" r:embed="rId8">
              <a:biLevel thresh="50000"/>
            </a:blip>
            <a:srcRect l="6299" t="13997" r="4199" b="26596"/>
            <a:stretch>
              <a:fillRect/>
            </a:stretch>
          </xdr:blipFill>
          <xdr:spPr>
            <a:xfrm>
              <a:off x="7589520" y="6647180"/>
              <a:ext cx="144780" cy="149860"/>
            </a:xfrm>
            <a:prstGeom prst="rect">
              <a:avLst/>
            </a:prstGeom>
            <a:solidFill>
              <a:schemeClr val="bg1"/>
            </a:solidFill>
            <a:ln>
              <a:noFill/>
            </a:ln>
          </xdr:spPr>
        </xdr:pic>
        <xdr:clientData/>
      </xdr:twoCellAnchor>
    </mc:Choice>
    <mc:Fallback/>
  </mc:AlternateContent>
  <xdr:twoCellAnchor>
    <xdr:from xmlns:xdr="http://schemas.openxmlformats.org/drawingml/2006/spreadsheetDrawing">
      <xdr:col>12</xdr:col>
      <xdr:colOff>1905</xdr:colOff>
      <xdr:row>47</xdr:row>
      <xdr:rowOff>108585</xdr:rowOff>
    </xdr:from>
    <xdr:to xmlns:xdr="http://schemas.openxmlformats.org/drawingml/2006/spreadsheetDrawing">
      <xdr:col>21</xdr:col>
      <xdr:colOff>635</xdr:colOff>
      <xdr:row>47</xdr:row>
      <xdr:rowOff>108585</xdr:rowOff>
    </xdr:to>
    <xdr:cxnSp macro="">
      <xdr:nvCxnSpPr>
        <xdr:cNvPr id="11290" name="直線矢印コネクタ 80"/>
        <xdr:cNvCxnSpPr/>
      </xdr:nvCxnSpPr>
      <xdr:spPr>
        <a:xfrm>
          <a:off x="1830705" y="10243185"/>
          <a:ext cx="1370330" cy="0"/>
        </a:xfrm>
        <a:prstGeom prst="straightConnector1">
          <a:avLst/>
        </a:prstGeom>
        <a:noFill/>
        <a:ln w="15875">
          <a:solidFill>
            <a:srgbClr val="5B9BD5"/>
          </a:solidFill>
          <a:miter/>
          <a:tailEnd type="arrow"/>
        </a:ln>
      </xdr:spPr>
    </xdr:cxnSp>
    <xdr:clientData/>
  </xdr:twoCellAnchor>
  <xdr:twoCellAnchor>
    <xdr:from xmlns:xdr="http://schemas.openxmlformats.org/drawingml/2006/spreadsheetDrawing">
      <xdr:col>12</xdr:col>
      <xdr:colOff>1905</xdr:colOff>
      <xdr:row>45</xdr:row>
      <xdr:rowOff>120650</xdr:rowOff>
    </xdr:from>
    <xdr:to xmlns:xdr="http://schemas.openxmlformats.org/drawingml/2006/spreadsheetDrawing">
      <xdr:col>21</xdr:col>
      <xdr:colOff>635</xdr:colOff>
      <xdr:row>45</xdr:row>
      <xdr:rowOff>120650</xdr:rowOff>
    </xdr:to>
    <xdr:cxnSp macro="">
      <xdr:nvCxnSpPr>
        <xdr:cNvPr id="11291" name="直線矢印コネクタ 81"/>
        <xdr:cNvCxnSpPr/>
      </xdr:nvCxnSpPr>
      <xdr:spPr>
        <a:xfrm>
          <a:off x="1830705" y="9620250"/>
          <a:ext cx="1370330" cy="0"/>
        </a:xfrm>
        <a:prstGeom prst="straightConnector1">
          <a:avLst/>
        </a:prstGeom>
        <a:noFill/>
        <a:ln w="15875">
          <a:solidFill>
            <a:srgbClr val="5B9BD5"/>
          </a:solidFill>
          <a:miter/>
          <a:tailEnd type="arrow"/>
        </a:ln>
      </xdr:spPr>
    </xdr:cxn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10</xdr:col>
      <xdr:colOff>0</xdr:colOff>
      <xdr:row>42</xdr:row>
      <xdr:rowOff>142875</xdr:rowOff>
    </xdr:from>
    <xdr:to xmlns:xdr="http://schemas.openxmlformats.org/drawingml/2006/spreadsheetDrawing">
      <xdr:col>19</xdr:col>
      <xdr:colOff>161925</xdr:colOff>
      <xdr:row>42</xdr:row>
      <xdr:rowOff>142875</xdr:rowOff>
    </xdr:to>
    <xdr:cxnSp macro="">
      <xdr:nvCxnSpPr>
        <xdr:cNvPr id="2" name="直線矢印コネクタ 6"/>
        <xdr:cNvCxnSpPr/>
      </xdr:nvCxnSpPr>
      <xdr:spPr>
        <a:xfrm>
          <a:off x="1619250" y="9026525"/>
          <a:ext cx="1619250" cy="0"/>
        </a:xfrm>
        <a:prstGeom prst="straightConnector1">
          <a:avLst/>
        </a:prstGeom>
        <a:noFill/>
        <a:ln w="15875">
          <a:solidFill>
            <a:srgbClr val="5B9BD5"/>
          </a:solidFill>
          <a:miter/>
          <a:tailEnd type="arrow"/>
        </a:ln>
      </xdr:spPr>
    </xdr:cxnSp>
    <xdr:clientData/>
  </xdr:twoCellAnchor>
  <xdr:twoCellAnchor>
    <xdr:from xmlns:xdr="http://schemas.openxmlformats.org/drawingml/2006/spreadsheetDrawing">
      <xdr:col>10</xdr:col>
      <xdr:colOff>0</xdr:colOff>
      <xdr:row>43</xdr:row>
      <xdr:rowOff>142875</xdr:rowOff>
    </xdr:from>
    <xdr:to xmlns:xdr="http://schemas.openxmlformats.org/drawingml/2006/spreadsheetDrawing">
      <xdr:col>19</xdr:col>
      <xdr:colOff>161925</xdr:colOff>
      <xdr:row>43</xdr:row>
      <xdr:rowOff>142875</xdr:rowOff>
    </xdr:to>
    <xdr:cxnSp macro="">
      <xdr:nvCxnSpPr>
        <xdr:cNvPr id="3" name="直線矢印コネクタ 7"/>
        <xdr:cNvCxnSpPr/>
      </xdr:nvCxnSpPr>
      <xdr:spPr>
        <a:xfrm>
          <a:off x="1619250" y="9267825"/>
          <a:ext cx="1619250" cy="0"/>
        </a:xfrm>
        <a:prstGeom prst="straightConnector1">
          <a:avLst/>
        </a:prstGeom>
        <a:noFill/>
        <a:ln w="15875">
          <a:solidFill>
            <a:srgbClr val="5B9BD5"/>
          </a:solidFill>
          <a:miter/>
          <a:tailEnd type="arrow"/>
        </a:ln>
      </xdr:spPr>
    </xdr:cxn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8</xdr:col>
      <xdr:colOff>9525</xdr:colOff>
      <xdr:row>15</xdr:row>
      <xdr:rowOff>86360</xdr:rowOff>
    </xdr:from>
    <xdr:to xmlns:xdr="http://schemas.openxmlformats.org/drawingml/2006/spreadsheetDrawing">
      <xdr:col>20</xdr:col>
      <xdr:colOff>66675</xdr:colOff>
      <xdr:row>24</xdr:row>
      <xdr:rowOff>28575</xdr:rowOff>
    </xdr:to>
    <xdr:sp macro="" textlink="">
      <xdr:nvSpPr>
        <xdr:cNvPr id="12510" name="雲 1"/>
        <xdr:cNvSpPr/>
      </xdr:nvSpPr>
      <xdr:spPr>
        <a:xfrm>
          <a:off x="1323975" y="3149600"/>
          <a:ext cx="2000250" cy="1477645"/>
        </a:xfrm>
        <a:custGeom>
          <a:avLst/>
          <a:gdLst>
            <a:gd name="CX1" fmla="*/ 217296 w 43200"/>
            <a:gd name="CY1" fmla="*/ 854207 h 43200"/>
            <a:gd name="CX2" fmla="*/ 100013 w 43200"/>
            <a:gd name="CY2" fmla="*/ 828199 h 43200"/>
            <a:gd name="CX3" fmla="*/ 320781 w 43200"/>
            <a:gd name="CY3" fmla="*/ 1138823 h 43200"/>
            <a:gd name="CX4" fmla="*/ 269478 w 43200"/>
            <a:gd name="CY4" fmla="*/ 1151256 h 43200"/>
            <a:gd name="CX5" fmla="*/ 762966 w 43200"/>
            <a:gd name="CY5" fmla="*/ 1275584 h 43200"/>
            <a:gd name="CX6" fmla="*/ 732036 w 43200"/>
            <a:gd name="CY6" fmla="*/ 1218804 h 43200"/>
            <a:gd name="CX7" fmla="*/ 1334751 w 43200"/>
            <a:gd name="CY7" fmla="*/ 1133994 h 43200"/>
            <a:gd name="CX8" fmla="*/ 1322388 w 43200"/>
            <a:gd name="CY8" fmla="*/ 1196288 h 43200"/>
            <a:gd name="CX9" fmla="*/ 1580245 w 43200"/>
            <a:gd name="CY9" fmla="*/ 749034 h 43200"/>
            <a:gd name="CX10" fmla="*/ 1730773 w 43200"/>
            <a:gd name="CY10" fmla="*/ 981896 h 43200"/>
            <a:gd name="CX11" fmla="*/ 1935335 w 43200"/>
            <a:gd name="CY11" fmla="*/ 501031 h 43200"/>
            <a:gd name="CX12" fmla="*/ 1868290 w 43200"/>
            <a:gd name="CY12" fmla="*/ 588354 h 43200"/>
            <a:gd name="CX13" fmla="*/ 1774482 w 43200"/>
            <a:gd name="CY13" fmla="*/ 177061 h 43200"/>
            <a:gd name="CX14" fmla="*/ 1778001 w 43200"/>
            <a:gd name="CY14" fmla="*/ 218308 h 43200"/>
            <a:gd name="CX15" fmla="*/ 1346373 w 43200"/>
            <a:gd name="CY15" fmla="*/ 128962 h 43200"/>
            <a:gd name="CX16" fmla="*/ 1380729 w 43200"/>
            <a:gd name="CY16" fmla="*/ 76359 h 43200"/>
            <a:gd name="CX17" fmla="*/ 1025175 w 43200"/>
            <a:gd name="CY17" fmla="*/ 154023 h 43200"/>
            <a:gd name="CX18" fmla="*/ 1041797 w 43200"/>
            <a:gd name="CY18" fmla="*/ 108664 h 43200"/>
            <a:gd name="CX19" fmla="*/ 648229 w 43200"/>
            <a:gd name="CY19" fmla="*/ 169425 h 43200"/>
            <a:gd name="CX20" fmla="*/ 708422 w 43200"/>
            <a:gd name="CY20" fmla="*/ 213413 h 43200"/>
            <a:gd name="CX21" fmla="*/ 191089 w 43200"/>
            <a:gd name="CY21" fmla="*/ 515226 h 43200"/>
            <a:gd name="CX22" fmla="*/ 180578 w 43200"/>
            <a:gd name="CY22" fmla="*/ 468921 h 43200"/>
            <a:gd name="TXL" fmla="*/ 0 w 43200"/>
            <a:gd name="TXT" fmla="*/ 0 h 43200"/>
            <a:gd name="TXR" fmla="*/ 43200 w 43200"/>
            <a:gd name="TXB" fmla="*/ 43200 h 43200"/>
          </a:gdLst>
          <a:ahLst/>
          <a:cxnLst>
            <a:cxn ang="0">
              <a:pos x="CX1" y="CY1"/>
            </a:cxn>
            <a:cxn ang="0">
              <a:pos x="CX2" y="CY2"/>
            </a:cxn>
            <a:cxn ang="0">
              <a:pos x="CX3" y="CY3"/>
            </a:cxn>
            <a:cxn ang="0">
              <a:pos x="CX4" y="CY4"/>
            </a:cxn>
            <a:cxn ang="0">
              <a:pos x="CX5" y="CY5"/>
            </a:cxn>
            <a:cxn ang="0">
              <a:pos x="CX6" y="CY6"/>
            </a:cxn>
            <a:cxn ang="0">
              <a:pos x="CX7" y="CY7"/>
            </a:cxn>
            <a:cxn ang="0">
              <a:pos x="CX8" y="CY8"/>
            </a:cxn>
            <a:cxn ang="0">
              <a:pos x="CX9" y="CY9"/>
            </a:cxn>
            <a:cxn ang="0">
              <a:pos x="CX10" y="CY10"/>
            </a:cxn>
            <a:cxn ang="0">
              <a:pos x="CX11" y="CY11"/>
            </a:cxn>
            <a:cxn ang="0">
              <a:pos x="CX12" y="CY12"/>
            </a:cxn>
            <a:cxn ang="0">
              <a:pos x="CX13" y="CY13"/>
            </a:cxn>
            <a:cxn ang="0">
              <a:pos x="CX14" y="CY14"/>
            </a:cxn>
            <a:cxn ang="0">
              <a:pos x="CX15" y="CY15"/>
            </a:cxn>
            <a:cxn ang="0">
              <a:pos x="CX16" y="CY16"/>
            </a:cxn>
            <a:cxn ang="0">
              <a:pos x="CX17" y="CY17"/>
            </a:cxn>
            <a:cxn ang="0">
              <a:pos x="CX18" y="CY18"/>
            </a:cxn>
            <a:cxn ang="0">
              <a:pos x="CX19" y="CY19"/>
            </a:cxn>
            <a:cxn ang="0">
              <a:pos x="CX20" y="CY20"/>
            </a:cxn>
            <a:cxn ang="0">
              <a:pos x="CX21" y="CY21"/>
            </a:cxn>
            <a:cxn ang="0">
              <a:pos x="CX22" y="CY22"/>
            </a:cxn>
          </a:cxnLst>
          <a:rect l="TXL" t="TXT" r="TXR" b="TXB"/>
          <a:pathLst>
            <a:path w="43200" h="43200">
              <a:moveTo>
                <a:pt x="3900" y="14370"/>
              </a:moveTo>
              <a:cubicBezTo>
                <a:pt x="3629" y="11657"/>
                <a:pt x="4261" y="8921"/>
                <a:pt x="5623" y="6907"/>
              </a:cubicBezTo>
              <a:cubicBezTo>
                <a:pt x="7775" y="3726"/>
                <a:pt x="11264" y="3017"/>
                <a:pt x="14005" y="5202"/>
              </a:cubicBezTo>
              <a:cubicBezTo>
                <a:pt x="15678" y="909"/>
                <a:pt x="19914" y="22"/>
                <a:pt x="22456" y="3432"/>
              </a:cubicBezTo>
              <a:cubicBezTo>
                <a:pt x="23097" y="1683"/>
                <a:pt x="24328" y="474"/>
                <a:pt x="25749" y="200"/>
              </a:cubicBezTo>
              <a:cubicBezTo>
                <a:pt x="27313" y="-102"/>
                <a:pt x="28875" y="770"/>
                <a:pt x="29833" y="2481"/>
              </a:cubicBezTo>
              <a:cubicBezTo>
                <a:pt x="31215" y="267"/>
                <a:pt x="33501" y="-460"/>
                <a:pt x="35463" y="690"/>
              </a:cubicBezTo>
              <a:cubicBezTo>
                <a:pt x="36958" y="1566"/>
                <a:pt x="38030" y="3400"/>
                <a:pt x="38318" y="5576"/>
              </a:cubicBezTo>
              <a:cubicBezTo>
                <a:pt x="40046" y="6218"/>
                <a:pt x="41422" y="7998"/>
                <a:pt x="41982" y="10318"/>
              </a:cubicBezTo>
              <a:cubicBezTo>
                <a:pt x="42389" y="12002"/>
                <a:pt x="42331" y="13831"/>
                <a:pt x="41818" y="15460"/>
              </a:cubicBezTo>
              <a:cubicBezTo>
                <a:pt x="43079" y="17694"/>
                <a:pt x="43520" y="20590"/>
                <a:pt x="43016" y="23322"/>
              </a:cubicBezTo>
              <a:cubicBezTo>
                <a:pt x="42346" y="26954"/>
                <a:pt x="40128" y="29674"/>
                <a:pt x="37404" y="30204"/>
              </a:cubicBezTo>
              <a:cubicBezTo>
                <a:pt x="37391" y="32471"/>
                <a:pt x="36658" y="34621"/>
                <a:pt x="35395" y="36101"/>
              </a:cubicBezTo>
              <a:cubicBezTo>
                <a:pt x="33476" y="38350"/>
                <a:pt x="30704" y="38639"/>
                <a:pt x="28555" y="36815"/>
              </a:cubicBezTo>
              <a:cubicBezTo>
                <a:pt x="27860" y="39948"/>
                <a:pt x="25999" y="42343"/>
                <a:pt x="23667" y="43106"/>
              </a:cubicBezTo>
              <a:cubicBezTo>
                <a:pt x="20919" y="44005"/>
                <a:pt x="18051" y="42473"/>
                <a:pt x="16480" y="39266"/>
              </a:cubicBezTo>
              <a:cubicBezTo>
                <a:pt x="12772" y="42310"/>
                <a:pt x="7956" y="40599"/>
                <a:pt x="5804" y="35472"/>
              </a:cubicBezTo>
              <a:cubicBezTo>
                <a:pt x="3690" y="35809"/>
                <a:pt x="1705" y="34024"/>
                <a:pt x="1110" y="31250"/>
              </a:cubicBezTo>
              <a:cubicBezTo>
                <a:pt x="679" y="29243"/>
                <a:pt x="1060" y="27077"/>
                <a:pt x="2113" y="25551"/>
              </a:cubicBezTo>
              <a:cubicBezTo>
                <a:pt x="619" y="24354"/>
                <a:pt x="-213" y="22057"/>
                <a:pt x="-5" y="19704"/>
              </a:cubicBezTo>
              <a:cubicBezTo>
                <a:pt x="239" y="16949"/>
                <a:pt x="1845" y="14791"/>
                <a:pt x="3863" y="14507"/>
              </a:cubicBezTo>
              <a:cubicBezTo>
                <a:pt x="3875" y="14461"/>
                <a:pt x="3888" y="14416"/>
                <a:pt x="3900" y="14370"/>
              </a:cubicBezTo>
              <a:close/>
            </a:path>
            <a:path w="43200" h="43200" fill="none">
              <a:moveTo>
                <a:pt x="4693" y="26177"/>
              </a:moveTo>
              <a:cubicBezTo>
                <a:pt x="3809" y="26271"/>
                <a:pt x="2925" y="25993"/>
                <a:pt x="2160" y="25380"/>
              </a:cubicBezTo>
              <a:moveTo>
                <a:pt x="6928" y="34899"/>
              </a:moveTo>
              <a:cubicBezTo>
                <a:pt x="6573" y="35092"/>
                <a:pt x="6200" y="35220"/>
                <a:pt x="5820" y="35280"/>
              </a:cubicBezTo>
              <a:moveTo>
                <a:pt x="16478" y="39090"/>
              </a:moveTo>
              <a:cubicBezTo>
                <a:pt x="16211" y="38544"/>
                <a:pt x="15987" y="37961"/>
                <a:pt x="15810" y="37350"/>
              </a:cubicBezTo>
              <a:moveTo>
                <a:pt x="28827" y="34751"/>
              </a:moveTo>
              <a:cubicBezTo>
                <a:pt x="28788" y="35398"/>
                <a:pt x="28698" y="36038"/>
                <a:pt x="28560" y="36660"/>
              </a:cubicBezTo>
              <a:moveTo>
                <a:pt x="34129" y="22954"/>
              </a:moveTo>
              <a:cubicBezTo>
                <a:pt x="36133" y="24282"/>
                <a:pt x="37398" y="27058"/>
                <a:pt x="37380" y="30090"/>
              </a:cubicBezTo>
              <a:moveTo>
                <a:pt x="41798" y="15354"/>
              </a:moveTo>
              <a:cubicBezTo>
                <a:pt x="41473" y="16386"/>
                <a:pt x="40978" y="17302"/>
                <a:pt x="40350" y="18030"/>
              </a:cubicBezTo>
              <a:moveTo>
                <a:pt x="38324" y="5426"/>
              </a:moveTo>
              <a:cubicBezTo>
                <a:pt x="38379" y="5843"/>
                <a:pt x="38405" y="6266"/>
                <a:pt x="38400" y="6690"/>
              </a:cubicBezTo>
              <a:moveTo>
                <a:pt x="29078" y="3952"/>
              </a:moveTo>
              <a:cubicBezTo>
                <a:pt x="29267" y="3369"/>
                <a:pt x="29516" y="2826"/>
                <a:pt x="29820" y="2340"/>
              </a:cubicBezTo>
              <a:moveTo>
                <a:pt x="22141" y="4720"/>
              </a:moveTo>
              <a:cubicBezTo>
                <a:pt x="22218" y="4238"/>
                <a:pt x="22339" y="3771"/>
                <a:pt x="22500" y="3330"/>
              </a:cubicBezTo>
              <a:moveTo>
                <a:pt x="14000" y="5192"/>
              </a:moveTo>
              <a:cubicBezTo>
                <a:pt x="14472" y="5568"/>
                <a:pt x="14908" y="6021"/>
                <a:pt x="15300" y="6540"/>
              </a:cubicBezTo>
              <a:moveTo>
                <a:pt x="4127" y="15789"/>
              </a:moveTo>
              <a:cubicBezTo>
                <a:pt x="4024" y="15325"/>
                <a:pt x="3948" y="14851"/>
                <a:pt x="3900" y="14370"/>
              </a:cubicBezTo>
            </a:path>
          </a:pathLst>
        </a:custGeom>
        <a:solidFill>
          <a:srgbClr val="FFFFFF"/>
        </a:solidFill>
        <a:ln w="12700">
          <a:solidFill>
            <a:srgbClr val="5B9BD5"/>
          </a:solidFill>
          <a:miter/>
        </a:ln>
      </xdr:spPr>
      <xdr:txBody>
        <a:bodyPr vertOverflow="clip" horzOverflow="overflow" wrap="square" lIns="31750" tIns="6350" rIns="6350" bIns="6350" anchor="ctr" upright="1"/>
        <a:lstStyle/>
        <a:p>
          <a:pPr algn="ctr">
            <a:lnSpc>
              <a:spcPts val="1425"/>
            </a:lnSpc>
          </a:pPr>
          <a:r>
            <a:rPr lang="ja-JP" altLang="en-US" sz="1200" b="1" i="0" u="sng" strike="noStrike" baseline="0">
              <a:solidFill>
                <a:srgbClr xmlns:mc="http://schemas.openxmlformats.org/markup-compatibility/2006" xmlns:a14="http://schemas.microsoft.com/office/drawing/2010/main" val="FF0000" a14:legacySpreadsheetColorIndex="10" mc:Ignorable="a14"/>
              </a:solidFill>
              <a:latin typeface="HGS創英角ｺﾞｼｯｸUB"/>
              <a:ea typeface="HGS創英角ｺﾞｼｯｸUB"/>
            </a:rPr>
            <a:t>追加</a:t>
          </a:r>
          <a:r>
            <a:rPr lang="ja-JP" altLang="en-US" sz="1200" b="1" i="0" u="sng" strike="noStrike" baseline="0">
              <a:solidFill>
                <a:srgbClr xmlns:mc="http://schemas.openxmlformats.org/markup-compatibility/2006" xmlns:a14="http://schemas.microsoft.com/office/drawing/2010/main" val="000000" a14:legacySpreadsheetColorIndex="8" mc:Ignorable="a14"/>
              </a:solidFill>
              <a:latin typeface="HGS創英角ｺﾞｼｯｸUB"/>
              <a:ea typeface="HGS創英角ｺﾞｼｯｸUB"/>
            </a:rPr>
            <a:t>の設計者</a:t>
          </a:r>
          <a:r>
            <a:rPr lang="ja-JP" altLang="en-US" sz="1200" b="1" i="0" u="none" strike="noStrike" baseline="0">
              <a:solidFill>
                <a:srgbClr xmlns:mc="http://schemas.openxmlformats.org/markup-compatibility/2006" xmlns:a14="http://schemas.microsoft.com/office/drawing/2010/main" val="000000" a14:legacySpreadsheetColorIndex="8" mc:Ignorable="a14"/>
              </a:solidFill>
              <a:latin typeface="HGS創英角ｺﾞｼｯｸUB"/>
              <a:ea typeface="HGS創英角ｺﾞｼｯｸUB"/>
            </a:rPr>
            <a:t>がある場合のみ</a:t>
          </a:r>
        </a:p>
        <a:p>
          <a:pPr algn="ctr">
            <a:lnSpc>
              <a:spcPts val="1425"/>
            </a:lnSpc>
          </a:pPr>
          <a:r>
            <a:rPr lang="ja-JP" altLang="en-US" sz="1200" b="1" i="0" u="none" strike="noStrike" baseline="0">
              <a:solidFill>
                <a:srgbClr xmlns:mc="http://schemas.openxmlformats.org/markup-compatibility/2006" xmlns:a14="http://schemas.microsoft.com/office/drawing/2010/main" val="000000" a14:legacySpreadsheetColorIndex="8" mc:Ignorable="a14"/>
              </a:solidFill>
              <a:latin typeface="HGS創英角ｺﾞｼｯｸUB"/>
              <a:ea typeface="HGS創英角ｺﾞｼｯｸUB"/>
            </a:rPr>
            <a:t>使用するシートです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9</xdr:col>
      <xdr:colOff>47625</xdr:colOff>
      <xdr:row>12</xdr:row>
      <xdr:rowOff>143510</xdr:rowOff>
    </xdr:from>
    <xdr:to xmlns:xdr="http://schemas.openxmlformats.org/drawingml/2006/spreadsheetDrawing">
      <xdr:col>21</xdr:col>
      <xdr:colOff>95250</xdr:colOff>
      <xdr:row>22</xdr:row>
      <xdr:rowOff>28575</xdr:rowOff>
    </xdr:to>
    <xdr:sp macro="" textlink="">
      <xdr:nvSpPr>
        <xdr:cNvPr id="9437" name="雲 1"/>
        <xdr:cNvSpPr/>
      </xdr:nvSpPr>
      <xdr:spPr>
        <a:xfrm>
          <a:off x="1524000" y="2631440"/>
          <a:ext cx="1990725" cy="1485265"/>
        </a:xfrm>
        <a:custGeom>
          <a:avLst/>
          <a:gdLst>
            <a:gd name="CX1" fmla="*/ 217296 w 43200"/>
            <a:gd name="CY1" fmla="*/ 854207 h 43200"/>
            <a:gd name="CX2" fmla="*/ 100013 w 43200"/>
            <a:gd name="CY2" fmla="*/ 828199 h 43200"/>
            <a:gd name="CX3" fmla="*/ 320781 w 43200"/>
            <a:gd name="CY3" fmla="*/ 1138823 h 43200"/>
            <a:gd name="CX4" fmla="*/ 269478 w 43200"/>
            <a:gd name="CY4" fmla="*/ 1151256 h 43200"/>
            <a:gd name="CX5" fmla="*/ 762966 w 43200"/>
            <a:gd name="CY5" fmla="*/ 1275584 h 43200"/>
            <a:gd name="CX6" fmla="*/ 732036 w 43200"/>
            <a:gd name="CY6" fmla="*/ 1218804 h 43200"/>
            <a:gd name="CX7" fmla="*/ 1334751 w 43200"/>
            <a:gd name="CY7" fmla="*/ 1133994 h 43200"/>
            <a:gd name="CX8" fmla="*/ 1322388 w 43200"/>
            <a:gd name="CY8" fmla="*/ 1196288 h 43200"/>
            <a:gd name="CX9" fmla="*/ 1580245 w 43200"/>
            <a:gd name="CY9" fmla="*/ 749034 h 43200"/>
            <a:gd name="CX10" fmla="*/ 1730773 w 43200"/>
            <a:gd name="CY10" fmla="*/ 981896 h 43200"/>
            <a:gd name="CX11" fmla="*/ 1935335 w 43200"/>
            <a:gd name="CY11" fmla="*/ 501031 h 43200"/>
            <a:gd name="CX12" fmla="*/ 1868290 w 43200"/>
            <a:gd name="CY12" fmla="*/ 588354 h 43200"/>
            <a:gd name="CX13" fmla="*/ 1774482 w 43200"/>
            <a:gd name="CY13" fmla="*/ 177061 h 43200"/>
            <a:gd name="CX14" fmla="*/ 1778001 w 43200"/>
            <a:gd name="CY14" fmla="*/ 218308 h 43200"/>
            <a:gd name="CX15" fmla="*/ 1346373 w 43200"/>
            <a:gd name="CY15" fmla="*/ 128962 h 43200"/>
            <a:gd name="CX16" fmla="*/ 1380729 w 43200"/>
            <a:gd name="CY16" fmla="*/ 76359 h 43200"/>
            <a:gd name="CX17" fmla="*/ 1025175 w 43200"/>
            <a:gd name="CY17" fmla="*/ 154023 h 43200"/>
            <a:gd name="CX18" fmla="*/ 1041797 w 43200"/>
            <a:gd name="CY18" fmla="*/ 108664 h 43200"/>
            <a:gd name="CX19" fmla="*/ 648229 w 43200"/>
            <a:gd name="CY19" fmla="*/ 169425 h 43200"/>
            <a:gd name="CX20" fmla="*/ 708422 w 43200"/>
            <a:gd name="CY20" fmla="*/ 213413 h 43200"/>
            <a:gd name="CX21" fmla="*/ 191089 w 43200"/>
            <a:gd name="CY21" fmla="*/ 515226 h 43200"/>
            <a:gd name="CX22" fmla="*/ 180578 w 43200"/>
            <a:gd name="CY22" fmla="*/ 468921 h 43200"/>
            <a:gd name="TXL" fmla="*/ 0 w 43200"/>
            <a:gd name="TXT" fmla="*/ 0 h 43200"/>
            <a:gd name="TXR" fmla="*/ 43200 w 43200"/>
            <a:gd name="TXB" fmla="*/ 43200 h 43200"/>
          </a:gdLst>
          <a:ahLst/>
          <a:cxnLst>
            <a:cxn ang="0">
              <a:pos x="CX1" y="CY1"/>
            </a:cxn>
            <a:cxn ang="0">
              <a:pos x="CX2" y="CY2"/>
            </a:cxn>
            <a:cxn ang="0">
              <a:pos x="CX3" y="CY3"/>
            </a:cxn>
            <a:cxn ang="0">
              <a:pos x="CX4" y="CY4"/>
            </a:cxn>
            <a:cxn ang="0">
              <a:pos x="CX5" y="CY5"/>
            </a:cxn>
            <a:cxn ang="0">
              <a:pos x="CX6" y="CY6"/>
            </a:cxn>
            <a:cxn ang="0">
              <a:pos x="CX7" y="CY7"/>
            </a:cxn>
            <a:cxn ang="0">
              <a:pos x="CX8" y="CY8"/>
            </a:cxn>
            <a:cxn ang="0">
              <a:pos x="CX9" y="CY9"/>
            </a:cxn>
            <a:cxn ang="0">
              <a:pos x="CX10" y="CY10"/>
            </a:cxn>
            <a:cxn ang="0">
              <a:pos x="CX11" y="CY11"/>
            </a:cxn>
            <a:cxn ang="0">
              <a:pos x="CX12" y="CY12"/>
            </a:cxn>
            <a:cxn ang="0">
              <a:pos x="CX13" y="CY13"/>
            </a:cxn>
            <a:cxn ang="0">
              <a:pos x="CX14" y="CY14"/>
            </a:cxn>
            <a:cxn ang="0">
              <a:pos x="CX15" y="CY15"/>
            </a:cxn>
            <a:cxn ang="0">
              <a:pos x="CX16" y="CY16"/>
            </a:cxn>
            <a:cxn ang="0">
              <a:pos x="CX17" y="CY17"/>
            </a:cxn>
            <a:cxn ang="0">
              <a:pos x="CX18" y="CY18"/>
            </a:cxn>
            <a:cxn ang="0">
              <a:pos x="CX19" y="CY19"/>
            </a:cxn>
            <a:cxn ang="0">
              <a:pos x="CX20" y="CY20"/>
            </a:cxn>
            <a:cxn ang="0">
              <a:pos x="CX21" y="CY21"/>
            </a:cxn>
            <a:cxn ang="0">
              <a:pos x="CX22" y="CY22"/>
            </a:cxn>
          </a:cxnLst>
          <a:rect l="TXL" t="TXT" r="TXR" b="TXB"/>
          <a:pathLst>
            <a:path w="43200" h="43200">
              <a:moveTo>
                <a:pt x="3900" y="14370"/>
              </a:moveTo>
              <a:cubicBezTo>
                <a:pt x="3629" y="11657"/>
                <a:pt x="4261" y="8921"/>
                <a:pt x="5623" y="6907"/>
              </a:cubicBezTo>
              <a:cubicBezTo>
                <a:pt x="7775" y="3726"/>
                <a:pt x="11264" y="3017"/>
                <a:pt x="14005" y="5202"/>
              </a:cubicBezTo>
              <a:cubicBezTo>
                <a:pt x="15678" y="909"/>
                <a:pt x="19914" y="22"/>
                <a:pt x="22456" y="3432"/>
              </a:cubicBezTo>
              <a:cubicBezTo>
                <a:pt x="23097" y="1683"/>
                <a:pt x="24328" y="474"/>
                <a:pt x="25749" y="200"/>
              </a:cubicBezTo>
              <a:cubicBezTo>
                <a:pt x="27313" y="-102"/>
                <a:pt x="28875" y="770"/>
                <a:pt x="29833" y="2481"/>
              </a:cubicBezTo>
              <a:cubicBezTo>
                <a:pt x="31215" y="267"/>
                <a:pt x="33501" y="-460"/>
                <a:pt x="35463" y="690"/>
              </a:cubicBezTo>
              <a:cubicBezTo>
                <a:pt x="36958" y="1566"/>
                <a:pt x="38030" y="3400"/>
                <a:pt x="38318" y="5576"/>
              </a:cubicBezTo>
              <a:cubicBezTo>
                <a:pt x="40046" y="6218"/>
                <a:pt x="41422" y="7998"/>
                <a:pt x="41982" y="10318"/>
              </a:cubicBezTo>
              <a:cubicBezTo>
                <a:pt x="42389" y="12002"/>
                <a:pt x="42331" y="13831"/>
                <a:pt x="41818" y="15460"/>
              </a:cubicBezTo>
              <a:cubicBezTo>
                <a:pt x="43079" y="17694"/>
                <a:pt x="43520" y="20590"/>
                <a:pt x="43016" y="23322"/>
              </a:cubicBezTo>
              <a:cubicBezTo>
                <a:pt x="42346" y="26954"/>
                <a:pt x="40128" y="29674"/>
                <a:pt x="37404" y="30204"/>
              </a:cubicBezTo>
              <a:cubicBezTo>
                <a:pt x="37391" y="32471"/>
                <a:pt x="36658" y="34621"/>
                <a:pt x="35395" y="36101"/>
              </a:cubicBezTo>
              <a:cubicBezTo>
                <a:pt x="33476" y="38350"/>
                <a:pt x="30704" y="38639"/>
                <a:pt x="28555" y="36815"/>
              </a:cubicBezTo>
              <a:cubicBezTo>
                <a:pt x="27860" y="39948"/>
                <a:pt x="25999" y="42343"/>
                <a:pt x="23667" y="43106"/>
              </a:cubicBezTo>
              <a:cubicBezTo>
                <a:pt x="20919" y="44005"/>
                <a:pt x="18051" y="42473"/>
                <a:pt x="16480" y="39266"/>
              </a:cubicBezTo>
              <a:cubicBezTo>
                <a:pt x="12772" y="42310"/>
                <a:pt x="7956" y="40599"/>
                <a:pt x="5804" y="35472"/>
              </a:cubicBezTo>
              <a:cubicBezTo>
                <a:pt x="3690" y="35809"/>
                <a:pt x="1705" y="34024"/>
                <a:pt x="1110" y="31250"/>
              </a:cubicBezTo>
              <a:cubicBezTo>
                <a:pt x="679" y="29243"/>
                <a:pt x="1060" y="27077"/>
                <a:pt x="2113" y="25551"/>
              </a:cubicBezTo>
              <a:cubicBezTo>
                <a:pt x="619" y="24354"/>
                <a:pt x="-213" y="22057"/>
                <a:pt x="-5" y="19704"/>
              </a:cubicBezTo>
              <a:cubicBezTo>
                <a:pt x="239" y="16949"/>
                <a:pt x="1845" y="14791"/>
                <a:pt x="3863" y="14507"/>
              </a:cubicBezTo>
              <a:cubicBezTo>
                <a:pt x="3875" y="14461"/>
                <a:pt x="3888" y="14416"/>
                <a:pt x="3900" y="14370"/>
              </a:cubicBezTo>
              <a:close/>
            </a:path>
            <a:path w="43200" h="43200" fill="none">
              <a:moveTo>
                <a:pt x="4693" y="26177"/>
              </a:moveTo>
              <a:cubicBezTo>
                <a:pt x="3809" y="26271"/>
                <a:pt x="2925" y="25993"/>
                <a:pt x="2160" y="25380"/>
              </a:cubicBezTo>
              <a:moveTo>
                <a:pt x="6928" y="34899"/>
              </a:moveTo>
              <a:cubicBezTo>
                <a:pt x="6573" y="35092"/>
                <a:pt x="6200" y="35220"/>
                <a:pt x="5820" y="35280"/>
              </a:cubicBezTo>
              <a:moveTo>
                <a:pt x="16478" y="39090"/>
              </a:moveTo>
              <a:cubicBezTo>
                <a:pt x="16211" y="38544"/>
                <a:pt x="15987" y="37961"/>
                <a:pt x="15810" y="37350"/>
              </a:cubicBezTo>
              <a:moveTo>
                <a:pt x="28827" y="34751"/>
              </a:moveTo>
              <a:cubicBezTo>
                <a:pt x="28788" y="35398"/>
                <a:pt x="28698" y="36038"/>
                <a:pt x="28560" y="36660"/>
              </a:cubicBezTo>
              <a:moveTo>
                <a:pt x="34129" y="22954"/>
              </a:moveTo>
              <a:cubicBezTo>
                <a:pt x="36133" y="24282"/>
                <a:pt x="37398" y="27058"/>
                <a:pt x="37380" y="30090"/>
              </a:cubicBezTo>
              <a:moveTo>
                <a:pt x="41798" y="15354"/>
              </a:moveTo>
              <a:cubicBezTo>
                <a:pt x="41473" y="16386"/>
                <a:pt x="40978" y="17302"/>
                <a:pt x="40350" y="18030"/>
              </a:cubicBezTo>
              <a:moveTo>
                <a:pt x="38324" y="5426"/>
              </a:moveTo>
              <a:cubicBezTo>
                <a:pt x="38379" y="5843"/>
                <a:pt x="38405" y="6266"/>
                <a:pt x="38400" y="6690"/>
              </a:cubicBezTo>
              <a:moveTo>
                <a:pt x="29078" y="3952"/>
              </a:moveTo>
              <a:cubicBezTo>
                <a:pt x="29267" y="3369"/>
                <a:pt x="29516" y="2826"/>
                <a:pt x="29820" y="2340"/>
              </a:cubicBezTo>
              <a:moveTo>
                <a:pt x="22141" y="4720"/>
              </a:moveTo>
              <a:cubicBezTo>
                <a:pt x="22218" y="4238"/>
                <a:pt x="22339" y="3771"/>
                <a:pt x="22500" y="3330"/>
              </a:cubicBezTo>
              <a:moveTo>
                <a:pt x="14000" y="5192"/>
              </a:moveTo>
              <a:cubicBezTo>
                <a:pt x="14472" y="5568"/>
                <a:pt x="14908" y="6021"/>
                <a:pt x="15300" y="6540"/>
              </a:cubicBezTo>
              <a:moveTo>
                <a:pt x="4127" y="15789"/>
              </a:moveTo>
              <a:cubicBezTo>
                <a:pt x="4024" y="15325"/>
                <a:pt x="3948" y="14851"/>
                <a:pt x="3900" y="14370"/>
              </a:cubicBezTo>
            </a:path>
          </a:pathLst>
        </a:custGeom>
        <a:solidFill>
          <a:srgbClr val="FFFFFF"/>
        </a:solidFill>
        <a:ln w="12700">
          <a:solidFill>
            <a:srgbClr val="5B9BD5"/>
          </a:solidFill>
          <a:miter/>
        </a:ln>
      </xdr:spPr>
      <xdr:txBody>
        <a:bodyPr vertOverflow="clip" horzOverflow="overflow" wrap="square" lIns="31750" tIns="6350" rIns="6350" bIns="6350" anchor="ctr" upright="1"/>
        <a:lstStyle/>
        <a:p>
          <a:pPr algn="ctr">
            <a:lnSpc>
              <a:spcPts val="1425"/>
            </a:lnSpc>
          </a:pPr>
          <a:r>
            <a:rPr lang="ja-JP" altLang="en-US" sz="1200" b="1" i="0" u="sng" strike="noStrike" baseline="0">
              <a:solidFill>
                <a:srgbClr xmlns:mc="http://schemas.openxmlformats.org/markup-compatibility/2006" xmlns:a14="http://schemas.microsoft.com/office/drawing/2010/main" val="FF0000" a14:legacySpreadsheetColorIndex="10" mc:Ignorable="a14"/>
              </a:solidFill>
              <a:latin typeface="HGS創英角ｺﾞｼｯｸUB"/>
              <a:ea typeface="HGS創英角ｺﾞｼｯｸUB"/>
            </a:rPr>
            <a:t>追加</a:t>
          </a:r>
          <a:r>
            <a:rPr lang="ja-JP" altLang="en-US" sz="1200" b="1" i="0" u="sng" strike="noStrike" baseline="0">
              <a:solidFill>
                <a:srgbClr xmlns:mc="http://schemas.openxmlformats.org/markup-compatibility/2006" xmlns:a14="http://schemas.microsoft.com/office/drawing/2010/main" val="000000" a14:legacySpreadsheetColorIndex="8" mc:Ignorable="a14"/>
              </a:solidFill>
              <a:latin typeface="HGS創英角ｺﾞｼｯｸUB"/>
              <a:ea typeface="HGS創英角ｺﾞｼｯｸUB"/>
            </a:rPr>
            <a:t>の施工者</a:t>
          </a:r>
          <a:r>
            <a:rPr lang="ja-JP" altLang="en-US" sz="1200" b="1" i="0" u="none" strike="noStrike" baseline="0">
              <a:solidFill>
                <a:srgbClr xmlns:mc="http://schemas.openxmlformats.org/markup-compatibility/2006" xmlns:a14="http://schemas.microsoft.com/office/drawing/2010/main" val="000000" a14:legacySpreadsheetColorIndex="8" mc:Ignorable="a14"/>
              </a:solidFill>
              <a:latin typeface="HGS創英角ｺﾞｼｯｸUB"/>
              <a:ea typeface="HGS創英角ｺﾞｼｯｸUB"/>
            </a:rPr>
            <a:t>がある場合のみ</a:t>
          </a:r>
        </a:p>
        <a:p>
          <a:pPr algn="ctr">
            <a:lnSpc>
              <a:spcPts val="1425"/>
            </a:lnSpc>
          </a:pPr>
          <a:r>
            <a:rPr lang="ja-JP" altLang="en-US" sz="1200" b="1" i="0" u="none" strike="noStrike" baseline="0">
              <a:solidFill>
                <a:srgbClr xmlns:mc="http://schemas.openxmlformats.org/markup-compatibility/2006" xmlns:a14="http://schemas.microsoft.com/office/drawing/2010/main" val="000000" a14:legacySpreadsheetColorIndex="8" mc:Ignorable="a14"/>
              </a:solidFill>
              <a:latin typeface="HGS創英角ｺﾞｼｯｸUB"/>
              <a:ea typeface="HGS創英角ｺﾞｼｯｸUB"/>
            </a:rPr>
            <a:t>使用するシートです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4</xdr:col>
      <xdr:colOff>142240</xdr:colOff>
      <xdr:row>23</xdr:row>
      <xdr:rowOff>24765</xdr:rowOff>
    </xdr:from>
    <xdr:to xmlns:xdr="http://schemas.openxmlformats.org/drawingml/2006/spreadsheetDrawing">
      <xdr:col>27</xdr:col>
      <xdr:colOff>135255</xdr:colOff>
      <xdr:row>37</xdr:row>
      <xdr:rowOff>135890</xdr:rowOff>
    </xdr:to>
    <xdr:sp macro="" textlink="">
      <xdr:nvSpPr>
        <xdr:cNvPr id="10255" name="オブジェクト 32"/>
        <xdr:cNvSpPr/>
      </xdr:nvSpPr>
      <xdr:spPr>
        <a:xfrm>
          <a:off x="751840" y="4701540"/>
          <a:ext cx="3498215" cy="2930525"/>
        </a:xfrm>
        <a:prstGeom prst="rect">
          <a:avLst/>
        </a:prstGeom>
        <a:noFill/>
        <a:ln w="12700" cap="flat" cmpd="sng" algn="ctr">
          <a:solidFill>
            <a:schemeClr val="tx1"/>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800">
              <a:solidFill>
                <a:sysClr val="windowText" lastClr="000000"/>
              </a:solidFill>
            </a:rPr>
            <a:t>申請区分の凡例</a:t>
          </a:r>
          <a:endParaRPr kumimoji="1" lang="ja-JP" altLang="en-US" sz="8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87630</xdr:colOff>
          <xdr:row>68</xdr:row>
          <xdr:rowOff>299085</xdr:rowOff>
        </xdr:from>
        <xdr:to xmlns:xdr="http://schemas.openxmlformats.org/drawingml/2006/spreadsheetDrawing">
          <xdr:col>28</xdr:col>
          <xdr:colOff>114300</xdr:colOff>
          <xdr:row>70</xdr:row>
          <xdr:rowOff>20320</xdr:rowOff>
        </xdr:to>
        <xdr:sp textlink="">
          <xdr:nvSpPr>
            <xdr:cNvPr id="10243" name="チェック 3" hidden="1">
              <a:extLst>
                <a:ext uri="{63B3BB69-23CF-44E3-9099-C40C66FF867C}">
                  <a14:compatExt spid="_x0000_s10243"/>
                </a:ext>
              </a:extLst>
            </xdr:cNvPr>
            <xdr:cNvSpPr>
              <a:spLocks noRot="1" noChangeShapeType="1"/>
            </xdr:cNvSpPr>
          </xdr:nvSpPr>
          <xdr:spPr>
            <a:xfrm>
              <a:off x="4050030" y="16405860"/>
              <a:ext cx="331470" cy="330835"/>
            </a:xfrm>
            <a:prstGeom prst="rec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87630</xdr:colOff>
          <xdr:row>61</xdr:row>
          <xdr:rowOff>299085</xdr:rowOff>
        </xdr:from>
        <xdr:to xmlns:xdr="http://schemas.openxmlformats.org/drawingml/2006/spreadsheetDrawing">
          <xdr:col>28</xdr:col>
          <xdr:colOff>114300</xdr:colOff>
          <xdr:row>63</xdr:row>
          <xdr:rowOff>20320</xdr:rowOff>
        </xdr:to>
        <xdr:sp textlink="">
          <xdr:nvSpPr>
            <xdr:cNvPr id="10244" name="チェック 4" hidden="1">
              <a:extLst>
                <a:ext uri="{63B3BB69-23CF-44E3-9099-C40C66FF867C}">
                  <a14:compatExt spid="_x0000_s10244"/>
                </a:ext>
              </a:extLst>
            </xdr:cNvPr>
            <xdr:cNvSpPr>
              <a:spLocks noRot="1" noChangeShapeType="1"/>
            </xdr:cNvSpPr>
          </xdr:nvSpPr>
          <xdr:spPr>
            <a:xfrm>
              <a:off x="4050030" y="14272260"/>
              <a:ext cx="331470" cy="330835"/>
            </a:xfrm>
            <a:prstGeom prst="rec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87630</xdr:colOff>
          <xdr:row>56</xdr:row>
          <xdr:rowOff>299085</xdr:rowOff>
        </xdr:from>
        <xdr:to xmlns:xdr="http://schemas.openxmlformats.org/drawingml/2006/spreadsheetDrawing">
          <xdr:col>28</xdr:col>
          <xdr:colOff>114300</xdr:colOff>
          <xdr:row>58</xdr:row>
          <xdr:rowOff>20320</xdr:rowOff>
        </xdr:to>
        <xdr:sp textlink="">
          <xdr:nvSpPr>
            <xdr:cNvPr id="10245" name="チェック 5" hidden="1">
              <a:extLst>
                <a:ext uri="{63B3BB69-23CF-44E3-9099-C40C66FF867C}">
                  <a14:compatExt spid="_x0000_s10245"/>
                </a:ext>
              </a:extLst>
            </xdr:cNvPr>
            <xdr:cNvSpPr>
              <a:spLocks noRot="1" noChangeShapeType="1"/>
            </xdr:cNvSpPr>
          </xdr:nvSpPr>
          <xdr:spPr>
            <a:xfrm>
              <a:off x="4050030" y="12748260"/>
              <a:ext cx="331470" cy="330835"/>
            </a:xfrm>
            <a:prstGeom prst="rec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52</xdr:col>
          <xdr:colOff>102870</xdr:colOff>
          <xdr:row>27</xdr:row>
          <xdr:rowOff>55880</xdr:rowOff>
        </xdr:from>
        <xdr:to xmlns:xdr="http://schemas.openxmlformats.org/drawingml/2006/spreadsheetDrawing">
          <xdr:col>53</xdr:col>
          <xdr:colOff>95250</xdr:colOff>
          <xdr:row>28</xdr:row>
          <xdr:rowOff>95250</xdr:rowOff>
        </xdr:to>
        <xdr:pic macro="">
          <xdr:nvPicPr>
            <xdr:cNvPr id="10248" name="図 25"/>
            <xdr:cNvPicPr>
              <a:picLocks noChangeAspect="1"/>
              <a:extLst>
                <a:ext uri="{84589F7E-364E-4C9E-8A38-B11213B215E9}">
                  <a14:cameraTool cellRange="$Q$25" spid="_x0000_s10391"/>
                </a:ext>
              </a:extLst>
            </xdr:cNvPicPr>
          </xdr:nvPicPr>
          <xdr:blipFill>
            <a:blip xmlns:r="http://schemas.openxmlformats.org/officeDocument/2006/relationships" r:embed="rId1">
              <a:biLevel thresh="50000"/>
            </a:blip>
            <a:srcRect l="6299" t="7874" r="4199" b="4724"/>
            <a:stretch>
              <a:fillRect/>
            </a:stretch>
          </xdr:blipFill>
          <xdr:spPr>
            <a:xfrm>
              <a:off x="8027670" y="5570855"/>
              <a:ext cx="144780" cy="191770"/>
            </a:xfrm>
            <a:prstGeom prst="rect">
              <a:avLst/>
            </a:prstGeom>
            <a:solidFill>
              <a:schemeClr val="bg1"/>
            </a:solidFill>
            <a:ln>
              <a:noFill/>
            </a:ln>
          </xdr:spPr>
        </xdr:pic>
        <xdr:clientData/>
      </xdr:twoCellAnchor>
    </mc:Choice>
    <mc:Fallback/>
  </mc:AlternateContent>
  <xdr:twoCellAnchor>
    <xdr:from xmlns:xdr="http://schemas.openxmlformats.org/drawingml/2006/spreadsheetDrawing">
      <xdr:col>10</xdr:col>
      <xdr:colOff>42545</xdr:colOff>
      <xdr:row>23</xdr:row>
      <xdr:rowOff>31750</xdr:rowOff>
    </xdr:from>
    <xdr:to xmlns:xdr="http://schemas.openxmlformats.org/drawingml/2006/spreadsheetDrawing">
      <xdr:col>27</xdr:col>
      <xdr:colOff>104140</xdr:colOff>
      <xdr:row>37</xdr:row>
      <xdr:rowOff>92075</xdr:rowOff>
    </xdr:to>
    <xdr:pic macro="">
      <xdr:nvPicPr>
        <xdr:cNvPr id="10254" name="オブジェクト 31"/>
        <xdr:cNvPicPr>
          <a:picLocks noChangeAspect="1"/>
        </xdr:cNvPicPr>
      </xdr:nvPicPr>
      <xdr:blipFill>
        <a:blip xmlns:r="http://schemas.openxmlformats.org/officeDocument/2006/relationships" r:embed="rId2"/>
        <a:srcRect l="1649" t="2367" r="7426" b="3156"/>
        <a:stretch>
          <a:fillRect/>
        </a:stretch>
      </xdr:blipFill>
      <xdr:spPr>
        <a:xfrm>
          <a:off x="1566545" y="4708525"/>
          <a:ext cx="2652395" cy="287972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125095</xdr:colOff>
          <xdr:row>22</xdr:row>
          <xdr:rowOff>0</xdr:rowOff>
        </xdr:from>
        <xdr:to xmlns:xdr="http://schemas.openxmlformats.org/drawingml/2006/spreadsheetDrawing">
          <xdr:col>11</xdr:col>
          <xdr:colOff>128270</xdr:colOff>
          <xdr:row>23</xdr:row>
          <xdr:rowOff>16510</xdr:rowOff>
        </xdr:to>
        <xdr:sp textlink="">
          <xdr:nvSpPr>
            <xdr:cNvPr id="10273" name="チェック 33" hidden="1">
              <a:extLst>
                <a:ext uri="{63B3BB69-23CF-44E3-9099-C40C66FF867C}">
                  <a14:compatExt spid="_x0000_s10273"/>
                </a:ext>
              </a:extLst>
            </xdr:cNvPr>
            <xdr:cNvSpPr>
              <a:spLocks noRot="1" noChangeShapeType="1"/>
            </xdr:cNvSpPr>
          </xdr:nvSpPr>
          <xdr:spPr>
            <a:xfrm>
              <a:off x="1496695" y="4467225"/>
              <a:ext cx="307975" cy="226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125095</xdr:colOff>
          <xdr:row>21</xdr:row>
          <xdr:rowOff>0</xdr:rowOff>
        </xdr:from>
        <xdr:to xmlns:xdr="http://schemas.openxmlformats.org/drawingml/2006/spreadsheetDrawing">
          <xdr:col>11</xdr:col>
          <xdr:colOff>128270</xdr:colOff>
          <xdr:row>22</xdr:row>
          <xdr:rowOff>16510</xdr:rowOff>
        </xdr:to>
        <xdr:sp textlink="">
          <xdr:nvSpPr>
            <xdr:cNvPr id="10278" name="チェック 38" hidden="1">
              <a:extLst>
                <a:ext uri="{63B3BB69-23CF-44E3-9099-C40C66FF867C}">
                  <a14:compatExt spid="_x0000_s10278"/>
                </a:ext>
              </a:extLst>
            </xdr:cNvPr>
            <xdr:cNvSpPr>
              <a:spLocks noRot="1" noChangeShapeType="1"/>
            </xdr:cNvSpPr>
          </xdr:nvSpPr>
          <xdr:spPr>
            <a:xfrm>
              <a:off x="1496695" y="4257675"/>
              <a:ext cx="307975" cy="226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120015</xdr:colOff>
          <xdr:row>21</xdr:row>
          <xdr:rowOff>0</xdr:rowOff>
        </xdr:from>
        <xdr:to xmlns:xdr="http://schemas.openxmlformats.org/drawingml/2006/spreadsheetDrawing">
          <xdr:col>14</xdr:col>
          <xdr:colOff>123190</xdr:colOff>
          <xdr:row>22</xdr:row>
          <xdr:rowOff>16510</xdr:rowOff>
        </xdr:to>
        <xdr:sp textlink="">
          <xdr:nvSpPr>
            <xdr:cNvPr id="10279" name="チェック 39" hidden="1">
              <a:extLst>
                <a:ext uri="{63B3BB69-23CF-44E3-9099-C40C66FF867C}">
                  <a14:compatExt spid="_x0000_s10279"/>
                </a:ext>
              </a:extLst>
            </xdr:cNvPr>
            <xdr:cNvSpPr>
              <a:spLocks noRot="1" noChangeShapeType="1"/>
            </xdr:cNvSpPr>
          </xdr:nvSpPr>
          <xdr:spPr>
            <a:xfrm>
              <a:off x="1948815" y="4257675"/>
              <a:ext cx="307975" cy="226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120015</xdr:colOff>
          <xdr:row>21</xdr:row>
          <xdr:rowOff>5080</xdr:rowOff>
        </xdr:from>
        <xdr:to xmlns:xdr="http://schemas.openxmlformats.org/drawingml/2006/spreadsheetDrawing">
          <xdr:col>17</xdr:col>
          <xdr:colOff>123190</xdr:colOff>
          <xdr:row>22</xdr:row>
          <xdr:rowOff>21590</xdr:rowOff>
        </xdr:to>
        <xdr:sp textlink="">
          <xdr:nvSpPr>
            <xdr:cNvPr id="10280" name="チェック 40" hidden="1">
              <a:extLst>
                <a:ext uri="{63B3BB69-23CF-44E3-9099-C40C66FF867C}">
                  <a14:compatExt spid="_x0000_s10280"/>
                </a:ext>
              </a:extLst>
            </xdr:cNvPr>
            <xdr:cNvSpPr>
              <a:spLocks noRot="1" noChangeShapeType="1"/>
            </xdr:cNvSpPr>
          </xdr:nvSpPr>
          <xdr:spPr>
            <a:xfrm>
              <a:off x="2406015" y="4262755"/>
              <a:ext cx="307975" cy="226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123825</xdr:colOff>
          <xdr:row>22</xdr:row>
          <xdr:rowOff>0</xdr:rowOff>
        </xdr:from>
        <xdr:to xmlns:xdr="http://schemas.openxmlformats.org/drawingml/2006/spreadsheetDrawing">
          <xdr:col>11</xdr:col>
          <xdr:colOff>126365</xdr:colOff>
          <xdr:row>23</xdr:row>
          <xdr:rowOff>15875</xdr:rowOff>
        </xdr:to>
        <xdr:sp textlink="">
          <xdr:nvSpPr>
            <xdr:cNvPr id="10281" name="チェック 41" hidden="1">
              <a:extLst>
                <a:ext uri="{63B3BB69-23CF-44E3-9099-C40C66FF867C}">
                  <a14:compatExt spid="_x0000_s10281"/>
                </a:ext>
              </a:extLst>
            </xdr:cNvPr>
            <xdr:cNvSpPr>
              <a:spLocks noRot="1" noChangeShapeType="1"/>
            </xdr:cNvSpPr>
          </xdr:nvSpPr>
          <xdr:spPr>
            <a:xfrm>
              <a:off x="1495425" y="4467225"/>
              <a:ext cx="307340" cy="225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127000</xdr:colOff>
          <xdr:row>22</xdr:row>
          <xdr:rowOff>0</xdr:rowOff>
        </xdr:from>
        <xdr:to xmlns:xdr="http://schemas.openxmlformats.org/drawingml/2006/spreadsheetDrawing">
          <xdr:col>20</xdr:col>
          <xdr:colOff>129540</xdr:colOff>
          <xdr:row>23</xdr:row>
          <xdr:rowOff>14605</xdr:rowOff>
        </xdr:to>
        <xdr:sp textlink="">
          <xdr:nvSpPr>
            <xdr:cNvPr id="10282" name="チェック 42" hidden="1">
              <a:extLst>
                <a:ext uri="{63B3BB69-23CF-44E3-9099-C40C66FF867C}">
                  <a14:compatExt spid="_x0000_s10282"/>
                </a:ext>
              </a:extLst>
            </xdr:cNvPr>
            <xdr:cNvSpPr>
              <a:spLocks noRot="1" noChangeShapeType="1"/>
            </xdr:cNvSpPr>
          </xdr:nvSpPr>
          <xdr:spPr>
            <a:xfrm>
              <a:off x="2870200" y="4467225"/>
              <a:ext cx="307340" cy="224155"/>
            </a:xfrm>
            <a:prstGeom prst="rect"/>
          </xdr:spPr>
        </xdr:sp>
        <xdr:clientData/>
      </xdr:twoCellAnchor>
    </mc:Choice>
    <mc:Fallback/>
  </mc:AlternateContent>
  <xdr:twoCellAnchor>
    <xdr:from xmlns:xdr="http://schemas.openxmlformats.org/drawingml/2006/spreadsheetDrawing">
      <xdr:col>11</xdr:col>
      <xdr:colOff>0</xdr:colOff>
      <xdr:row>45</xdr:row>
      <xdr:rowOff>127635</xdr:rowOff>
    </xdr:from>
    <xdr:to xmlns:xdr="http://schemas.openxmlformats.org/drawingml/2006/spreadsheetDrawing">
      <xdr:col>20</xdr:col>
      <xdr:colOff>152400</xdr:colOff>
      <xdr:row>45</xdr:row>
      <xdr:rowOff>127635</xdr:rowOff>
    </xdr:to>
    <xdr:cxnSp macro="">
      <xdr:nvCxnSpPr>
        <xdr:cNvPr id="10256" name="直線矢印コネクタ 44"/>
        <xdr:cNvCxnSpPr/>
      </xdr:nvCxnSpPr>
      <xdr:spPr>
        <a:xfrm>
          <a:off x="1676400" y="9643110"/>
          <a:ext cx="1524000" cy="0"/>
        </a:xfrm>
        <a:prstGeom prst="straightConnector1">
          <a:avLst/>
        </a:prstGeom>
        <a:noFill/>
        <a:ln w="15875">
          <a:solidFill>
            <a:srgbClr val="5B9BD5"/>
          </a:solidFill>
          <a:miter/>
          <a:tailEnd type="arrow"/>
        </a:ln>
      </xdr:spPr>
    </xdr:cxnSp>
    <xdr:clientData/>
  </xdr:twoCellAnchor>
  <xdr:twoCellAnchor>
    <xdr:from xmlns:xdr="http://schemas.openxmlformats.org/drawingml/2006/spreadsheetDrawing">
      <xdr:col>11</xdr:col>
      <xdr:colOff>0</xdr:colOff>
      <xdr:row>46</xdr:row>
      <xdr:rowOff>103505</xdr:rowOff>
    </xdr:from>
    <xdr:to xmlns:xdr="http://schemas.openxmlformats.org/drawingml/2006/spreadsheetDrawing">
      <xdr:col>20</xdr:col>
      <xdr:colOff>152400</xdr:colOff>
      <xdr:row>46</xdr:row>
      <xdr:rowOff>103505</xdr:rowOff>
    </xdr:to>
    <xdr:cxnSp macro="">
      <xdr:nvCxnSpPr>
        <xdr:cNvPr id="10257" name="直線矢印コネクタ 45"/>
        <xdr:cNvCxnSpPr/>
      </xdr:nvCxnSpPr>
      <xdr:spPr>
        <a:xfrm>
          <a:off x="1676400" y="9828530"/>
          <a:ext cx="1524000" cy="0"/>
        </a:xfrm>
        <a:prstGeom prst="straightConnector1">
          <a:avLst/>
        </a:prstGeom>
        <a:noFill/>
        <a:ln w="15875">
          <a:solidFill>
            <a:srgbClr val="5B9BD5"/>
          </a:solidFill>
          <a:miter/>
          <a:tailEnd type="arrow"/>
        </a:ln>
      </xdr:spPr>
    </xdr:cxn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44</xdr:col>
          <xdr:colOff>83185</xdr:colOff>
          <xdr:row>27</xdr:row>
          <xdr:rowOff>67945</xdr:rowOff>
        </xdr:from>
        <xdr:to xmlns:xdr="http://schemas.openxmlformats.org/drawingml/2006/spreadsheetDrawing">
          <xdr:col>45</xdr:col>
          <xdr:colOff>72390</xdr:colOff>
          <xdr:row>28</xdr:row>
          <xdr:rowOff>115570</xdr:rowOff>
        </xdr:to>
        <xdr:pic macro="">
          <xdr:nvPicPr>
            <xdr:cNvPr id="10283" name="図 66"/>
            <xdr:cNvPicPr>
              <a:picLocks noChangeAspect="1"/>
              <a:extLst>
                <a:ext uri="{84589F7E-364E-4C9E-8A38-B11213B215E9}">
                  <a14:cameraTool cellRange="$K$22" spid="_x0000_s10401"/>
                </a:ext>
              </a:extLst>
            </xdr:cNvPicPr>
          </xdr:nvPicPr>
          <xdr:blipFill>
            <a:blip xmlns:r="http://schemas.openxmlformats.org/officeDocument/2006/relationships" r:embed="rId3">
              <a:biLevel thresh="50000"/>
            </a:blip>
            <a:srcRect l="6299" t="4724" r="6299" b="4724"/>
            <a:stretch>
              <a:fillRect/>
            </a:stretch>
          </xdr:blipFill>
          <xdr:spPr>
            <a:xfrm>
              <a:off x="6788785" y="5582920"/>
              <a:ext cx="141605" cy="200025"/>
            </a:xfrm>
            <a:prstGeom prst="rect">
              <a:avLst/>
            </a:prstGeom>
            <a:solidFill>
              <a:schemeClr val="bg1"/>
            </a:solid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48</xdr:col>
          <xdr:colOff>94615</xdr:colOff>
          <xdr:row>27</xdr:row>
          <xdr:rowOff>55880</xdr:rowOff>
        </xdr:from>
        <xdr:to xmlns:xdr="http://schemas.openxmlformats.org/drawingml/2006/spreadsheetDrawing">
          <xdr:col>49</xdr:col>
          <xdr:colOff>90805</xdr:colOff>
          <xdr:row>28</xdr:row>
          <xdr:rowOff>101600</xdr:rowOff>
        </xdr:to>
        <xdr:pic macro="">
          <xdr:nvPicPr>
            <xdr:cNvPr id="10284" name="図 67"/>
            <xdr:cNvPicPr>
              <a:picLocks noChangeAspect="1"/>
              <a:extLst>
                <a:ext uri="{84589F7E-364E-4C9E-8A38-B11213B215E9}">
                  <a14:cameraTool cellRange="$N$22" spid="_x0000_s10402"/>
                </a:ext>
              </a:extLst>
            </xdr:cNvPicPr>
          </xdr:nvPicPr>
          <xdr:blipFill>
            <a:blip xmlns:r="http://schemas.openxmlformats.org/officeDocument/2006/relationships" r:embed="rId4">
              <a:biLevel thresh="50000"/>
            </a:blip>
            <a:srcRect l="4199" t="4724" r="4199" b="4724"/>
            <a:stretch>
              <a:fillRect/>
            </a:stretch>
          </xdr:blipFill>
          <xdr:spPr>
            <a:xfrm>
              <a:off x="7409815" y="5570855"/>
              <a:ext cx="148590" cy="198120"/>
            </a:xfrm>
            <a:prstGeom prst="rect">
              <a:avLst/>
            </a:prstGeom>
            <a:solidFill>
              <a:schemeClr val="bg1"/>
            </a:solid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52</xdr:col>
          <xdr:colOff>115570</xdr:colOff>
          <xdr:row>27</xdr:row>
          <xdr:rowOff>66040</xdr:rowOff>
        </xdr:from>
        <xdr:to xmlns:xdr="http://schemas.openxmlformats.org/drawingml/2006/spreadsheetDrawing">
          <xdr:col>53</xdr:col>
          <xdr:colOff>114300</xdr:colOff>
          <xdr:row>28</xdr:row>
          <xdr:rowOff>111125</xdr:rowOff>
        </xdr:to>
        <xdr:pic macro="">
          <xdr:nvPicPr>
            <xdr:cNvPr id="10285" name="図 68"/>
            <xdr:cNvPicPr>
              <a:picLocks noChangeAspect="1"/>
              <a:extLst>
                <a:ext uri="{84589F7E-364E-4C9E-8A38-B11213B215E9}">
                  <a14:cameraTool cellRange="$Q$22" spid="_x0000_s10403"/>
                </a:ext>
              </a:extLst>
            </xdr:cNvPicPr>
          </xdr:nvPicPr>
          <xdr:blipFill>
            <a:blip xmlns:r="http://schemas.openxmlformats.org/officeDocument/2006/relationships" r:embed="rId5">
              <a:biLevel thresh="50000"/>
            </a:blip>
            <a:srcRect l="2100" t="4724" r="4199" b="4724"/>
            <a:stretch>
              <a:fillRect/>
            </a:stretch>
          </xdr:blipFill>
          <xdr:spPr>
            <a:xfrm>
              <a:off x="8040370" y="5581015"/>
              <a:ext cx="151130" cy="197485"/>
            </a:xfrm>
            <a:prstGeom prst="rect">
              <a:avLst/>
            </a:prstGeom>
            <a:solidFill>
              <a:schemeClr val="bg1"/>
            </a:solid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59</xdr:col>
          <xdr:colOff>83820</xdr:colOff>
          <xdr:row>27</xdr:row>
          <xdr:rowOff>55880</xdr:rowOff>
        </xdr:from>
        <xdr:to xmlns:xdr="http://schemas.openxmlformats.org/drawingml/2006/spreadsheetDrawing">
          <xdr:col>60</xdr:col>
          <xdr:colOff>73025</xdr:colOff>
          <xdr:row>28</xdr:row>
          <xdr:rowOff>85090</xdr:rowOff>
        </xdr:to>
        <xdr:pic macro="">
          <xdr:nvPicPr>
            <xdr:cNvPr id="10286" name="図 69"/>
            <xdr:cNvPicPr>
              <a:picLocks noChangeAspect="1"/>
              <a:extLst>
                <a:ext uri="{84589F7E-364E-4C9E-8A38-B11213B215E9}">
                  <a14:cameraTool cellRange="$K$23" spid="_x0000_s10404"/>
                </a:ext>
              </a:extLst>
            </xdr:cNvPicPr>
          </xdr:nvPicPr>
          <xdr:blipFill>
            <a:blip xmlns:r="http://schemas.openxmlformats.org/officeDocument/2006/relationships" r:embed="rId6">
              <a:biLevel thresh="50000"/>
            </a:blip>
            <a:srcRect l="6299" t="4724" r="6299" b="12598"/>
            <a:stretch>
              <a:fillRect/>
            </a:stretch>
          </xdr:blipFill>
          <xdr:spPr>
            <a:xfrm>
              <a:off x="9075420" y="5570855"/>
              <a:ext cx="141605" cy="181610"/>
            </a:xfrm>
            <a:prstGeom prst="rect">
              <a:avLst/>
            </a:prstGeom>
            <a:solidFill>
              <a:schemeClr val="bg1"/>
            </a:solid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66</xdr:col>
          <xdr:colOff>12700</xdr:colOff>
          <xdr:row>27</xdr:row>
          <xdr:rowOff>55880</xdr:rowOff>
        </xdr:from>
        <xdr:to xmlns:xdr="http://schemas.openxmlformats.org/drawingml/2006/spreadsheetDrawing">
          <xdr:col>67</xdr:col>
          <xdr:colOff>1905</xdr:colOff>
          <xdr:row>28</xdr:row>
          <xdr:rowOff>80645</xdr:rowOff>
        </xdr:to>
        <xdr:pic macro="">
          <xdr:nvPicPr>
            <xdr:cNvPr id="10287" name="図 70"/>
            <xdr:cNvPicPr>
              <a:picLocks noChangeAspect="1"/>
              <a:extLst>
                <a:ext uri="{84589F7E-364E-4C9E-8A38-B11213B215E9}">
                  <a14:cameraTool cellRange="$T$23" spid="_x0000_s10405"/>
                </a:ext>
              </a:extLst>
            </xdr:cNvPicPr>
          </xdr:nvPicPr>
          <xdr:blipFill>
            <a:blip xmlns:r="http://schemas.openxmlformats.org/officeDocument/2006/relationships" r:embed="rId7">
              <a:biLevel thresh="50000"/>
            </a:blip>
            <a:srcRect l="2100" t="4724" r="10498" b="14172"/>
            <a:stretch>
              <a:fillRect/>
            </a:stretch>
          </xdr:blipFill>
          <xdr:spPr>
            <a:xfrm>
              <a:off x="10071100" y="5570855"/>
              <a:ext cx="141605" cy="177165"/>
            </a:xfrm>
            <a:prstGeom prst="rect">
              <a:avLst/>
            </a:prstGeom>
            <a:solidFill>
              <a:schemeClr val="bg1"/>
            </a:solidFill>
            <a:ln>
              <a:noFill/>
            </a:ln>
          </xdr:spPr>
        </xdr:pic>
        <xdr:clientData/>
      </xdr:twoCellAnchor>
    </mc:Choice>
    <mc:Fallback/>
  </mc:AlternateContent>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omments" Target="../comments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3.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4.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5.xml" /><Relationship Id="rId3" Type="http://schemas.openxmlformats.org/officeDocument/2006/relationships/vmlDrawing" Target="../drawings/vmlDrawing3.vml" /><Relationship Id="rId4" Type="http://schemas.openxmlformats.org/officeDocument/2006/relationships/ctrlProp" Target="../ctrlProps/ctrlProp8.xml" /><Relationship Id="rId5" Type="http://schemas.openxmlformats.org/officeDocument/2006/relationships/ctrlProp" Target="../ctrlProps/ctrlProp9.xml" /><Relationship Id="rId6" Type="http://schemas.openxmlformats.org/officeDocument/2006/relationships/ctrlProp" Target="../ctrlProps/ctrlProp10.xml" /><Relationship Id="rId7" Type="http://schemas.openxmlformats.org/officeDocument/2006/relationships/ctrlProp" Target="../ctrlProps/ctrlProp11.xml" /><Relationship Id="rId8" Type="http://schemas.openxmlformats.org/officeDocument/2006/relationships/ctrlProp" Target="../ctrlProps/ctrlProp12.xml" /><Relationship Id="rId9" Type="http://schemas.openxmlformats.org/officeDocument/2006/relationships/ctrlProp" Target="../ctrlProps/ctrlProp13.xml" /><Relationship Id="rId10" Type="http://schemas.openxmlformats.org/officeDocument/2006/relationships/ctrlProp" Target="../ctrlProps/ctrlProp14.xml" /><Relationship Id="rId11" Type="http://schemas.openxmlformats.org/officeDocument/2006/relationships/ctrlProp" Target="../ctrlProps/ctrlProp15.xml" /><Relationship Id="rId12" Type="http://schemas.openxmlformats.org/officeDocument/2006/relationships/ctrlProp" Target="../ctrlProps/ctrlProp16.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10"/>
  </sheetPr>
  <dimension ref="A1:I24"/>
  <sheetViews>
    <sheetView showGridLines="0" zoomScale="85" zoomScaleNormal="85" zoomScaleSheetLayoutView="85" workbookViewId="0">
      <selection activeCell="B3" sqref="B3:I3"/>
    </sheetView>
  </sheetViews>
  <sheetFormatPr defaultColWidth="10.625" defaultRowHeight="20.100000000000001" customHeight="1"/>
  <cols>
    <col min="1" max="1" width="6.625" style="1" customWidth="1"/>
    <col min="2" max="2" width="8.625" style="1" customWidth="1"/>
    <col min="3" max="3" width="10.25" style="1" customWidth="1"/>
    <col min="4" max="8" width="10.625" style="1" bestFit="1" customWidth="0"/>
    <col min="9" max="9" width="12.875" style="1" customWidth="1"/>
    <col min="10" max="16384" width="10.625" style="1" bestFit="1" customWidth="0"/>
  </cols>
  <sheetData>
    <row r="1" spans="1:9" ht="46.5" customHeight="1">
      <c r="A1" s="2" t="s">
        <v>4</v>
      </c>
      <c r="B1" s="5"/>
      <c r="C1" s="5"/>
      <c r="D1" s="5"/>
      <c r="E1" s="5"/>
      <c r="F1" s="5"/>
      <c r="G1" s="5"/>
      <c r="H1" s="5"/>
      <c r="I1" s="22"/>
    </row>
    <row r="2" spans="1:9" ht="13.5" customHeight="1">
      <c r="A2" s="3"/>
      <c r="B2" s="3"/>
      <c r="C2" s="3"/>
      <c r="D2" s="3"/>
      <c r="E2" s="3"/>
      <c r="F2" s="3"/>
      <c r="G2" s="3"/>
      <c r="H2" s="3"/>
      <c r="I2" s="3"/>
    </row>
    <row r="3" spans="1:9" ht="27.75" customHeight="1">
      <c r="A3" s="4" t="s">
        <v>1</v>
      </c>
      <c r="B3" s="6" t="s">
        <v>292</v>
      </c>
      <c r="C3" s="6"/>
      <c r="D3" s="6"/>
      <c r="E3" s="6"/>
      <c r="F3" s="6"/>
      <c r="G3" s="6"/>
      <c r="H3" s="6"/>
      <c r="I3" s="6"/>
    </row>
    <row r="4" spans="1:9" ht="27.75" customHeight="1">
      <c r="A4" s="3"/>
      <c r="B4" s="7"/>
      <c r="C4" s="7"/>
      <c r="D4" s="7"/>
      <c r="E4" s="7"/>
      <c r="F4" s="7"/>
      <c r="G4" s="7"/>
      <c r="H4" s="7"/>
      <c r="I4" s="7"/>
    </row>
    <row r="5" spans="1:9" ht="27.75" customHeight="1">
      <c r="A5" s="3"/>
      <c r="B5" s="7" t="s">
        <v>229</v>
      </c>
      <c r="C5" s="7"/>
      <c r="D5" s="7"/>
      <c r="E5" s="7"/>
      <c r="F5" s="7"/>
      <c r="G5" s="7"/>
      <c r="H5" s="7"/>
      <c r="I5" s="7"/>
    </row>
    <row r="6" spans="1:9" ht="14.25" customHeight="1">
      <c r="A6" s="3"/>
      <c r="B6" s="7"/>
      <c r="C6" s="7"/>
      <c r="D6" s="7"/>
      <c r="E6" s="7"/>
      <c r="F6" s="7"/>
      <c r="G6" s="7"/>
      <c r="H6" s="7"/>
      <c r="I6" s="7"/>
    </row>
    <row r="7" spans="1:9" ht="27.75" customHeight="1">
      <c r="A7" s="4" t="s">
        <v>1</v>
      </c>
      <c r="B7" s="8" t="s">
        <v>25</v>
      </c>
      <c r="C7" s="17"/>
      <c r="D7" s="21" t="s">
        <v>19</v>
      </c>
      <c r="E7" s="3"/>
      <c r="F7" s="3"/>
      <c r="G7" s="3"/>
      <c r="H7" s="3"/>
      <c r="I7" s="3"/>
    </row>
    <row r="8" spans="1:9" ht="90.75" customHeight="1">
      <c r="A8" s="4"/>
      <c r="B8" s="9" t="s">
        <v>133</v>
      </c>
      <c r="C8" s="18"/>
      <c r="D8" s="18"/>
      <c r="E8" s="18"/>
      <c r="F8" s="18"/>
      <c r="G8" s="18"/>
      <c r="H8" s="18"/>
      <c r="I8" s="18"/>
    </row>
    <row r="9" spans="1:9" ht="15" customHeight="1">
      <c r="A9" s="3"/>
      <c r="B9" s="9"/>
      <c r="C9" s="19"/>
      <c r="D9" s="19"/>
      <c r="E9" s="19"/>
      <c r="F9" s="19"/>
      <c r="G9" s="19"/>
      <c r="H9" s="19"/>
      <c r="I9" s="19"/>
    </row>
    <row r="10" spans="1:9" ht="27.75" customHeight="1">
      <c r="A10" s="4" t="s">
        <v>1</v>
      </c>
      <c r="B10" s="7" t="s">
        <v>34</v>
      </c>
      <c r="C10" s="7"/>
      <c r="D10" s="7"/>
      <c r="E10" s="7"/>
      <c r="F10" s="7"/>
      <c r="G10" s="7"/>
      <c r="H10" s="7"/>
      <c r="I10" s="7"/>
    </row>
    <row r="11" spans="1:9" ht="27.75" customHeight="1">
      <c r="A11" s="3"/>
      <c r="B11" s="7" t="s">
        <v>20</v>
      </c>
      <c r="C11" s="7"/>
      <c r="D11" s="7"/>
      <c r="E11" s="7"/>
      <c r="F11" s="7"/>
      <c r="G11" s="7"/>
      <c r="H11" s="7"/>
      <c r="I11" s="7"/>
    </row>
    <row r="12" spans="1:9" ht="18" customHeight="1">
      <c r="A12" s="4"/>
      <c r="B12" s="10"/>
      <c r="C12" s="20"/>
      <c r="D12" s="20"/>
      <c r="E12" s="20"/>
      <c r="F12" s="20"/>
      <c r="G12" s="20"/>
      <c r="H12" s="20"/>
      <c r="I12" s="20"/>
    </row>
    <row r="13" spans="1:9" ht="21.75" customHeight="1">
      <c r="A13" s="4"/>
      <c r="B13" s="11" t="s">
        <v>31</v>
      </c>
      <c r="C13" s="11"/>
      <c r="D13" s="11"/>
      <c r="E13" s="11"/>
      <c r="F13" s="11"/>
      <c r="G13" s="11"/>
      <c r="H13" s="11"/>
      <c r="I13" s="11"/>
    </row>
    <row r="14" spans="1:9" ht="21.75" customHeight="1">
      <c r="A14" s="4"/>
      <c r="B14" s="11" t="s">
        <v>16</v>
      </c>
      <c r="C14" s="11"/>
      <c r="D14" s="11"/>
      <c r="E14" s="11"/>
      <c r="F14" s="11"/>
      <c r="G14" s="11"/>
      <c r="H14" s="11"/>
      <c r="I14" s="11"/>
    </row>
    <row r="15" spans="1:9" ht="21.75" customHeight="1">
      <c r="A15" s="4"/>
      <c r="B15" s="12" t="s">
        <v>38</v>
      </c>
      <c r="C15" s="12"/>
      <c r="D15" s="12"/>
      <c r="E15" s="12"/>
      <c r="F15" s="12"/>
      <c r="G15" s="12"/>
      <c r="H15" s="12"/>
      <c r="I15" s="12"/>
    </row>
    <row r="16" spans="1:9" ht="21.75" customHeight="1">
      <c r="A16" s="4" t="s">
        <v>1</v>
      </c>
      <c r="B16" s="13" t="s">
        <v>21</v>
      </c>
      <c r="C16" s="13"/>
      <c r="D16" s="13"/>
      <c r="E16" s="13"/>
      <c r="F16" s="13"/>
      <c r="G16" s="13"/>
      <c r="H16" s="13"/>
      <c r="I16" s="13"/>
    </row>
    <row r="17" spans="1:9" ht="21.75" customHeight="1">
      <c r="A17" s="3"/>
      <c r="B17" s="11" t="s">
        <v>41</v>
      </c>
      <c r="C17" s="11"/>
      <c r="D17" s="11"/>
      <c r="E17" s="11"/>
      <c r="F17" s="11"/>
      <c r="G17" s="11"/>
      <c r="H17" s="11"/>
      <c r="I17" s="11"/>
    </row>
    <row r="18" spans="1:9" ht="21.75" customHeight="1">
      <c r="A18" s="3"/>
      <c r="B18" s="14" t="s">
        <v>17</v>
      </c>
      <c r="C18" s="14"/>
      <c r="D18" s="14"/>
      <c r="E18" s="14"/>
      <c r="F18" s="14"/>
      <c r="G18" s="14"/>
      <c r="H18" s="14"/>
      <c r="I18" s="14"/>
    </row>
    <row r="19" spans="1:9" ht="21.75" customHeight="1">
      <c r="A19" s="3"/>
      <c r="B19" s="12"/>
      <c r="C19" s="12"/>
      <c r="D19" s="12"/>
      <c r="E19" s="12"/>
      <c r="F19" s="12"/>
      <c r="G19" s="12"/>
      <c r="H19" s="12"/>
      <c r="I19" s="12"/>
    </row>
    <row r="20" spans="1:9" ht="21.75" customHeight="1">
      <c r="A20" s="3"/>
      <c r="B20" s="12"/>
      <c r="C20" s="12"/>
      <c r="D20" s="12"/>
      <c r="E20" s="12"/>
      <c r="F20" s="12"/>
      <c r="G20" s="12"/>
      <c r="H20" s="12"/>
      <c r="I20" s="12"/>
    </row>
    <row r="21" spans="1:9" ht="21.75" customHeight="1">
      <c r="A21" s="3"/>
      <c r="B21" s="15"/>
      <c r="C21" s="15"/>
      <c r="D21" s="15"/>
      <c r="E21" s="15"/>
      <c r="F21" s="15"/>
      <c r="G21" s="15"/>
      <c r="H21" s="15"/>
      <c r="I21" s="15"/>
    </row>
    <row r="22" spans="1:9" ht="20.100000000000001" customHeight="1">
      <c r="A22" s="3"/>
      <c r="B22" s="16" t="s">
        <v>291</v>
      </c>
      <c r="C22" s="16"/>
      <c r="D22" s="16"/>
      <c r="E22" s="16"/>
      <c r="F22" s="16"/>
      <c r="G22" s="16"/>
      <c r="H22" s="16"/>
      <c r="I22" s="16"/>
    </row>
    <row r="23" spans="1:9" ht="20.100000000000001" customHeight="1">
      <c r="A23" s="3"/>
      <c r="B23" s="3"/>
      <c r="C23" s="3"/>
      <c r="D23" s="3"/>
      <c r="E23" s="3"/>
      <c r="F23" s="3"/>
      <c r="G23" s="3"/>
      <c r="H23" s="3"/>
      <c r="I23" s="3"/>
    </row>
    <row r="24" spans="1:9" ht="20.100000000000001" customHeight="1">
      <c r="A24" s="3"/>
      <c r="B24" s="3"/>
      <c r="C24" s="3"/>
      <c r="D24" s="3"/>
      <c r="E24" s="3"/>
      <c r="F24" s="3"/>
      <c r="G24" s="3"/>
      <c r="H24" s="3"/>
      <c r="I24" s="3"/>
    </row>
  </sheetData>
  <mergeCells count="18">
    <mergeCell ref="A1:I1"/>
    <mergeCell ref="B3:I3"/>
    <mergeCell ref="B4:I4"/>
    <mergeCell ref="B5:I5"/>
    <mergeCell ref="D7:I7"/>
    <mergeCell ref="B8:I8"/>
    <mergeCell ref="B10:I10"/>
    <mergeCell ref="B11:I11"/>
    <mergeCell ref="B13:I13"/>
    <mergeCell ref="B14:I14"/>
    <mergeCell ref="B15:I15"/>
    <mergeCell ref="B16:I16"/>
    <mergeCell ref="B17:I17"/>
    <mergeCell ref="B18:I18"/>
    <mergeCell ref="B19:I19"/>
    <mergeCell ref="B20:I20"/>
    <mergeCell ref="B21:I21"/>
    <mergeCell ref="B22:I22"/>
  </mergeCells>
  <phoneticPr fontId="18"/>
  <printOptions horizontalCentered="1"/>
  <pageMargins left="0.51181102362204722" right="0.15748031496062992" top="0.19685039370078741" bottom="0.31496062992125984" header="0.31496062992125984" footer="0.31496062992125984"/>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A0FFC0"/>
  </sheetPr>
  <dimension ref="A1:BY60"/>
  <sheetViews>
    <sheetView showGridLines="0" showZeros="0" tabSelected="1" zoomScale="115" zoomScaleNormal="115" zoomScaleSheetLayoutView="115" workbookViewId="0">
      <selection activeCell="K21" sqref="K21:AB21"/>
    </sheetView>
  </sheetViews>
  <sheetFormatPr defaultColWidth="2.125" defaultRowHeight="15" customHeight="1"/>
  <cols>
    <col min="1" max="1" width="2" style="23" customWidth="1"/>
    <col min="2" max="27" width="2" style="24" customWidth="1"/>
    <col min="28" max="68" width="2" style="23" customWidth="1"/>
    <col min="69" max="16384" width="2.125" style="23" bestFit="1" customWidth="0"/>
  </cols>
  <sheetData>
    <row r="1" spans="2:77" ht="15" customHeight="1">
      <c r="AA1" s="120"/>
      <c r="AB1" s="122" t="s">
        <v>183</v>
      </c>
      <c r="AC1" s="133" t="s">
        <v>184</v>
      </c>
      <c r="AD1" s="25"/>
    </row>
    <row r="2" spans="2:77" ht="15" customHeight="1">
      <c r="C2" s="36" t="s">
        <v>44</v>
      </c>
      <c r="D2" s="36"/>
      <c r="E2" s="36"/>
      <c r="F2" s="36"/>
      <c r="G2" s="36"/>
      <c r="H2" s="36"/>
      <c r="I2" s="36"/>
      <c r="J2" s="36"/>
      <c r="K2" s="36"/>
      <c r="L2" s="36"/>
      <c r="M2" s="36"/>
      <c r="N2" s="36"/>
      <c r="O2" s="36"/>
      <c r="P2" s="36"/>
      <c r="Q2" s="36"/>
      <c r="R2" s="36"/>
      <c r="S2" s="36"/>
      <c r="T2" s="36"/>
      <c r="U2" s="36"/>
      <c r="V2" s="36"/>
      <c r="W2" s="36"/>
      <c r="X2" s="36"/>
      <c r="Y2" s="36"/>
      <c r="Z2" s="36"/>
    </row>
    <row r="3" spans="2:77" ht="15" customHeight="1">
      <c r="C3" s="37" t="s">
        <v>30</v>
      </c>
      <c r="D3" s="37"/>
      <c r="E3" s="37"/>
      <c r="F3" s="37"/>
      <c r="G3" s="37"/>
      <c r="H3" s="37"/>
      <c r="I3" s="37"/>
      <c r="J3" s="37"/>
      <c r="K3" s="37"/>
      <c r="L3" s="37"/>
      <c r="M3" s="37"/>
      <c r="N3" s="37"/>
      <c r="O3" s="37"/>
      <c r="P3" s="37"/>
      <c r="Q3" s="37"/>
      <c r="R3" s="37"/>
      <c r="S3" s="37"/>
      <c r="T3" s="37"/>
      <c r="U3" s="37"/>
      <c r="V3" s="37"/>
      <c r="W3" s="37"/>
      <c r="X3" s="37"/>
      <c r="Y3" s="37"/>
      <c r="Z3" s="37"/>
      <c r="AE3" s="23" t="s">
        <v>26</v>
      </c>
    </row>
    <row r="4" spans="2:77" ht="15" customHeight="1">
      <c r="AE4" s="23" t="s">
        <v>163</v>
      </c>
    </row>
    <row r="5" spans="2:77" ht="15" customHeight="1"/>
    <row r="6" spans="2:77" ht="15" customHeight="1">
      <c r="AD6" s="135" t="s">
        <v>202</v>
      </c>
      <c r="AE6" s="135"/>
      <c r="AF6" s="135"/>
      <c r="AG6" s="135"/>
      <c r="AH6" s="135"/>
      <c r="AI6" s="135"/>
      <c r="AJ6" s="135"/>
      <c r="AK6" s="135"/>
      <c r="AL6" s="135"/>
      <c r="AM6" s="135"/>
      <c r="AN6" s="135"/>
      <c r="AO6" s="135"/>
      <c r="AP6" s="135"/>
      <c r="AQ6" s="135"/>
      <c r="AR6" s="135"/>
      <c r="AS6" s="135"/>
      <c r="AT6" s="135"/>
      <c r="AU6" s="135"/>
      <c r="AV6" s="135"/>
      <c r="AW6" s="135"/>
      <c r="AX6" s="135"/>
      <c r="AY6" s="135"/>
      <c r="AZ6" s="135"/>
      <c r="BA6" s="135"/>
      <c r="BB6" s="135"/>
      <c r="BC6" s="135"/>
      <c r="BD6" s="135"/>
      <c r="BE6" s="135"/>
      <c r="BF6" s="135"/>
      <c r="BG6" s="135"/>
      <c r="BH6" s="135"/>
      <c r="BI6" s="135"/>
      <c r="BJ6" s="135"/>
      <c r="BK6" s="135"/>
      <c r="BL6" s="135"/>
      <c r="BM6" s="135"/>
      <c r="BN6" s="135"/>
      <c r="BO6" s="135"/>
      <c r="BP6" s="135"/>
      <c r="BQ6" s="135"/>
      <c r="BR6" s="135"/>
      <c r="BS6" s="135"/>
      <c r="BT6" s="135"/>
      <c r="BU6" s="135"/>
      <c r="BV6" s="135"/>
      <c r="BW6" s="135"/>
      <c r="BX6" s="135"/>
      <c r="BY6" s="135"/>
    </row>
    <row r="7" spans="2:77" ht="9.75" customHeight="1">
      <c r="AD7" s="47"/>
      <c r="AE7" s="47"/>
      <c r="AF7" s="47"/>
      <c r="AG7" s="47"/>
      <c r="AH7" s="47"/>
      <c r="AI7" s="47"/>
      <c r="AJ7" s="47"/>
      <c r="AK7" s="47"/>
      <c r="AL7" s="47"/>
      <c r="AM7" s="47"/>
      <c r="AN7" s="47"/>
      <c r="AO7" s="47"/>
      <c r="AP7" s="47"/>
      <c r="AQ7" s="47"/>
      <c r="AR7" s="47"/>
      <c r="AS7" s="47"/>
      <c r="AT7" s="47"/>
      <c r="AU7" s="47"/>
      <c r="AV7" s="47"/>
      <c r="AW7" s="47"/>
      <c r="AX7" s="47"/>
      <c r="AY7" s="47"/>
      <c r="AZ7" s="47"/>
      <c r="BA7" s="47"/>
      <c r="BB7" s="47"/>
      <c r="BC7" s="47"/>
      <c r="BD7" s="47"/>
      <c r="BE7" s="47"/>
      <c r="BF7" s="47"/>
      <c r="BG7" s="47"/>
      <c r="BH7" s="47"/>
      <c r="BI7" s="47"/>
      <c r="BJ7" s="47"/>
      <c r="BK7" s="47"/>
      <c r="BL7" s="47"/>
      <c r="BM7" s="47"/>
      <c r="BN7" s="47"/>
      <c r="BO7" s="47"/>
      <c r="BP7" s="47"/>
      <c r="BQ7" s="47"/>
      <c r="BR7" s="47"/>
      <c r="BS7" s="47"/>
      <c r="BT7" s="47"/>
      <c r="BU7" s="47"/>
      <c r="BV7" s="47"/>
      <c r="BW7" s="47"/>
      <c r="BX7" s="47"/>
      <c r="BY7" s="47"/>
    </row>
    <row r="8" spans="2:77" ht="15" customHeight="1">
      <c r="AC8" s="47"/>
      <c r="AD8" s="136" t="s">
        <v>197</v>
      </c>
      <c r="AE8" s="136"/>
      <c r="AF8" s="136"/>
      <c r="AG8" s="141" t="s">
        <v>126</v>
      </c>
      <c r="AH8" s="141"/>
      <c r="AI8" s="141"/>
      <c r="AJ8" s="141"/>
      <c r="AK8" s="141"/>
      <c r="AL8" s="141"/>
      <c r="AM8" s="141"/>
      <c r="AN8" s="141"/>
      <c r="AO8" s="141"/>
      <c r="AP8" s="141"/>
      <c r="AQ8" s="141"/>
      <c r="AR8" s="141"/>
      <c r="AS8" s="141"/>
      <c r="AT8" s="141"/>
      <c r="AU8" s="141"/>
      <c r="AV8" s="141"/>
      <c r="AW8" s="141"/>
      <c r="AX8" s="141"/>
      <c r="AY8" s="141"/>
      <c r="AZ8" s="141"/>
      <c r="BA8" s="141"/>
      <c r="BB8" s="141"/>
      <c r="BC8" s="141"/>
      <c r="BD8" s="141"/>
      <c r="BE8" s="141"/>
      <c r="BF8" s="141"/>
      <c r="BG8" s="141"/>
      <c r="BH8" s="141"/>
      <c r="BI8" s="141"/>
      <c r="BJ8" s="141"/>
      <c r="BK8" s="141"/>
      <c r="BL8" s="141"/>
      <c r="BM8" s="141"/>
      <c r="BN8" s="141"/>
      <c r="BO8" s="141"/>
      <c r="BP8" s="141"/>
      <c r="BQ8" s="141"/>
      <c r="BR8" s="141"/>
      <c r="BS8" s="141"/>
      <c r="BT8" s="141"/>
      <c r="BU8" s="141"/>
      <c r="BV8" s="141"/>
      <c r="BW8" s="141"/>
      <c r="BX8" s="141"/>
      <c r="BY8" s="136"/>
    </row>
    <row r="9" spans="2:77" ht="15" customHeight="1">
      <c r="B9" s="27"/>
      <c r="AB9" s="24"/>
      <c r="AD9" s="136"/>
      <c r="AE9" s="136"/>
      <c r="AF9" s="136"/>
      <c r="AG9" s="141"/>
      <c r="AH9" s="141"/>
      <c r="AI9" s="141"/>
      <c r="AJ9" s="141"/>
      <c r="AK9" s="141"/>
      <c r="AL9" s="141"/>
      <c r="AM9" s="141"/>
      <c r="AN9" s="141"/>
      <c r="AO9" s="141"/>
      <c r="AP9" s="141"/>
      <c r="AQ9" s="141"/>
      <c r="AR9" s="141"/>
      <c r="AS9" s="141"/>
      <c r="AT9" s="141"/>
      <c r="AU9" s="141"/>
      <c r="AV9" s="141"/>
      <c r="AW9" s="141"/>
      <c r="AX9" s="141"/>
      <c r="AY9" s="141"/>
      <c r="AZ9" s="141"/>
      <c r="BA9" s="141"/>
      <c r="BB9" s="141"/>
      <c r="BC9" s="141"/>
      <c r="BD9" s="141"/>
      <c r="BE9" s="141"/>
      <c r="BF9" s="141"/>
      <c r="BG9" s="141"/>
      <c r="BH9" s="141"/>
      <c r="BI9" s="141"/>
      <c r="BJ9" s="141"/>
      <c r="BK9" s="141"/>
      <c r="BL9" s="141"/>
      <c r="BM9" s="141"/>
      <c r="BN9" s="141"/>
      <c r="BO9" s="141"/>
      <c r="BP9" s="141"/>
      <c r="BQ9" s="141"/>
      <c r="BR9" s="141"/>
      <c r="BS9" s="141"/>
      <c r="BT9" s="141"/>
      <c r="BU9" s="141"/>
      <c r="BV9" s="141"/>
      <c r="BW9" s="141"/>
      <c r="BX9" s="141"/>
      <c r="BY9" s="136"/>
    </row>
    <row r="10" spans="2:77" ht="15" customHeight="1">
      <c r="B10" s="27"/>
      <c r="AD10" s="47" t="s">
        <v>99</v>
      </c>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c r="BJ10" s="47"/>
      <c r="BK10" s="47"/>
      <c r="BL10" s="47"/>
      <c r="BM10" s="47"/>
      <c r="BN10" s="47"/>
      <c r="BO10" s="47"/>
      <c r="BP10" s="47"/>
      <c r="BQ10" s="47"/>
      <c r="BR10" s="47"/>
      <c r="BS10" s="47"/>
      <c r="BT10" s="47"/>
      <c r="BU10" s="47"/>
      <c r="BV10" s="47"/>
      <c r="BW10" s="47"/>
      <c r="BX10" s="47"/>
      <c r="BY10" s="47"/>
    </row>
    <row r="11" spans="2:77" ht="15" customHeight="1">
      <c r="B11" s="28" t="s">
        <v>3</v>
      </c>
      <c r="C11" s="38" t="s">
        <v>11</v>
      </c>
      <c r="D11" s="38"/>
      <c r="E11" s="38"/>
      <c r="F11" s="38"/>
      <c r="G11" s="38"/>
      <c r="H11" s="48"/>
      <c r="I11" s="49"/>
      <c r="J11" s="49"/>
      <c r="K11" s="53">
        <v>45019</v>
      </c>
      <c r="L11" s="74"/>
      <c r="M11" s="74"/>
      <c r="N11" s="74"/>
      <c r="O11" s="74"/>
      <c r="P11" s="74"/>
      <c r="Q11" s="74"/>
      <c r="R11" s="74"/>
      <c r="S11" s="74"/>
      <c r="T11" s="74"/>
      <c r="U11" s="74"/>
      <c r="V11" s="74"/>
      <c r="W11" s="74"/>
      <c r="X11" s="74"/>
      <c r="Y11" s="74"/>
      <c r="Z11" s="74"/>
      <c r="AA11" s="74"/>
      <c r="AB11" s="123"/>
      <c r="AE11" s="138"/>
      <c r="AF11" s="138"/>
      <c r="AG11" s="138" t="s">
        <v>223</v>
      </c>
      <c r="AH11" s="138"/>
    </row>
    <row r="12" spans="2:77" ht="15" customHeight="1">
      <c r="B12" s="28"/>
      <c r="BG12" s="219"/>
      <c r="BH12" s="219"/>
      <c r="BI12" s="219"/>
      <c r="BJ12" s="219"/>
      <c r="BK12" s="219"/>
      <c r="BL12" s="219"/>
      <c r="BM12" s="219"/>
      <c r="BN12" s="219"/>
      <c r="BO12" s="219"/>
      <c r="BP12" s="219"/>
      <c r="BQ12" s="219"/>
      <c r="BR12" s="219"/>
      <c r="BS12" s="219"/>
      <c r="BT12" s="219"/>
      <c r="BU12" s="219"/>
      <c r="BV12" s="219"/>
    </row>
    <row r="13" spans="2:77" ht="15" customHeight="1">
      <c r="B13" s="29"/>
      <c r="AE13" s="47"/>
      <c r="AG13" s="142" t="s">
        <v>225</v>
      </c>
      <c r="AH13" s="155"/>
      <c r="AI13" s="155"/>
      <c r="AJ13" s="155"/>
      <c r="AK13" s="155"/>
      <c r="AL13" s="155"/>
      <c r="AM13" s="155"/>
      <c r="AN13" s="155"/>
      <c r="AO13" s="155"/>
      <c r="AP13" s="155"/>
      <c r="AQ13" s="155"/>
      <c r="AR13" s="178"/>
      <c r="AS13" s="171" t="str">
        <f>+IF(K11="","令和　　年　　月　　日",IF(K11&gt;=DATE(2019,5,1),"令和"&amp;IF(YEAR(K11)-2018=1,"元",YEAR(K11)-2018)&amp;"年"&amp;MONTH(K11)&amp;"月"&amp;DAY(K11)&amp;"日"))</f>
        <v>令和5年4月3日</v>
      </c>
      <c r="AT13" s="157"/>
      <c r="AU13" s="157"/>
      <c r="AV13" s="157"/>
      <c r="AW13" s="157"/>
      <c r="AX13" s="157"/>
      <c r="AY13" s="157"/>
      <c r="AZ13" s="157"/>
      <c r="BA13" s="157"/>
      <c r="BB13" s="157"/>
      <c r="BC13" s="157"/>
      <c r="BD13" s="157"/>
      <c r="BE13" s="157"/>
      <c r="BF13" s="157"/>
      <c r="BG13" s="157"/>
      <c r="BH13" s="157"/>
      <c r="BI13" s="157"/>
      <c r="BJ13" s="157"/>
      <c r="BK13" s="157"/>
      <c r="BL13" s="157"/>
      <c r="BM13" s="157"/>
      <c r="BN13" s="157"/>
      <c r="BO13" s="157"/>
      <c r="BP13" s="157"/>
      <c r="BQ13" s="157"/>
      <c r="BR13" s="157"/>
      <c r="BS13" s="157"/>
      <c r="BT13" s="157"/>
      <c r="BU13" s="157"/>
      <c r="BV13" s="157"/>
      <c r="BW13" s="167"/>
    </row>
    <row r="14" spans="2:77" ht="15" customHeight="1">
      <c r="B14" s="28" t="s">
        <v>28</v>
      </c>
      <c r="C14" s="39" t="s">
        <v>210</v>
      </c>
      <c r="D14" s="39"/>
      <c r="E14" s="39"/>
      <c r="F14" s="39"/>
      <c r="G14" s="39"/>
      <c r="K14" s="53" t="s">
        <v>65</v>
      </c>
      <c r="L14" s="74"/>
      <c r="M14" s="74"/>
      <c r="N14" s="74"/>
      <c r="O14" s="74"/>
      <c r="P14" s="74"/>
      <c r="Q14" s="74"/>
      <c r="R14" s="74"/>
      <c r="S14" s="74"/>
      <c r="T14" s="74"/>
      <c r="U14" s="74"/>
      <c r="V14" s="74"/>
      <c r="W14" s="74"/>
      <c r="X14" s="74"/>
      <c r="Y14" s="74"/>
      <c r="Z14" s="74"/>
      <c r="AA14" s="74"/>
      <c r="AB14" s="123"/>
      <c r="AF14" s="47"/>
      <c r="AG14" s="143"/>
      <c r="AH14" s="156"/>
      <c r="AI14" s="156"/>
      <c r="AJ14" s="156"/>
      <c r="AK14" s="156"/>
      <c r="AL14" s="156"/>
      <c r="AM14" s="156"/>
      <c r="AN14" s="156"/>
      <c r="AO14" s="156"/>
      <c r="AP14" s="156"/>
      <c r="AQ14" s="156"/>
      <c r="AR14" s="179"/>
      <c r="AS14" s="146"/>
      <c r="AT14" s="158"/>
      <c r="AU14" s="158"/>
      <c r="AV14" s="158"/>
      <c r="AW14" s="158"/>
      <c r="AX14" s="158"/>
      <c r="AY14" s="158"/>
      <c r="AZ14" s="158"/>
      <c r="BA14" s="158"/>
      <c r="BB14" s="158"/>
      <c r="BC14" s="158"/>
      <c r="BD14" s="158"/>
      <c r="BE14" s="158"/>
      <c r="BF14" s="158"/>
      <c r="BG14" s="158"/>
      <c r="BH14" s="158"/>
      <c r="BI14" s="158"/>
      <c r="BJ14" s="158"/>
      <c r="BK14" s="158"/>
      <c r="BL14" s="158"/>
      <c r="BM14" s="158"/>
      <c r="BN14" s="158"/>
      <c r="BO14" s="158"/>
      <c r="BP14" s="158"/>
      <c r="BQ14" s="158"/>
      <c r="BR14" s="158"/>
      <c r="BS14" s="158"/>
      <c r="BT14" s="158"/>
      <c r="BU14" s="158"/>
      <c r="BV14" s="158"/>
      <c r="BW14" s="169"/>
    </row>
    <row r="15" spans="2:77" ht="15" customHeight="1">
      <c r="B15" s="29"/>
      <c r="K15" s="54" t="s">
        <v>153</v>
      </c>
      <c r="L15" s="54"/>
      <c r="M15" s="54"/>
      <c r="N15" s="54"/>
      <c r="O15" s="54"/>
      <c r="P15" s="54"/>
      <c r="Q15" s="54"/>
      <c r="R15" s="54"/>
      <c r="S15" s="54"/>
      <c r="X15" s="24" t="s">
        <v>204</v>
      </c>
      <c r="AG15" s="144" t="s">
        <v>221</v>
      </c>
      <c r="AH15" s="157"/>
      <c r="AI15" s="157"/>
      <c r="AJ15" s="157"/>
      <c r="AK15" s="167"/>
      <c r="AL15" s="171" t="s">
        <v>106</v>
      </c>
      <c r="AM15" s="157"/>
      <c r="AN15" s="157"/>
      <c r="AO15" s="157"/>
      <c r="AP15" s="157"/>
      <c r="AQ15" s="157"/>
      <c r="AR15" s="167"/>
      <c r="AS15" s="144" t="str">
        <f>+K14</f>
        <v>高知市丸ノ内１丁目２０番１号　メゾンウッドベル101号</v>
      </c>
      <c r="AT15" s="175"/>
      <c r="AU15" s="175"/>
      <c r="AV15" s="175"/>
      <c r="AW15" s="175"/>
      <c r="AX15" s="175"/>
      <c r="AY15" s="175"/>
      <c r="AZ15" s="175"/>
      <c r="BA15" s="175"/>
      <c r="BB15" s="175"/>
      <c r="BC15" s="175"/>
      <c r="BD15" s="175"/>
      <c r="BE15" s="175"/>
      <c r="BF15" s="175"/>
      <c r="BG15" s="175"/>
      <c r="BH15" s="175"/>
      <c r="BI15" s="175"/>
      <c r="BJ15" s="175"/>
      <c r="BK15" s="175"/>
      <c r="BL15" s="175"/>
      <c r="BM15" s="175"/>
      <c r="BN15" s="175"/>
      <c r="BO15" s="175"/>
      <c r="BP15" s="175"/>
      <c r="BQ15" s="175"/>
      <c r="BR15" s="175"/>
      <c r="BS15" s="175"/>
      <c r="BT15" s="175"/>
      <c r="BU15" s="175"/>
      <c r="BV15" s="175"/>
      <c r="BW15" s="180"/>
    </row>
    <row r="16" spans="2:77" ht="18" customHeight="1">
      <c r="B16" s="29">
        <v>3</v>
      </c>
      <c r="C16" s="40" t="s">
        <v>203</v>
      </c>
      <c r="D16" s="40"/>
      <c r="E16" s="40"/>
      <c r="F16" s="40"/>
      <c r="G16" s="40"/>
      <c r="H16" s="40"/>
      <c r="I16" s="40"/>
      <c r="J16" s="50"/>
      <c r="K16" s="55" t="s">
        <v>297</v>
      </c>
      <c r="L16" s="75"/>
      <c r="M16" s="75"/>
      <c r="N16" s="75"/>
      <c r="O16" s="75"/>
      <c r="P16" s="75"/>
      <c r="Q16" s="75"/>
      <c r="R16" s="75"/>
      <c r="S16" s="106"/>
      <c r="T16" s="110" t="s">
        <v>55</v>
      </c>
      <c r="U16" s="75"/>
      <c r="V16" s="75"/>
      <c r="W16" s="75"/>
      <c r="X16" s="75"/>
      <c r="Y16" s="75"/>
      <c r="Z16" s="75"/>
      <c r="AA16" s="75"/>
      <c r="AB16" s="124"/>
      <c r="AG16" s="145"/>
      <c r="AH16" s="135"/>
      <c r="AI16" s="135"/>
      <c r="AJ16" s="135"/>
      <c r="AK16" s="168"/>
      <c r="AL16" s="145"/>
      <c r="AM16" s="135"/>
      <c r="AN16" s="135"/>
      <c r="AO16" s="135"/>
      <c r="AP16" s="135"/>
      <c r="AQ16" s="135"/>
      <c r="AR16" s="168"/>
      <c r="AS16" s="172"/>
      <c r="AT16" s="176"/>
      <c r="AU16" s="176"/>
      <c r="AV16" s="176"/>
      <c r="AW16" s="176"/>
      <c r="AX16" s="176"/>
      <c r="AY16" s="176"/>
      <c r="AZ16" s="176"/>
      <c r="BA16" s="176"/>
      <c r="BB16" s="176"/>
      <c r="BC16" s="176"/>
      <c r="BD16" s="176"/>
      <c r="BE16" s="176"/>
      <c r="BF16" s="176"/>
      <c r="BG16" s="176"/>
      <c r="BH16" s="176"/>
      <c r="BI16" s="176"/>
      <c r="BJ16" s="176"/>
      <c r="BK16" s="176"/>
      <c r="BL16" s="176"/>
      <c r="BM16" s="176"/>
      <c r="BN16" s="176"/>
      <c r="BO16" s="176"/>
      <c r="BP16" s="176"/>
      <c r="BQ16" s="176"/>
      <c r="BR16" s="176"/>
      <c r="BS16" s="176"/>
      <c r="BT16" s="176"/>
      <c r="BU16" s="176"/>
      <c r="BV16" s="176"/>
      <c r="BW16" s="181"/>
    </row>
    <row r="17" spans="2:75" ht="18" customHeight="1">
      <c r="B17" s="29">
        <v>4</v>
      </c>
      <c r="C17" s="38" t="s">
        <v>13</v>
      </c>
      <c r="D17" s="38"/>
      <c r="E17" s="38"/>
      <c r="F17" s="38"/>
      <c r="G17" s="38"/>
      <c r="H17" s="38"/>
      <c r="I17" s="38"/>
      <c r="J17" s="38"/>
      <c r="K17" s="56" t="s">
        <v>139</v>
      </c>
      <c r="L17" s="76"/>
      <c r="M17" s="76"/>
      <c r="N17" s="76"/>
      <c r="O17" s="76"/>
      <c r="P17" s="76"/>
      <c r="Q17" s="76"/>
      <c r="R17" s="76"/>
      <c r="S17" s="76"/>
      <c r="T17" s="111" t="s">
        <v>296</v>
      </c>
      <c r="U17" s="111"/>
      <c r="V17" s="111"/>
      <c r="W17" s="111"/>
      <c r="X17" s="111"/>
      <c r="Y17" s="111"/>
      <c r="Z17" s="111"/>
      <c r="AA17" s="111"/>
      <c r="AB17" s="125"/>
      <c r="AG17" s="145"/>
      <c r="AH17" s="135"/>
      <c r="AI17" s="135"/>
      <c r="AJ17" s="135"/>
      <c r="AK17" s="168"/>
      <c r="AL17" s="145"/>
      <c r="AM17" s="135"/>
      <c r="AN17" s="135"/>
      <c r="AO17" s="135"/>
      <c r="AP17" s="135"/>
      <c r="AQ17" s="135"/>
      <c r="AR17" s="168"/>
      <c r="AS17" s="173"/>
      <c r="AT17" s="177"/>
      <c r="AU17" s="177"/>
      <c r="AV17" s="177"/>
      <c r="AW17" s="177"/>
      <c r="AX17" s="177"/>
      <c r="AY17" s="177"/>
      <c r="AZ17" s="177"/>
      <c r="BA17" s="177"/>
      <c r="BB17" s="177"/>
      <c r="BC17" s="177"/>
      <c r="BD17" s="177"/>
      <c r="BE17" s="177"/>
      <c r="BF17" s="177"/>
      <c r="BG17" s="177"/>
      <c r="BH17" s="177"/>
      <c r="BI17" s="177"/>
      <c r="BJ17" s="177"/>
      <c r="BK17" s="177"/>
      <c r="BL17" s="177"/>
      <c r="BM17" s="177"/>
      <c r="BN17" s="177"/>
      <c r="BO17" s="177"/>
      <c r="BP17" s="177"/>
      <c r="BQ17" s="177"/>
      <c r="BR17" s="177"/>
      <c r="BS17" s="177"/>
      <c r="BT17" s="177"/>
      <c r="BU17" s="177"/>
      <c r="BV17" s="177"/>
      <c r="BW17" s="182"/>
    </row>
    <row r="18" spans="2:75" ht="18" customHeight="1">
      <c r="B18" s="29"/>
      <c r="C18" s="38"/>
      <c r="D18" s="38"/>
      <c r="E18" s="38"/>
      <c r="F18" s="38"/>
      <c r="G18" s="38"/>
      <c r="H18" s="38"/>
      <c r="I18" s="38"/>
      <c r="J18" s="38"/>
      <c r="AG18" s="145"/>
      <c r="AH18" s="135"/>
      <c r="AI18" s="135"/>
      <c r="AJ18" s="135"/>
      <c r="AK18" s="168"/>
      <c r="AL18" s="146"/>
      <c r="AM18" s="158"/>
      <c r="AN18" s="158"/>
      <c r="AO18" s="158"/>
      <c r="AP18" s="158"/>
      <c r="AQ18" s="158"/>
      <c r="AR18" s="169"/>
      <c r="AS18" s="183" t="s">
        <v>93</v>
      </c>
      <c r="AT18" s="193"/>
      <c r="AU18" s="193"/>
      <c r="AV18" s="193"/>
      <c r="AW18" s="193"/>
      <c r="AX18" s="193"/>
      <c r="AY18" s="193"/>
      <c r="AZ18" s="193"/>
      <c r="BA18" s="193"/>
      <c r="BB18" s="193"/>
      <c r="BC18" s="193"/>
      <c r="BD18" s="193"/>
      <c r="BE18" s="193"/>
      <c r="BF18" s="193"/>
      <c r="BG18" s="193"/>
      <c r="BH18" s="193"/>
      <c r="BI18" s="193"/>
      <c r="BJ18" s="193"/>
      <c r="BK18" s="193"/>
      <c r="BL18" s="193"/>
      <c r="BM18" s="193"/>
      <c r="BN18" s="193"/>
      <c r="BO18" s="193"/>
      <c r="BP18" s="193"/>
      <c r="BQ18" s="193"/>
      <c r="BR18" s="193"/>
      <c r="BS18" s="193"/>
      <c r="BT18" s="193"/>
      <c r="BU18" s="193"/>
      <c r="BV18" s="193"/>
      <c r="BW18" s="225"/>
    </row>
    <row r="19" spans="2:75" ht="18" customHeight="1">
      <c r="B19" s="29">
        <v>5</v>
      </c>
      <c r="C19" s="29" t="s">
        <v>39</v>
      </c>
      <c r="K19" s="53">
        <v>32562</v>
      </c>
      <c r="L19" s="74"/>
      <c r="M19" s="74"/>
      <c r="N19" s="74"/>
      <c r="O19" s="74"/>
      <c r="P19" s="74"/>
      <c r="Q19" s="74"/>
      <c r="R19" s="74"/>
      <c r="S19" s="74"/>
      <c r="T19" s="74"/>
      <c r="U19" s="74"/>
      <c r="V19" s="74"/>
      <c r="W19" s="74"/>
      <c r="X19" s="74"/>
      <c r="Y19" s="74"/>
      <c r="Z19" s="74"/>
      <c r="AA19" s="74"/>
      <c r="AB19" s="123"/>
      <c r="AG19" s="145"/>
      <c r="AH19" s="135"/>
      <c r="AI19" s="135"/>
      <c r="AJ19" s="135"/>
      <c r="AK19" s="168"/>
      <c r="AL19" s="144" t="s">
        <v>203</v>
      </c>
      <c r="AM19" s="175"/>
      <c r="AN19" s="175"/>
      <c r="AO19" s="175"/>
      <c r="AP19" s="175"/>
      <c r="AQ19" s="175"/>
      <c r="AR19" s="180"/>
      <c r="AS19" s="184" t="str">
        <f>K16</f>
        <v>こうち</v>
      </c>
      <c r="AT19" s="157"/>
      <c r="AU19" s="157"/>
      <c r="AV19" s="157"/>
      <c r="AW19" s="157"/>
      <c r="AX19" s="157"/>
      <c r="AY19" s="157"/>
      <c r="AZ19" s="157"/>
      <c r="BA19" s="157"/>
      <c r="BB19" s="157"/>
      <c r="BC19" s="157"/>
      <c r="BD19" s="157"/>
      <c r="BE19" s="157"/>
      <c r="BF19" s="157"/>
      <c r="BG19" s="167"/>
      <c r="BH19" s="192" t="str">
        <f>T16</f>
        <v>たろう</v>
      </c>
      <c r="BI19" s="147"/>
      <c r="BJ19" s="147"/>
      <c r="BK19" s="147"/>
      <c r="BL19" s="147"/>
      <c r="BM19" s="147"/>
      <c r="BN19" s="147"/>
      <c r="BO19" s="147"/>
      <c r="BP19" s="147"/>
      <c r="BQ19" s="147"/>
      <c r="BR19" s="147"/>
      <c r="BS19" s="147"/>
      <c r="BT19" s="147"/>
      <c r="BU19" s="147"/>
      <c r="BV19" s="147"/>
      <c r="BW19" s="147"/>
    </row>
    <row r="20" spans="2:75" ht="15" customHeight="1">
      <c r="AG20" s="145"/>
      <c r="AH20" s="135"/>
      <c r="AI20" s="135"/>
      <c r="AJ20" s="135"/>
      <c r="AK20" s="168"/>
      <c r="AL20" s="172"/>
      <c r="AM20" s="176"/>
      <c r="AN20" s="176"/>
      <c r="AO20" s="176"/>
      <c r="AP20" s="176"/>
      <c r="AQ20" s="176"/>
      <c r="AR20" s="181"/>
      <c r="AS20" s="146"/>
      <c r="AT20" s="158"/>
      <c r="AU20" s="158"/>
      <c r="AV20" s="158"/>
      <c r="AW20" s="158"/>
      <c r="AX20" s="158"/>
      <c r="AY20" s="158"/>
      <c r="AZ20" s="158"/>
      <c r="BA20" s="158"/>
      <c r="BB20" s="158"/>
      <c r="BC20" s="158"/>
      <c r="BD20" s="158"/>
      <c r="BE20" s="158"/>
      <c r="BF20" s="158"/>
      <c r="BG20" s="169"/>
      <c r="BH20" s="147"/>
      <c r="BI20" s="147"/>
      <c r="BJ20" s="147"/>
      <c r="BK20" s="147"/>
      <c r="BL20" s="147"/>
      <c r="BM20" s="147"/>
      <c r="BN20" s="147"/>
      <c r="BO20" s="147"/>
      <c r="BP20" s="147"/>
      <c r="BQ20" s="147"/>
      <c r="BR20" s="147"/>
      <c r="BS20" s="147"/>
      <c r="BT20" s="147"/>
      <c r="BU20" s="147"/>
      <c r="BV20" s="147"/>
      <c r="BW20" s="147"/>
    </row>
    <row r="21" spans="2:75" s="23" customFormat="1" ht="18" customHeight="1">
      <c r="B21" s="28" t="s">
        <v>51</v>
      </c>
      <c r="C21" s="38" t="s">
        <v>211</v>
      </c>
      <c r="D21" s="38"/>
      <c r="E21" s="38"/>
      <c r="F21" s="38"/>
      <c r="G21" s="38"/>
      <c r="H21" s="38"/>
      <c r="I21" s="38"/>
      <c r="J21" s="38"/>
      <c r="K21" s="57" t="s">
        <v>298</v>
      </c>
      <c r="L21" s="77"/>
      <c r="M21" s="77"/>
      <c r="N21" s="77"/>
      <c r="O21" s="77"/>
      <c r="P21" s="77"/>
      <c r="Q21" s="77"/>
      <c r="R21" s="77"/>
      <c r="S21" s="77"/>
      <c r="T21" s="77"/>
      <c r="U21" s="77"/>
      <c r="V21" s="77"/>
      <c r="W21" s="77"/>
      <c r="X21" s="77"/>
      <c r="Y21" s="77"/>
      <c r="Z21" s="77"/>
      <c r="AA21" s="77"/>
      <c r="AB21" s="126"/>
      <c r="AC21" s="30"/>
      <c r="AG21" s="145"/>
      <c r="AH21" s="135"/>
      <c r="AI21" s="135"/>
      <c r="AJ21" s="135"/>
      <c r="AK21" s="168"/>
      <c r="AL21" s="172" t="s">
        <v>200</v>
      </c>
      <c r="AM21" s="176"/>
      <c r="AN21" s="176"/>
      <c r="AO21" s="176"/>
      <c r="AP21" s="176"/>
      <c r="AQ21" s="176"/>
      <c r="AR21" s="181"/>
      <c r="AS21" s="185" t="str">
        <f>K17</f>
        <v>高知</v>
      </c>
      <c r="AT21" s="194"/>
      <c r="AU21" s="194"/>
      <c r="AV21" s="194"/>
      <c r="AW21" s="194"/>
      <c r="AX21" s="194"/>
      <c r="AY21" s="194"/>
      <c r="AZ21" s="194"/>
      <c r="BA21" s="194"/>
      <c r="BB21" s="194"/>
      <c r="BC21" s="194"/>
      <c r="BD21" s="194"/>
      <c r="BE21" s="194"/>
      <c r="BF21" s="194"/>
      <c r="BG21" s="220"/>
      <c r="BH21" s="223" t="str">
        <f>T17</f>
        <v>太郎</v>
      </c>
      <c r="BI21" s="223"/>
      <c r="BJ21" s="223"/>
      <c r="BK21" s="223"/>
      <c r="BL21" s="223"/>
      <c r="BM21" s="223"/>
      <c r="BN21" s="223"/>
      <c r="BO21" s="223"/>
      <c r="BP21" s="223"/>
      <c r="BQ21" s="223"/>
      <c r="BR21" s="223"/>
      <c r="BS21" s="223"/>
      <c r="BT21" s="223"/>
      <c r="BU21" s="223"/>
      <c r="BV21" s="223"/>
      <c r="BW21" s="223"/>
    </row>
    <row r="22" spans="2:75" s="23" customFormat="1" ht="12" customHeight="1">
      <c r="B22" s="27"/>
      <c r="C22" s="24"/>
      <c r="D22" s="38"/>
      <c r="E22" s="38"/>
      <c r="F22" s="38"/>
      <c r="G22" s="38"/>
      <c r="H22" s="41"/>
      <c r="I22" s="41"/>
      <c r="J22" s="41"/>
      <c r="K22" s="58"/>
      <c r="L22" s="58"/>
      <c r="M22" s="87"/>
      <c r="N22" s="87"/>
      <c r="O22" s="65"/>
      <c r="P22" s="47"/>
      <c r="Q22" s="47"/>
      <c r="R22" s="47"/>
      <c r="S22" s="47"/>
      <c r="T22" s="46"/>
      <c r="U22" s="115"/>
      <c r="V22" s="115"/>
      <c r="W22" s="115"/>
      <c r="X22" s="115"/>
      <c r="Y22" s="115"/>
      <c r="Z22" s="65"/>
      <c r="AA22" s="65"/>
      <c r="AB22" s="65"/>
      <c r="AC22" s="30"/>
      <c r="AG22" s="145"/>
      <c r="AH22" s="135"/>
      <c r="AI22" s="135"/>
      <c r="AJ22" s="135"/>
      <c r="AK22" s="168"/>
      <c r="AL22" s="172"/>
      <c r="AM22" s="176"/>
      <c r="AN22" s="176"/>
      <c r="AO22" s="176"/>
      <c r="AP22" s="176"/>
      <c r="AQ22" s="176"/>
      <c r="AR22" s="181"/>
      <c r="AS22" s="186"/>
      <c r="AT22" s="195"/>
      <c r="AU22" s="195"/>
      <c r="AV22" s="195"/>
      <c r="AW22" s="195"/>
      <c r="AX22" s="195"/>
      <c r="AY22" s="195"/>
      <c r="AZ22" s="195"/>
      <c r="BA22" s="195"/>
      <c r="BB22" s="195"/>
      <c r="BC22" s="195"/>
      <c r="BD22" s="195"/>
      <c r="BE22" s="195"/>
      <c r="BF22" s="195"/>
      <c r="BG22" s="221"/>
      <c r="BH22" s="223"/>
      <c r="BI22" s="223"/>
      <c r="BJ22" s="223"/>
      <c r="BK22" s="223"/>
      <c r="BL22" s="223"/>
      <c r="BM22" s="223"/>
      <c r="BN22" s="223"/>
      <c r="BO22" s="223"/>
      <c r="BP22" s="223"/>
      <c r="BQ22" s="223"/>
      <c r="BR22" s="223"/>
      <c r="BS22" s="223"/>
      <c r="BT22" s="223"/>
      <c r="BU22" s="223"/>
      <c r="BV22" s="223"/>
      <c r="BW22" s="223"/>
    </row>
    <row r="23" spans="2:75" s="23" customFormat="1" ht="18" customHeight="1">
      <c r="B23" s="28" t="s">
        <v>115</v>
      </c>
      <c r="C23" s="40" t="s">
        <v>105</v>
      </c>
      <c r="D23" s="40"/>
      <c r="E23" s="40"/>
      <c r="F23" s="40"/>
      <c r="G23" s="40"/>
      <c r="H23" s="40"/>
      <c r="I23" s="40"/>
      <c r="J23" s="40"/>
      <c r="K23" s="59" t="s">
        <v>226</v>
      </c>
      <c r="L23" s="59"/>
      <c r="M23" s="59"/>
      <c r="N23" s="59"/>
      <c r="O23" s="59"/>
      <c r="P23" s="59"/>
      <c r="Q23" s="59"/>
      <c r="R23" s="59"/>
      <c r="S23" s="59"/>
      <c r="T23" s="59"/>
      <c r="U23" s="59"/>
      <c r="V23" s="59"/>
      <c r="W23" s="59"/>
      <c r="X23" s="59"/>
      <c r="Y23" s="59"/>
      <c r="Z23" s="59"/>
      <c r="AA23" s="59"/>
      <c r="AB23" s="59"/>
      <c r="AC23" s="30"/>
      <c r="AG23" s="145"/>
      <c r="AH23" s="135"/>
      <c r="AI23" s="135"/>
      <c r="AJ23" s="135"/>
      <c r="AK23" s="168"/>
      <c r="AL23" s="173"/>
      <c r="AM23" s="177"/>
      <c r="AN23" s="177"/>
      <c r="AO23" s="177"/>
      <c r="AP23" s="177"/>
      <c r="AQ23" s="177"/>
      <c r="AR23" s="182"/>
      <c r="AS23" s="187"/>
      <c r="AT23" s="196"/>
      <c r="AU23" s="196"/>
      <c r="AV23" s="196"/>
      <c r="AW23" s="196"/>
      <c r="AX23" s="196"/>
      <c r="AY23" s="196"/>
      <c r="AZ23" s="196"/>
      <c r="BA23" s="196"/>
      <c r="BB23" s="196"/>
      <c r="BC23" s="196"/>
      <c r="BD23" s="196"/>
      <c r="BE23" s="196"/>
      <c r="BF23" s="196"/>
      <c r="BG23" s="222"/>
      <c r="BH23" s="223"/>
      <c r="BI23" s="223"/>
      <c r="BJ23" s="223"/>
      <c r="BK23" s="223"/>
      <c r="BL23" s="223"/>
      <c r="BM23" s="223"/>
      <c r="BN23" s="223"/>
      <c r="BO23" s="223"/>
      <c r="BP23" s="223"/>
      <c r="BQ23" s="223"/>
      <c r="BR23" s="223"/>
      <c r="BS23" s="223"/>
      <c r="BT23" s="223"/>
      <c r="BU23" s="223"/>
      <c r="BV23" s="223"/>
      <c r="BW23" s="223"/>
    </row>
    <row r="24" spans="2:75" s="23" customFormat="1" ht="19" customHeight="1">
      <c r="B24" s="27"/>
      <c r="C24" s="40" t="s">
        <v>213</v>
      </c>
      <c r="D24" s="40"/>
      <c r="E24" s="40"/>
      <c r="F24" s="40"/>
      <c r="G24" s="40"/>
      <c r="H24" s="40"/>
      <c r="I24" s="40"/>
      <c r="J24" s="40"/>
      <c r="K24" s="60" t="s">
        <v>108</v>
      </c>
      <c r="L24" s="78"/>
      <c r="M24" s="78"/>
      <c r="N24" s="78"/>
      <c r="O24" s="78"/>
      <c r="P24" s="78"/>
      <c r="Q24" s="78"/>
      <c r="R24" s="78"/>
      <c r="S24" s="78"/>
      <c r="T24" s="78"/>
      <c r="U24" s="78"/>
      <c r="V24" s="78"/>
      <c r="W24" s="78"/>
      <c r="X24" s="78"/>
      <c r="Y24" s="78"/>
      <c r="Z24" s="78"/>
      <c r="AA24" s="78"/>
      <c r="AB24" s="127"/>
      <c r="AC24" s="30"/>
      <c r="AG24" s="145"/>
      <c r="AH24" s="135"/>
      <c r="AI24" s="135"/>
      <c r="AJ24" s="135"/>
      <c r="AK24" s="168"/>
      <c r="AL24" s="171" t="s">
        <v>206</v>
      </c>
      <c r="AM24" s="157"/>
      <c r="AN24" s="157"/>
      <c r="AO24" s="157"/>
      <c r="AP24" s="157"/>
      <c r="AQ24" s="157"/>
      <c r="AR24" s="167"/>
      <c r="AS24" s="184">
        <f>K19</f>
        <v>32562</v>
      </c>
      <c r="AT24" s="197"/>
      <c r="AU24" s="197"/>
      <c r="AV24" s="197"/>
      <c r="AW24" s="197"/>
      <c r="AX24" s="197"/>
      <c r="AY24" s="197"/>
      <c r="AZ24" s="197"/>
      <c r="BA24" s="197"/>
      <c r="BB24" s="197"/>
      <c r="BC24" s="197"/>
      <c r="BD24" s="197"/>
      <c r="BE24" s="197"/>
      <c r="BF24" s="197"/>
      <c r="BG24" s="197"/>
      <c r="BH24" s="197"/>
      <c r="BI24" s="197"/>
      <c r="BJ24" s="197"/>
      <c r="BK24" s="197"/>
      <c r="BL24" s="197"/>
      <c r="BM24" s="197"/>
      <c r="BN24" s="197"/>
      <c r="BO24" s="197"/>
      <c r="BP24" s="197"/>
      <c r="BQ24" s="197"/>
      <c r="BR24" s="197"/>
      <c r="BS24" s="197"/>
      <c r="BT24" s="197"/>
      <c r="BU24" s="197"/>
      <c r="BV24" s="197"/>
      <c r="BW24" s="228"/>
    </row>
    <row r="25" spans="2:75" s="23" customFormat="1" ht="19" customHeight="1">
      <c r="B25" s="28"/>
      <c r="C25" s="41" t="s">
        <v>212</v>
      </c>
      <c r="D25" s="41"/>
      <c r="E25" s="41"/>
      <c r="F25" s="41"/>
      <c r="G25" s="41"/>
      <c r="H25" s="41"/>
      <c r="I25" s="41"/>
      <c r="J25" s="41"/>
      <c r="K25" s="61">
        <v>45184</v>
      </c>
      <c r="L25" s="79"/>
      <c r="M25" s="79"/>
      <c r="N25" s="79"/>
      <c r="O25" s="79"/>
      <c r="P25" s="79"/>
      <c r="Q25" s="79"/>
      <c r="R25" s="79"/>
      <c r="S25" s="79"/>
      <c r="T25" s="79"/>
      <c r="U25" s="79"/>
      <c r="V25" s="79"/>
      <c r="W25" s="79"/>
      <c r="X25" s="79"/>
      <c r="Y25" s="79"/>
      <c r="Z25" s="79"/>
      <c r="AA25" s="79"/>
      <c r="AB25" s="128"/>
      <c r="AC25" s="30"/>
      <c r="AG25" s="145"/>
      <c r="AH25" s="135"/>
      <c r="AI25" s="135"/>
      <c r="AJ25" s="135"/>
      <c r="AK25" s="168"/>
      <c r="AL25" s="146"/>
      <c r="AM25" s="158"/>
      <c r="AN25" s="158"/>
      <c r="AO25" s="158"/>
      <c r="AP25" s="158"/>
      <c r="AQ25" s="158"/>
      <c r="AR25" s="169"/>
      <c r="AS25" s="188"/>
      <c r="AT25" s="198"/>
      <c r="AU25" s="198"/>
      <c r="AV25" s="198"/>
      <c r="AW25" s="198"/>
      <c r="AX25" s="198"/>
      <c r="AY25" s="198"/>
      <c r="AZ25" s="198"/>
      <c r="BA25" s="198"/>
      <c r="BB25" s="198"/>
      <c r="BC25" s="198"/>
      <c r="BD25" s="198"/>
      <c r="BE25" s="198"/>
      <c r="BF25" s="198"/>
      <c r="BG25" s="198"/>
      <c r="BH25" s="198"/>
      <c r="BI25" s="198"/>
      <c r="BJ25" s="198"/>
      <c r="BK25" s="198"/>
      <c r="BL25" s="198"/>
      <c r="BM25" s="198"/>
      <c r="BN25" s="198"/>
      <c r="BO25" s="198"/>
      <c r="BP25" s="198"/>
      <c r="BQ25" s="198"/>
      <c r="BR25" s="198"/>
      <c r="BS25" s="198"/>
      <c r="BT25" s="198"/>
      <c r="BU25" s="198"/>
      <c r="BV25" s="198"/>
      <c r="BW25" s="229"/>
    </row>
    <row r="26" spans="2:75" s="23" customFormat="1" ht="19" customHeight="1">
      <c r="B26" s="27"/>
      <c r="C26" s="29" t="s">
        <v>281</v>
      </c>
      <c r="D26" s="44"/>
      <c r="E26" s="44"/>
      <c r="F26" s="44"/>
      <c r="G26" s="44"/>
      <c r="H26" s="44"/>
      <c r="I26" s="44"/>
      <c r="J26" s="44"/>
      <c r="K26" s="62"/>
      <c r="L26" s="80" t="s">
        <v>110</v>
      </c>
      <c r="M26" s="88"/>
      <c r="N26" s="88"/>
      <c r="O26" s="100"/>
      <c r="P26" s="101"/>
      <c r="Q26" s="80" t="s">
        <v>283</v>
      </c>
      <c r="R26" s="105"/>
      <c r="S26" s="105"/>
      <c r="T26" s="112"/>
      <c r="U26" s="112"/>
      <c r="V26" s="112"/>
      <c r="W26" s="112"/>
      <c r="X26" s="112"/>
      <c r="Y26" s="112"/>
      <c r="Z26" s="100"/>
      <c r="AA26" s="100"/>
      <c r="AB26" s="129"/>
      <c r="AC26" s="30"/>
      <c r="AG26" s="145"/>
      <c r="AH26" s="135"/>
      <c r="AI26" s="135"/>
      <c r="AJ26" s="135"/>
      <c r="AK26" s="168"/>
      <c r="AL26" s="171" t="s">
        <v>136</v>
      </c>
      <c r="AM26" s="157"/>
      <c r="AN26" s="157"/>
      <c r="AO26" s="157"/>
      <c r="AP26" s="157"/>
      <c r="AQ26" s="157"/>
      <c r="AR26" s="167"/>
      <c r="AS26" s="144" t="str">
        <f>K21</f>
        <v>088-821-4592</v>
      </c>
      <c r="AT26" s="175"/>
      <c r="AU26" s="175"/>
      <c r="AV26" s="175"/>
      <c r="AW26" s="175"/>
      <c r="AX26" s="175"/>
      <c r="AY26" s="175"/>
      <c r="AZ26" s="175"/>
      <c r="BA26" s="175"/>
      <c r="BB26" s="175"/>
      <c r="BC26" s="175"/>
      <c r="BD26" s="175"/>
      <c r="BE26" s="175"/>
      <c r="BF26" s="175"/>
      <c r="BG26" s="175"/>
      <c r="BH26" s="175"/>
      <c r="BI26" s="175"/>
      <c r="BJ26" s="175"/>
      <c r="BK26" s="175"/>
      <c r="BL26" s="175"/>
      <c r="BM26" s="175"/>
      <c r="BN26" s="175"/>
      <c r="BO26" s="175"/>
      <c r="BP26" s="175"/>
      <c r="BQ26" s="175"/>
      <c r="BR26" s="175"/>
      <c r="BS26" s="175"/>
      <c r="BT26" s="175"/>
      <c r="BU26" s="175"/>
      <c r="BV26" s="175"/>
      <c r="BW26" s="180"/>
    </row>
    <row r="27" spans="2:75" s="23" customFormat="1" ht="19" customHeight="1">
      <c r="B27" s="28"/>
      <c r="C27" s="33" t="s">
        <v>282</v>
      </c>
      <c r="D27" s="33"/>
      <c r="E27" s="33"/>
      <c r="F27" s="33"/>
      <c r="G27" s="33"/>
      <c r="H27" s="33"/>
      <c r="I27" s="33"/>
      <c r="J27" s="33"/>
      <c r="K27" s="63"/>
      <c r="L27" s="81" t="s">
        <v>284</v>
      </c>
      <c r="M27" s="81"/>
      <c r="N27" s="96"/>
      <c r="O27" s="81" t="s">
        <v>42</v>
      </c>
      <c r="P27" s="102"/>
      <c r="Q27" s="104"/>
      <c r="R27" s="102" t="s">
        <v>285</v>
      </c>
      <c r="S27" s="102"/>
      <c r="T27" s="113"/>
      <c r="U27" s="113"/>
      <c r="V27" s="113"/>
      <c r="W27" s="113"/>
      <c r="X27" s="113"/>
      <c r="Y27" s="113"/>
      <c r="Z27" s="81"/>
      <c r="AA27" s="81"/>
      <c r="AB27" s="130"/>
      <c r="AC27" s="30"/>
      <c r="AG27" s="145"/>
      <c r="AH27" s="135"/>
      <c r="AI27" s="135"/>
      <c r="AJ27" s="135"/>
      <c r="AK27" s="168"/>
      <c r="AL27" s="145"/>
      <c r="AM27" s="135"/>
      <c r="AN27" s="135"/>
      <c r="AO27" s="135"/>
      <c r="AP27" s="135"/>
      <c r="AQ27" s="135"/>
      <c r="AR27" s="168"/>
      <c r="AS27" s="172"/>
      <c r="AT27" s="176"/>
      <c r="AU27" s="176"/>
      <c r="AV27" s="176"/>
      <c r="AW27" s="176"/>
      <c r="AX27" s="176"/>
      <c r="AY27" s="176"/>
      <c r="AZ27" s="176"/>
      <c r="BA27" s="176"/>
      <c r="BB27" s="176"/>
      <c r="BC27" s="176"/>
      <c r="BD27" s="176"/>
      <c r="BE27" s="176"/>
      <c r="BF27" s="176"/>
      <c r="BG27" s="176"/>
      <c r="BH27" s="176"/>
      <c r="BI27" s="176"/>
      <c r="BJ27" s="176"/>
      <c r="BK27" s="176"/>
      <c r="BL27" s="176"/>
      <c r="BM27" s="176"/>
      <c r="BN27" s="176"/>
      <c r="BO27" s="176"/>
      <c r="BP27" s="176"/>
      <c r="BQ27" s="176"/>
      <c r="BR27" s="176"/>
      <c r="BS27" s="176"/>
      <c r="BT27" s="176"/>
      <c r="BU27" s="176"/>
      <c r="BV27" s="176"/>
      <c r="BW27" s="181"/>
    </row>
    <row r="28" spans="2:75" s="23" customFormat="1" ht="18" customHeight="1">
      <c r="B28" s="28"/>
      <c r="C28" s="40"/>
      <c r="D28" s="40"/>
      <c r="E28" s="40"/>
      <c r="F28" s="40"/>
      <c r="G28" s="40"/>
      <c r="H28" s="40"/>
      <c r="I28" s="40"/>
      <c r="J28" s="40"/>
      <c r="K28" s="64"/>
      <c r="L28" s="82" t="s">
        <v>286</v>
      </c>
      <c r="M28" s="82"/>
      <c r="N28" s="82"/>
      <c r="O28" s="82"/>
      <c r="P28" s="103"/>
      <c r="Q28" s="103"/>
      <c r="R28" s="103"/>
      <c r="S28" s="107"/>
      <c r="T28" s="114" t="s">
        <v>112</v>
      </c>
      <c r="U28" s="114"/>
      <c r="V28" s="114"/>
      <c r="W28" s="114"/>
      <c r="X28" s="114"/>
      <c r="Y28" s="114"/>
      <c r="Z28" s="82"/>
      <c r="AA28" s="82"/>
      <c r="AB28" s="131"/>
      <c r="AC28" s="134"/>
      <c r="AG28" s="146"/>
      <c r="AH28" s="158"/>
      <c r="AI28" s="158"/>
      <c r="AJ28" s="158"/>
      <c r="AK28" s="169"/>
      <c r="AL28" s="146"/>
      <c r="AM28" s="158"/>
      <c r="AN28" s="158"/>
      <c r="AO28" s="158"/>
      <c r="AP28" s="158"/>
      <c r="AQ28" s="158"/>
      <c r="AR28" s="169"/>
      <c r="AS28" s="162" t="s">
        <v>124</v>
      </c>
      <c r="AT28" s="199"/>
      <c r="AU28" s="199"/>
      <c r="AV28" s="199"/>
      <c r="AW28" s="199"/>
      <c r="AX28" s="199"/>
      <c r="AY28" s="199"/>
      <c r="AZ28" s="199"/>
      <c r="BA28" s="199"/>
      <c r="BB28" s="199"/>
      <c r="BC28" s="199"/>
      <c r="BD28" s="199"/>
      <c r="BE28" s="199"/>
      <c r="BF28" s="199"/>
      <c r="BG28" s="199"/>
      <c r="BH28" s="199"/>
      <c r="BI28" s="199"/>
      <c r="BJ28" s="199"/>
      <c r="BK28" s="199"/>
      <c r="BL28" s="199"/>
      <c r="BM28" s="199"/>
      <c r="BN28" s="199"/>
      <c r="BO28" s="199"/>
      <c r="BP28" s="199"/>
      <c r="BQ28" s="199"/>
      <c r="BR28" s="199"/>
      <c r="BS28" s="199"/>
      <c r="BT28" s="199"/>
      <c r="BU28" s="199"/>
      <c r="BV28" s="199"/>
      <c r="BW28" s="166"/>
    </row>
    <row r="29" spans="2:75" s="23" customFormat="1" ht="16" customHeight="1">
      <c r="B29" s="28"/>
      <c r="C29" s="40"/>
      <c r="D29" s="40"/>
      <c r="E29" s="40"/>
      <c r="F29" s="40"/>
      <c r="G29" s="40"/>
      <c r="H29" s="40"/>
      <c r="I29" s="40"/>
      <c r="J29" s="40"/>
      <c r="K29" s="65"/>
      <c r="L29" s="65"/>
      <c r="M29" s="65"/>
      <c r="N29" s="65"/>
      <c r="O29" s="65"/>
      <c r="P29" s="47"/>
      <c r="Q29" s="47"/>
      <c r="R29" s="47"/>
      <c r="S29" s="47"/>
      <c r="T29" s="115"/>
      <c r="U29" s="115"/>
      <c r="V29" s="115"/>
      <c r="W29" s="115"/>
      <c r="X29" s="115"/>
      <c r="Y29" s="115"/>
      <c r="Z29" s="65"/>
      <c r="AA29" s="65"/>
      <c r="AB29" s="65"/>
      <c r="AC29" s="30"/>
      <c r="AG29" s="147" t="s">
        <v>173</v>
      </c>
      <c r="AH29" s="147"/>
      <c r="AI29" s="147"/>
      <c r="AJ29" s="147"/>
      <c r="AK29" s="147"/>
      <c r="AL29" s="147" t="s">
        <v>208</v>
      </c>
      <c r="AM29" s="147"/>
      <c r="AN29" s="147"/>
      <c r="AO29" s="147"/>
      <c r="AP29" s="147"/>
      <c r="AQ29" s="147"/>
      <c r="AR29" s="147"/>
      <c r="AS29" s="174" t="str">
        <f>K24</f>
        <v>高知県香美市土佐山田町加茂字前田777番</v>
      </c>
      <c r="AT29" s="174"/>
      <c r="AU29" s="174"/>
      <c r="AV29" s="174"/>
      <c r="AW29" s="174"/>
      <c r="AX29" s="174"/>
      <c r="AY29" s="174"/>
      <c r="AZ29" s="174"/>
      <c r="BA29" s="174"/>
      <c r="BB29" s="174"/>
      <c r="BC29" s="174"/>
      <c r="BD29" s="174"/>
      <c r="BE29" s="174"/>
      <c r="BF29" s="174"/>
      <c r="BG29" s="174"/>
      <c r="BH29" s="174"/>
      <c r="BI29" s="174"/>
      <c r="BJ29" s="174"/>
      <c r="BK29" s="174"/>
      <c r="BL29" s="174"/>
      <c r="BM29" s="174"/>
      <c r="BN29" s="174"/>
      <c r="BO29" s="174"/>
      <c r="BP29" s="174"/>
      <c r="BQ29" s="174"/>
      <c r="BR29" s="174"/>
      <c r="BS29" s="174"/>
      <c r="BT29" s="174"/>
      <c r="BU29" s="174"/>
      <c r="BV29" s="174"/>
      <c r="BW29" s="174"/>
    </row>
    <row r="30" spans="2:75" s="23" customFormat="1" ht="16" customHeight="1">
      <c r="B30" s="28"/>
      <c r="C30" s="40"/>
      <c r="D30" s="40"/>
      <c r="E30" s="40"/>
      <c r="F30" s="40"/>
      <c r="G30" s="40"/>
      <c r="H30" s="40"/>
      <c r="I30" s="40"/>
      <c r="J30" s="40"/>
      <c r="K30" s="66"/>
      <c r="L30" s="66"/>
      <c r="M30" s="66"/>
      <c r="N30" s="66"/>
      <c r="O30" s="66"/>
      <c r="P30" s="66"/>
      <c r="Q30" s="66"/>
      <c r="R30" s="66"/>
      <c r="S30" s="66"/>
      <c r="T30" s="66"/>
      <c r="U30" s="66"/>
      <c r="V30" s="66"/>
      <c r="W30" s="66"/>
      <c r="X30" s="66"/>
      <c r="Y30" s="66"/>
      <c r="Z30" s="66"/>
      <c r="AA30" s="66"/>
      <c r="AB30" s="66"/>
      <c r="AC30" s="30"/>
      <c r="AG30" s="147"/>
      <c r="AH30" s="147"/>
      <c r="AI30" s="147"/>
      <c r="AJ30" s="147"/>
      <c r="AK30" s="147"/>
      <c r="AL30" s="147"/>
      <c r="AM30" s="147"/>
      <c r="AN30" s="147"/>
      <c r="AO30" s="147"/>
      <c r="AP30" s="147"/>
      <c r="AQ30" s="147"/>
      <c r="AR30" s="147"/>
      <c r="AS30" s="174"/>
      <c r="AT30" s="174"/>
      <c r="AU30" s="174"/>
      <c r="AV30" s="174"/>
      <c r="AW30" s="174"/>
      <c r="AX30" s="174"/>
      <c r="AY30" s="174"/>
      <c r="AZ30" s="174"/>
      <c r="BA30" s="174"/>
      <c r="BB30" s="174"/>
      <c r="BC30" s="174"/>
      <c r="BD30" s="174"/>
      <c r="BE30" s="174"/>
      <c r="BF30" s="174"/>
      <c r="BG30" s="174"/>
      <c r="BH30" s="174"/>
      <c r="BI30" s="174"/>
      <c r="BJ30" s="174"/>
      <c r="BK30" s="174"/>
      <c r="BL30" s="174"/>
      <c r="BM30" s="174"/>
      <c r="BN30" s="174"/>
      <c r="BO30" s="174"/>
      <c r="BP30" s="174"/>
      <c r="BQ30" s="174"/>
      <c r="BR30" s="174"/>
      <c r="BS30" s="174"/>
      <c r="BT30" s="174"/>
      <c r="BU30" s="174"/>
      <c r="BV30" s="174"/>
      <c r="BW30" s="174"/>
    </row>
    <row r="31" spans="2:75" s="23" customFormat="1" ht="16" customHeight="1">
      <c r="B31" s="28"/>
      <c r="C31" s="42"/>
      <c r="D31" s="38"/>
      <c r="E31" s="38"/>
      <c r="F31" s="38"/>
      <c r="G31" s="38"/>
      <c r="H31" s="41"/>
      <c r="I31" s="41"/>
      <c r="J31" s="41"/>
      <c r="K31" s="66"/>
      <c r="L31" s="66"/>
      <c r="M31" s="66"/>
      <c r="N31" s="66"/>
      <c r="O31" s="66"/>
      <c r="P31" s="66"/>
      <c r="Q31" s="66"/>
      <c r="R31" s="66"/>
      <c r="S31" s="66"/>
      <c r="T31" s="66"/>
      <c r="U31" s="66"/>
      <c r="V31" s="66"/>
      <c r="W31" s="66"/>
      <c r="X31" s="66"/>
      <c r="Y31" s="66"/>
      <c r="Z31" s="66"/>
      <c r="AA31" s="66"/>
      <c r="AB31" s="66"/>
      <c r="AG31" s="147"/>
      <c r="AH31" s="147"/>
      <c r="AI31" s="147"/>
      <c r="AJ31" s="147"/>
      <c r="AK31" s="147"/>
      <c r="AL31" s="147" t="s">
        <v>209</v>
      </c>
      <c r="AM31" s="147"/>
      <c r="AN31" s="147"/>
      <c r="AO31" s="147"/>
      <c r="AP31" s="147"/>
      <c r="AQ31" s="147"/>
      <c r="AR31" s="147"/>
      <c r="AS31" s="147" t="str">
        <f>+IF(K25="","令和　　年　　月　　日",IF(K25&gt;=DATE(2019,5,1),"令和"&amp;IF(YEAR(K25)-2018=1,"元",YEAR(K25)-2018)&amp;"年"&amp;MONTH(K25)&amp;"月"&amp;DAY(K25)&amp;"日"))</f>
        <v>令和5年9月15日</v>
      </c>
      <c r="AT31" s="147"/>
      <c r="AU31" s="147"/>
      <c r="AV31" s="147"/>
      <c r="AW31" s="147"/>
      <c r="AX31" s="147"/>
      <c r="AY31" s="147"/>
      <c r="AZ31" s="147"/>
      <c r="BA31" s="147"/>
      <c r="BB31" s="147"/>
      <c r="BC31" s="147"/>
      <c r="BD31" s="147"/>
      <c r="BE31" s="147"/>
      <c r="BF31" s="147"/>
      <c r="BG31" s="147"/>
      <c r="BH31" s="147"/>
      <c r="BI31" s="147"/>
      <c r="BJ31" s="147"/>
      <c r="BK31" s="147"/>
      <c r="BL31" s="147"/>
      <c r="BM31" s="147"/>
      <c r="BN31" s="147"/>
      <c r="BO31" s="147"/>
      <c r="BP31" s="147"/>
      <c r="BQ31" s="147"/>
      <c r="BR31" s="147"/>
      <c r="BS31" s="147"/>
      <c r="BT31" s="147"/>
      <c r="BU31" s="147"/>
      <c r="BV31" s="147"/>
      <c r="BW31" s="147"/>
    </row>
    <row r="32" spans="2:75" s="23" customFormat="1" ht="16" customHeight="1">
      <c r="B32" s="27"/>
      <c r="C32" s="43"/>
      <c r="D32" s="43"/>
      <c r="E32" s="43"/>
      <c r="F32" s="43"/>
      <c r="G32" s="43"/>
      <c r="H32" s="43"/>
      <c r="I32" s="43"/>
      <c r="J32" s="43"/>
      <c r="K32" s="67"/>
      <c r="L32" s="67"/>
      <c r="M32" s="67"/>
      <c r="N32" s="67"/>
      <c r="O32" s="67"/>
      <c r="P32" s="67"/>
      <c r="Q32" s="67"/>
      <c r="R32" s="67"/>
      <c r="S32" s="67"/>
      <c r="T32" s="67"/>
      <c r="U32" s="67"/>
      <c r="V32" s="67"/>
      <c r="W32" s="67"/>
      <c r="X32" s="67"/>
      <c r="Y32" s="67"/>
      <c r="Z32" s="67"/>
      <c r="AA32" s="67"/>
      <c r="AB32" s="67"/>
      <c r="AC32" s="30"/>
      <c r="AG32" s="147"/>
      <c r="AH32" s="147"/>
      <c r="AI32" s="147"/>
      <c r="AJ32" s="147"/>
      <c r="AK32" s="147"/>
      <c r="AL32" s="147"/>
      <c r="AM32" s="147"/>
      <c r="AN32" s="147"/>
      <c r="AO32" s="147"/>
      <c r="AP32" s="147"/>
      <c r="AQ32" s="147"/>
      <c r="AR32" s="147"/>
      <c r="AS32" s="147"/>
      <c r="AT32" s="147"/>
      <c r="AU32" s="147"/>
      <c r="AV32" s="147"/>
      <c r="AW32" s="147"/>
      <c r="AX32" s="147"/>
      <c r="AY32" s="147"/>
      <c r="AZ32" s="147"/>
      <c r="BA32" s="147"/>
      <c r="BB32" s="147"/>
      <c r="BC32" s="147"/>
      <c r="BD32" s="147"/>
      <c r="BE32" s="147"/>
      <c r="BF32" s="147"/>
      <c r="BG32" s="147"/>
      <c r="BH32" s="147"/>
      <c r="BI32" s="147"/>
      <c r="BJ32" s="147"/>
      <c r="BK32" s="147"/>
      <c r="BL32" s="147"/>
      <c r="BM32" s="147"/>
      <c r="BN32" s="147"/>
      <c r="BO32" s="147"/>
      <c r="BP32" s="147"/>
      <c r="BQ32" s="147"/>
      <c r="BR32" s="147"/>
      <c r="BS32" s="147"/>
      <c r="BT32" s="147"/>
      <c r="BU32" s="147"/>
      <c r="BV32" s="147"/>
      <c r="BW32" s="147"/>
    </row>
    <row r="33" spans="1:77" s="23" customFormat="1" ht="16" customHeight="1">
      <c r="B33" s="27"/>
      <c r="C33" s="24"/>
      <c r="E33" s="47"/>
      <c r="F33" s="47"/>
      <c r="G33" s="47"/>
      <c r="H33" s="47"/>
      <c r="I33" s="47"/>
      <c r="J33" s="47"/>
      <c r="K33" s="47"/>
      <c r="L33" s="47"/>
      <c r="M33" s="47"/>
      <c r="N33" s="47"/>
      <c r="O33" s="47"/>
      <c r="P33" s="47"/>
      <c r="Q33" s="47"/>
      <c r="R33" s="47"/>
      <c r="S33" s="47"/>
      <c r="T33" s="47"/>
      <c r="U33" s="47"/>
      <c r="V33" s="47"/>
      <c r="W33" s="47"/>
      <c r="X33" s="47"/>
      <c r="Y33" s="47"/>
      <c r="Z33" s="47"/>
      <c r="AA33" s="47"/>
      <c r="AB33" s="47"/>
      <c r="AG33" s="147"/>
      <c r="AH33" s="147"/>
      <c r="AI33" s="147"/>
      <c r="AJ33" s="147"/>
      <c r="AK33" s="147"/>
      <c r="AL33" s="147" t="s">
        <v>281</v>
      </c>
      <c r="AM33" s="147"/>
      <c r="AN33" s="147"/>
      <c r="AO33" s="147"/>
      <c r="AP33" s="147"/>
      <c r="AQ33" s="147"/>
      <c r="AR33" s="147"/>
      <c r="AS33" s="189" t="s">
        <v>288</v>
      </c>
      <c r="AT33" s="200"/>
      <c r="AU33" s="200"/>
      <c r="AV33" s="200"/>
      <c r="AW33" s="200"/>
      <c r="AX33" s="200"/>
      <c r="AY33" s="208" t="s">
        <v>187</v>
      </c>
      <c r="AZ33" s="208"/>
      <c r="BA33" s="208"/>
      <c r="BB33" s="208"/>
      <c r="BC33" s="210"/>
      <c r="BD33" s="171" t="s">
        <v>282</v>
      </c>
      <c r="BE33" s="157"/>
      <c r="BF33" s="157"/>
      <c r="BG33" s="157"/>
      <c r="BH33" s="157"/>
      <c r="BI33" s="157"/>
      <c r="BJ33" s="142"/>
      <c r="BK33" s="155" t="s">
        <v>217</v>
      </c>
      <c r="BL33" s="155"/>
      <c r="BM33" s="155"/>
      <c r="BN33" s="155" t="s">
        <v>287</v>
      </c>
      <c r="BO33" s="155"/>
      <c r="BP33" s="155"/>
      <c r="BQ33" s="155"/>
      <c r="BR33" s="155" t="s">
        <v>150</v>
      </c>
      <c r="BS33" s="155"/>
      <c r="BT33" s="155"/>
      <c r="BU33" s="155"/>
      <c r="BV33" s="155"/>
      <c r="BW33" s="178"/>
    </row>
    <row r="34" spans="1:77" s="23" customFormat="1" ht="16" customHeight="1">
      <c r="B34" s="28"/>
      <c r="C34" s="40"/>
      <c r="D34" s="40"/>
      <c r="E34" s="40"/>
      <c r="F34" s="40"/>
      <c r="G34" s="40"/>
      <c r="H34" s="40"/>
      <c r="I34" s="40"/>
      <c r="J34" s="40"/>
      <c r="K34" s="65"/>
      <c r="L34" s="65"/>
      <c r="M34" s="65"/>
      <c r="N34" s="65"/>
      <c r="O34" s="65"/>
      <c r="P34" s="47"/>
      <c r="Q34" s="47"/>
      <c r="R34" s="47"/>
      <c r="S34" s="47"/>
      <c r="T34" s="115"/>
      <c r="U34" s="115"/>
      <c r="V34" s="115"/>
      <c r="W34" s="115"/>
      <c r="X34" s="115"/>
      <c r="Y34" s="115"/>
      <c r="Z34" s="65"/>
      <c r="AA34" s="65"/>
      <c r="AB34" s="65"/>
      <c r="AC34" s="30"/>
      <c r="AG34" s="147"/>
      <c r="AH34" s="147"/>
      <c r="AI34" s="147"/>
      <c r="AJ34" s="147"/>
      <c r="AK34" s="147"/>
      <c r="AL34" s="147"/>
      <c r="AM34" s="147"/>
      <c r="AN34" s="147"/>
      <c r="AO34" s="147"/>
      <c r="AP34" s="147"/>
      <c r="AQ34" s="147"/>
      <c r="AR34" s="147"/>
      <c r="AS34" s="190"/>
      <c r="AT34" s="201"/>
      <c r="AU34" s="201"/>
      <c r="AV34" s="201"/>
      <c r="AW34" s="201"/>
      <c r="AX34" s="201"/>
      <c r="AY34" s="209"/>
      <c r="AZ34" s="209"/>
      <c r="BA34" s="209"/>
      <c r="BB34" s="209"/>
      <c r="BC34" s="211"/>
      <c r="BD34" s="146"/>
      <c r="BE34" s="158"/>
      <c r="BF34" s="158"/>
      <c r="BG34" s="158"/>
      <c r="BH34" s="158"/>
      <c r="BI34" s="158"/>
      <c r="BJ34" s="143"/>
      <c r="BK34" s="156" t="s">
        <v>74</v>
      </c>
      <c r="BL34" s="156"/>
      <c r="BM34" s="156"/>
      <c r="BN34" s="156"/>
      <c r="BO34" s="156"/>
      <c r="BP34" s="156"/>
      <c r="BQ34" s="156"/>
      <c r="BR34" s="156" t="s">
        <v>219</v>
      </c>
      <c r="BS34" s="156"/>
      <c r="BT34" s="156"/>
      <c r="BU34" s="156"/>
      <c r="BV34" s="156"/>
      <c r="BW34" s="179"/>
    </row>
    <row r="35" spans="1:77" s="23" customFormat="1" ht="19" customHeight="1">
      <c r="B35" s="28"/>
      <c r="C35" s="40"/>
      <c r="D35" s="40"/>
      <c r="E35" s="40"/>
      <c r="F35" s="40"/>
      <c r="G35" s="40"/>
      <c r="H35" s="40"/>
      <c r="I35" s="40"/>
      <c r="J35" s="40"/>
      <c r="K35" s="68"/>
      <c r="L35" s="68"/>
      <c r="M35" s="68"/>
      <c r="N35" s="68"/>
      <c r="O35" s="68"/>
      <c r="P35" s="68"/>
      <c r="Q35" s="68"/>
      <c r="R35" s="68"/>
      <c r="S35" s="68"/>
      <c r="T35" s="68"/>
      <c r="U35" s="68"/>
      <c r="V35" s="68"/>
      <c r="W35" s="68"/>
      <c r="X35" s="68"/>
      <c r="Y35" s="68"/>
      <c r="Z35" s="68"/>
      <c r="AA35" s="68"/>
      <c r="AB35" s="68"/>
      <c r="AC35" s="24"/>
      <c r="AF35" s="47"/>
      <c r="AG35" s="147" t="s">
        <v>78</v>
      </c>
      <c r="AH35" s="147"/>
      <c r="AI35" s="147"/>
      <c r="AJ35" s="147"/>
      <c r="AK35" s="147"/>
      <c r="AL35" s="174" t="s">
        <v>14</v>
      </c>
      <c r="AM35" s="147"/>
      <c r="AN35" s="147"/>
      <c r="AO35" s="147"/>
      <c r="AP35" s="147"/>
      <c r="AQ35" s="147"/>
      <c r="AR35" s="147"/>
      <c r="AS35" s="174" t="str">
        <f>K42</f>
        <v>経済設計事務所　土佐 花子</v>
      </c>
      <c r="AT35" s="174"/>
      <c r="AU35" s="174"/>
      <c r="AV35" s="174"/>
      <c r="AW35" s="174"/>
      <c r="AX35" s="174"/>
      <c r="AY35" s="174"/>
      <c r="AZ35" s="174"/>
      <c r="BA35" s="174"/>
      <c r="BB35" s="174"/>
      <c r="BC35" s="174"/>
      <c r="BD35" s="174"/>
      <c r="BE35" s="174"/>
      <c r="BF35" s="174"/>
      <c r="BG35" s="174"/>
      <c r="BH35" s="174"/>
      <c r="BI35" s="174"/>
      <c r="BJ35" s="174"/>
      <c r="BK35" s="174"/>
      <c r="BL35" s="174"/>
      <c r="BM35" s="174"/>
      <c r="BN35" s="174"/>
      <c r="BO35" s="174"/>
      <c r="BP35" s="174"/>
      <c r="BQ35" s="174"/>
      <c r="BR35" s="174"/>
      <c r="BS35" s="174"/>
      <c r="BT35" s="174"/>
      <c r="BU35" s="174"/>
      <c r="BV35" s="174"/>
      <c r="BW35" s="174"/>
    </row>
    <row r="36" spans="1:77" s="23" customFormat="1" ht="19" customHeight="1">
      <c r="B36" s="28"/>
      <c r="C36" s="40"/>
      <c r="D36" s="41"/>
      <c r="E36" s="41"/>
      <c r="F36" s="41"/>
      <c r="G36" s="41"/>
      <c r="H36" s="41"/>
      <c r="I36" s="41"/>
      <c r="J36" s="41"/>
      <c r="K36" s="68"/>
      <c r="L36" s="68"/>
      <c r="M36" s="68"/>
      <c r="N36" s="68"/>
      <c r="O36" s="68"/>
      <c r="P36" s="68"/>
      <c r="Q36" s="68"/>
      <c r="R36" s="68"/>
      <c r="S36" s="68"/>
      <c r="T36" s="68"/>
      <c r="U36" s="68"/>
      <c r="V36" s="68"/>
      <c r="W36" s="68"/>
      <c r="X36" s="68"/>
      <c r="Y36" s="68"/>
      <c r="Z36" s="68"/>
      <c r="AA36" s="68"/>
      <c r="AB36" s="68"/>
      <c r="AC36" s="24"/>
      <c r="AG36" s="147"/>
      <c r="AH36" s="147"/>
      <c r="AI36" s="147"/>
      <c r="AJ36" s="147"/>
      <c r="AK36" s="147"/>
      <c r="AL36" s="147"/>
      <c r="AM36" s="147"/>
      <c r="AN36" s="147"/>
      <c r="AO36" s="147"/>
      <c r="AP36" s="147"/>
      <c r="AQ36" s="147"/>
      <c r="AR36" s="147"/>
      <c r="AS36" s="174"/>
      <c r="AT36" s="174"/>
      <c r="AU36" s="174"/>
      <c r="AV36" s="174"/>
      <c r="AW36" s="174"/>
      <c r="AX36" s="174"/>
      <c r="AY36" s="174"/>
      <c r="AZ36" s="174"/>
      <c r="BA36" s="174"/>
      <c r="BB36" s="174"/>
      <c r="BC36" s="174"/>
      <c r="BD36" s="174"/>
      <c r="BE36" s="174"/>
      <c r="BF36" s="174"/>
      <c r="BG36" s="174"/>
      <c r="BH36" s="174"/>
      <c r="BI36" s="174"/>
      <c r="BJ36" s="174"/>
      <c r="BK36" s="174"/>
      <c r="BL36" s="174"/>
      <c r="BM36" s="174"/>
      <c r="BN36" s="174"/>
      <c r="BO36" s="174"/>
      <c r="BP36" s="174"/>
      <c r="BQ36" s="174"/>
      <c r="BR36" s="174"/>
      <c r="BS36" s="174"/>
      <c r="BT36" s="174"/>
      <c r="BU36" s="174"/>
      <c r="BV36" s="174"/>
      <c r="BW36" s="174"/>
    </row>
    <row r="37" spans="1:77" s="23" customFormat="1" ht="18" customHeight="1">
      <c r="B37" s="27"/>
      <c r="C37" s="43"/>
      <c r="D37" s="43"/>
      <c r="E37" s="43"/>
      <c r="F37" s="43"/>
      <c r="G37" s="43"/>
      <c r="H37" s="43"/>
      <c r="I37" s="43"/>
      <c r="J37" s="43"/>
      <c r="K37" s="69"/>
      <c r="L37" s="69"/>
      <c r="M37" s="69"/>
      <c r="N37" s="69"/>
      <c r="O37" s="69"/>
      <c r="P37" s="69"/>
      <c r="Q37" s="69"/>
      <c r="R37" s="69"/>
      <c r="S37" s="69"/>
      <c r="T37" s="69"/>
      <c r="U37" s="69"/>
      <c r="V37" s="69"/>
      <c r="W37" s="69"/>
      <c r="X37" s="69"/>
      <c r="Y37" s="69"/>
      <c r="Z37" s="69"/>
      <c r="AA37" s="69"/>
      <c r="AB37" s="69"/>
      <c r="AC37" s="24"/>
      <c r="AF37" s="139"/>
      <c r="AG37" s="147"/>
      <c r="AH37" s="147"/>
      <c r="AI37" s="147"/>
      <c r="AJ37" s="147"/>
      <c r="AK37" s="147"/>
      <c r="AL37" s="147"/>
      <c r="AM37" s="147"/>
      <c r="AN37" s="147"/>
      <c r="AO37" s="147"/>
      <c r="AP37" s="147"/>
      <c r="AQ37" s="147"/>
      <c r="AR37" s="147"/>
      <c r="AS37" s="191" t="s">
        <v>237</v>
      </c>
      <c r="AT37" s="191"/>
      <c r="AU37" s="191"/>
      <c r="AV37" s="191"/>
      <c r="AW37" s="191"/>
      <c r="AX37" s="191"/>
      <c r="AY37" s="191"/>
      <c r="AZ37" s="191"/>
      <c r="BA37" s="191"/>
      <c r="BB37" s="191"/>
      <c r="BC37" s="191"/>
      <c r="BD37" s="191"/>
      <c r="BE37" s="191"/>
      <c r="BF37" s="191"/>
      <c r="BG37" s="191"/>
      <c r="BH37" s="191"/>
      <c r="BI37" s="191"/>
      <c r="BJ37" s="191"/>
      <c r="BK37" s="191"/>
      <c r="BL37" s="191"/>
      <c r="BM37" s="191"/>
      <c r="BN37" s="191"/>
      <c r="BO37" s="191"/>
      <c r="BP37" s="191"/>
      <c r="BQ37" s="191"/>
      <c r="BR37" s="191"/>
      <c r="BS37" s="191"/>
      <c r="BT37" s="191"/>
      <c r="BU37" s="191"/>
      <c r="BV37" s="191"/>
      <c r="BW37" s="191"/>
      <c r="BX37" s="231"/>
      <c r="BY37" s="231"/>
    </row>
    <row r="38" spans="1:77" s="23" customFormat="1" ht="19" customHeight="1">
      <c r="B38" s="30"/>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G38" s="147"/>
      <c r="AH38" s="147"/>
      <c r="AI38" s="147"/>
      <c r="AJ38" s="147"/>
      <c r="AK38" s="147"/>
      <c r="AL38" s="147"/>
      <c r="AM38" s="147"/>
      <c r="AN38" s="147"/>
      <c r="AO38" s="147"/>
      <c r="AP38" s="147"/>
      <c r="AQ38" s="147"/>
      <c r="AR38" s="147"/>
      <c r="AS38" s="192" t="str">
        <f>K44</f>
        <v>088-821-4591</v>
      </c>
      <c r="AT38" s="147"/>
      <c r="AU38" s="147"/>
      <c r="AV38" s="147"/>
      <c r="AW38" s="147"/>
      <c r="AX38" s="147"/>
      <c r="AY38" s="147"/>
      <c r="AZ38" s="147"/>
      <c r="BA38" s="147"/>
      <c r="BB38" s="147"/>
      <c r="BC38" s="147"/>
      <c r="BD38" s="147"/>
      <c r="BE38" s="147"/>
      <c r="BF38" s="147"/>
      <c r="BG38" s="147"/>
      <c r="BH38" s="147"/>
      <c r="BI38" s="147"/>
      <c r="BJ38" s="147"/>
      <c r="BK38" s="147"/>
      <c r="BL38" s="147"/>
      <c r="BM38" s="147"/>
      <c r="BN38" s="147"/>
      <c r="BO38" s="147"/>
      <c r="BP38" s="147"/>
      <c r="BQ38" s="147"/>
      <c r="BR38" s="147"/>
      <c r="BS38" s="147"/>
      <c r="BT38" s="147"/>
      <c r="BU38" s="147"/>
      <c r="BV38" s="147"/>
      <c r="BW38" s="147"/>
    </row>
    <row r="39" spans="1:77" s="23" customFormat="1" ht="19" customHeight="1">
      <c r="A39" s="25">
        <f>IF(K39="",0,1)</f>
        <v>0</v>
      </c>
      <c r="B39" s="31"/>
      <c r="C39" s="44"/>
      <c r="D39" s="44"/>
      <c r="E39" s="44"/>
      <c r="F39" s="44"/>
      <c r="G39" s="44"/>
      <c r="H39" s="44"/>
      <c r="I39" s="44"/>
      <c r="J39" s="44"/>
      <c r="K39" s="70"/>
      <c r="L39" s="70"/>
      <c r="M39" s="89"/>
      <c r="N39" s="89"/>
      <c r="O39" s="65"/>
      <c r="P39" s="65"/>
      <c r="Q39" s="65"/>
      <c r="R39" s="65"/>
      <c r="S39" s="65"/>
      <c r="T39" s="65"/>
      <c r="U39" s="65"/>
      <c r="V39" s="116"/>
      <c r="W39" s="116"/>
      <c r="X39" s="116"/>
      <c r="Y39" s="116"/>
      <c r="Z39" s="116"/>
      <c r="AA39" s="116"/>
      <c r="AB39" s="24"/>
      <c r="AC39" s="24"/>
      <c r="AG39" s="147"/>
      <c r="AH39" s="147"/>
      <c r="AI39" s="147"/>
      <c r="AJ39" s="147"/>
      <c r="AK39" s="147"/>
      <c r="AL39" s="147"/>
      <c r="AM39" s="147"/>
      <c r="AN39" s="147"/>
      <c r="AO39" s="147"/>
      <c r="AP39" s="147"/>
      <c r="AQ39" s="147"/>
      <c r="AR39" s="147"/>
      <c r="AS39" s="147"/>
      <c r="AT39" s="147"/>
      <c r="AU39" s="147"/>
      <c r="AV39" s="147"/>
      <c r="AW39" s="147"/>
      <c r="AX39" s="147"/>
      <c r="AY39" s="147"/>
      <c r="AZ39" s="147"/>
      <c r="BA39" s="147"/>
      <c r="BB39" s="147"/>
      <c r="BC39" s="147"/>
      <c r="BD39" s="147"/>
      <c r="BE39" s="147"/>
      <c r="BF39" s="147"/>
      <c r="BG39" s="147"/>
      <c r="BH39" s="147"/>
      <c r="BI39" s="147"/>
      <c r="BJ39" s="147"/>
      <c r="BK39" s="147"/>
      <c r="BL39" s="147"/>
      <c r="BM39" s="147"/>
      <c r="BN39" s="147"/>
      <c r="BO39" s="147"/>
      <c r="BP39" s="147"/>
      <c r="BQ39" s="147"/>
      <c r="BR39" s="147"/>
      <c r="BS39" s="147"/>
      <c r="BT39" s="147"/>
      <c r="BU39" s="147"/>
      <c r="BV39" s="147"/>
      <c r="BW39" s="147"/>
    </row>
    <row r="40" spans="1:77" s="23" customFormat="1" ht="19" customHeight="1">
      <c r="A40" s="25">
        <f>IF(K40="",0,1)</f>
        <v>0</v>
      </c>
      <c r="B40" s="32" t="s">
        <v>76</v>
      </c>
      <c r="C40" s="40" t="s">
        <v>78</v>
      </c>
      <c r="D40" s="40"/>
      <c r="E40" s="40"/>
      <c r="F40" s="40"/>
      <c r="G40" s="40"/>
      <c r="H40" s="40"/>
      <c r="I40" s="40"/>
      <c r="J40" s="40"/>
      <c r="K40" s="70"/>
      <c r="L40" s="70"/>
      <c r="M40" s="89"/>
      <c r="N40" s="89"/>
      <c r="O40" s="65"/>
      <c r="P40" s="65"/>
      <c r="Q40" s="65"/>
      <c r="R40" s="65"/>
      <c r="S40" s="65"/>
      <c r="T40" s="65"/>
      <c r="U40" s="65"/>
      <c r="V40" s="116"/>
      <c r="W40" s="116"/>
      <c r="X40" s="116"/>
      <c r="Y40" s="116"/>
      <c r="Z40" s="116"/>
      <c r="AA40" s="116"/>
      <c r="AB40" s="24"/>
      <c r="AC40" s="24"/>
      <c r="AG40" s="23" t="s">
        <v>69</v>
      </c>
    </row>
    <row r="41" spans="1:77" s="23" customFormat="1" ht="2.25" customHeight="1">
      <c r="B41" s="32"/>
      <c r="C41" s="40"/>
      <c r="D41" s="40"/>
      <c r="E41" s="40"/>
      <c r="F41" s="40"/>
      <c r="G41" s="40"/>
      <c r="H41" s="40"/>
      <c r="I41" s="40"/>
      <c r="J41" s="40"/>
      <c r="K41" s="65"/>
      <c r="L41" s="65"/>
      <c r="M41" s="65"/>
      <c r="N41" s="65"/>
      <c r="O41" s="65"/>
      <c r="P41" s="47"/>
      <c r="Q41" s="47"/>
      <c r="R41" s="47"/>
      <c r="S41" s="47"/>
      <c r="T41" s="115"/>
      <c r="U41" s="115"/>
      <c r="V41" s="115"/>
      <c r="W41" s="115"/>
      <c r="X41" s="115"/>
      <c r="Y41" s="115"/>
      <c r="Z41" s="65"/>
      <c r="AA41" s="65"/>
      <c r="AB41" s="65"/>
      <c r="AC41" s="24"/>
      <c r="AG41" s="148"/>
    </row>
    <row r="42" spans="1:77" s="23" customFormat="1" ht="19" customHeight="1">
      <c r="B42" s="33" t="s">
        <v>290</v>
      </c>
      <c r="C42" s="33"/>
      <c r="D42" s="40"/>
      <c r="E42" s="40"/>
      <c r="F42" s="40"/>
      <c r="G42" s="40"/>
      <c r="H42" s="40"/>
      <c r="I42" s="40"/>
      <c r="J42" s="50"/>
      <c r="K42" s="60" t="s">
        <v>301</v>
      </c>
      <c r="L42" s="78"/>
      <c r="M42" s="78"/>
      <c r="N42" s="78"/>
      <c r="O42" s="78"/>
      <c r="P42" s="78"/>
      <c r="Q42" s="78"/>
      <c r="R42" s="78"/>
      <c r="S42" s="78"/>
      <c r="T42" s="78"/>
      <c r="U42" s="78"/>
      <c r="V42" s="78"/>
      <c r="W42" s="78"/>
      <c r="X42" s="78"/>
      <c r="Y42" s="78"/>
      <c r="Z42" s="78"/>
      <c r="AA42" s="78"/>
      <c r="AB42" s="127"/>
      <c r="AC42" s="24"/>
      <c r="AF42" s="140"/>
      <c r="AG42" s="149"/>
      <c r="AH42" s="159"/>
      <c r="AI42" s="149" t="s">
        <v>123</v>
      </c>
      <c r="AJ42" s="163"/>
      <c r="AK42" s="163"/>
      <c r="AL42" s="163"/>
      <c r="AM42" s="163"/>
      <c r="AN42" s="163"/>
      <c r="AO42" s="163"/>
      <c r="AP42" s="163"/>
      <c r="AQ42" s="163"/>
      <c r="AR42" s="163"/>
      <c r="AS42" s="159"/>
      <c r="AT42" s="202" t="s">
        <v>125</v>
      </c>
      <c r="AU42" s="205"/>
      <c r="AV42" s="205"/>
      <c r="AW42" s="205"/>
      <c r="AX42" s="205"/>
      <c r="AY42" s="205"/>
      <c r="AZ42" s="205"/>
      <c r="BA42" s="205"/>
      <c r="BB42" s="205"/>
      <c r="BC42" s="205"/>
      <c r="BD42" s="213"/>
      <c r="BE42" s="149" t="s">
        <v>190</v>
      </c>
      <c r="BF42" s="163"/>
      <c r="BG42" s="163"/>
      <c r="BH42" s="163"/>
      <c r="BI42" s="163"/>
      <c r="BJ42" s="163"/>
      <c r="BK42" s="163"/>
      <c r="BL42" s="163"/>
      <c r="BM42" s="163"/>
      <c r="BN42" s="163"/>
      <c r="BO42" s="163"/>
      <c r="BP42" s="163"/>
      <c r="BQ42" s="163"/>
      <c r="BR42" s="163"/>
      <c r="BS42" s="163"/>
      <c r="BT42" s="163"/>
      <c r="BU42" s="163"/>
      <c r="BV42" s="163"/>
      <c r="BW42" s="159"/>
    </row>
    <row r="43" spans="1:77" s="23" customFormat="1" ht="19" customHeight="1">
      <c r="B43" s="28"/>
      <c r="C43" s="42" t="s">
        <v>215</v>
      </c>
      <c r="D43" s="38"/>
      <c r="E43" s="38"/>
      <c r="F43" s="38"/>
      <c r="G43" s="38"/>
      <c r="H43" s="41"/>
      <c r="I43" s="41"/>
      <c r="J43" s="41"/>
      <c r="K43" s="71"/>
      <c r="L43" s="83"/>
      <c r="M43" s="83"/>
      <c r="N43" s="83"/>
      <c r="O43" s="83"/>
      <c r="P43" s="83"/>
      <c r="Q43" s="83"/>
      <c r="R43" s="83"/>
      <c r="S43" s="83"/>
      <c r="T43" s="83"/>
      <c r="U43" s="83"/>
      <c r="V43" s="83"/>
      <c r="W43" s="83"/>
      <c r="X43" s="83"/>
      <c r="Y43" s="83"/>
      <c r="Z43" s="83"/>
      <c r="AA43" s="83"/>
      <c r="AB43" s="132"/>
      <c r="AF43" s="140"/>
      <c r="AG43" s="150"/>
      <c r="AH43" s="160"/>
      <c r="AI43" s="150"/>
      <c r="AJ43" s="164"/>
      <c r="AK43" s="164"/>
      <c r="AL43" s="164"/>
      <c r="AM43" s="164"/>
      <c r="AN43" s="164"/>
      <c r="AO43" s="164"/>
      <c r="AP43" s="164"/>
      <c r="AQ43" s="164"/>
      <c r="AR43" s="164"/>
      <c r="AS43" s="160"/>
      <c r="AT43" s="203" t="s">
        <v>47</v>
      </c>
      <c r="AU43" s="206"/>
      <c r="AV43" s="206"/>
      <c r="AW43" s="206"/>
      <c r="AX43" s="206"/>
      <c r="AY43" s="206"/>
      <c r="AZ43" s="206"/>
      <c r="BA43" s="206"/>
      <c r="BB43" s="206"/>
      <c r="BC43" s="206"/>
      <c r="BD43" s="214"/>
      <c r="BE43" s="216"/>
      <c r="BF43" s="139"/>
      <c r="BG43" s="139"/>
      <c r="BH43" s="139"/>
      <c r="BI43" s="139"/>
      <c r="BJ43" s="139"/>
      <c r="BK43" s="139"/>
      <c r="BL43" s="139"/>
      <c r="BM43" s="139"/>
      <c r="BN43" s="139"/>
      <c r="BO43" s="139"/>
      <c r="BP43" s="139"/>
      <c r="BQ43" s="139"/>
      <c r="BR43" s="139"/>
      <c r="BS43" s="139"/>
      <c r="BT43" s="139"/>
      <c r="BU43" s="139"/>
      <c r="BV43" s="139"/>
      <c r="BW43" s="230"/>
    </row>
    <row r="44" spans="1:77" s="23" customFormat="1" ht="25" customHeight="1">
      <c r="B44" s="27"/>
      <c r="C44" s="43" t="s">
        <v>136</v>
      </c>
      <c r="D44" s="43"/>
      <c r="E44" s="43"/>
      <c r="F44" s="43"/>
      <c r="G44" s="43"/>
      <c r="H44" s="43"/>
      <c r="I44" s="43"/>
      <c r="J44" s="43"/>
      <c r="K44" s="53" t="s">
        <v>299</v>
      </c>
      <c r="L44" s="74"/>
      <c r="M44" s="74"/>
      <c r="N44" s="74"/>
      <c r="O44" s="74"/>
      <c r="P44" s="74"/>
      <c r="Q44" s="74"/>
      <c r="R44" s="74"/>
      <c r="S44" s="74"/>
      <c r="T44" s="74"/>
      <c r="U44" s="74"/>
      <c r="V44" s="74"/>
      <c r="W44" s="74"/>
      <c r="X44" s="74"/>
      <c r="Y44" s="74"/>
      <c r="Z44" s="74"/>
      <c r="AA44" s="74"/>
      <c r="AB44" s="123"/>
      <c r="AC44" s="65"/>
      <c r="AF44" s="140"/>
      <c r="AG44" s="151" t="s">
        <v>29</v>
      </c>
      <c r="AH44" s="151"/>
      <c r="AI44" s="152" t="s">
        <v>176</v>
      </c>
      <c r="AJ44" s="165"/>
      <c r="AK44" s="165"/>
      <c r="AL44" s="165"/>
      <c r="AM44" s="165"/>
      <c r="AN44" s="165"/>
      <c r="AO44" s="165"/>
      <c r="AP44" s="165"/>
      <c r="AQ44" s="165"/>
      <c r="AR44" s="165"/>
      <c r="AS44" s="165"/>
      <c r="AT44" s="204"/>
      <c r="AU44" s="207">
        <f>ROUNDDOWN(M52+M56,0)</f>
        <v>11</v>
      </c>
      <c r="AV44" s="207"/>
      <c r="AW44" s="207"/>
      <c r="AX44" s="207"/>
      <c r="AY44" s="207"/>
      <c r="AZ44" s="207"/>
      <c r="BA44" s="170"/>
      <c r="BB44" s="170" t="s">
        <v>193</v>
      </c>
      <c r="BC44" s="170"/>
      <c r="BD44" s="215"/>
      <c r="BE44" s="217"/>
      <c r="BF44" s="218" t="s">
        <v>180</v>
      </c>
      <c r="BG44" s="218"/>
      <c r="BH44" s="218"/>
      <c r="BI44" s="218"/>
      <c r="BJ44" s="218"/>
      <c r="BK44" s="218"/>
      <c r="BL44" s="218"/>
      <c r="BM44" s="218"/>
      <c r="BN44" s="218"/>
      <c r="BO44" s="224"/>
      <c r="BP44" s="226">
        <f>ROUNDDOWN(20000*AU44,-3)</f>
        <v>220000</v>
      </c>
      <c r="BQ44" s="227"/>
      <c r="BR44" s="227"/>
      <c r="BS44" s="227"/>
      <c r="BT44" s="227"/>
      <c r="BU44" s="227"/>
      <c r="BV44" s="170" t="s">
        <v>84</v>
      </c>
      <c r="BW44" s="215"/>
    </row>
    <row r="45" spans="1:77" s="23" customFormat="1" ht="25" customHeight="1">
      <c r="B45" s="30"/>
      <c r="C45" s="24"/>
      <c r="D45" s="24"/>
      <c r="E45" s="24"/>
      <c r="F45" s="24"/>
      <c r="G45" s="24"/>
      <c r="H45" s="24"/>
      <c r="I45" s="24"/>
      <c r="J45" s="24"/>
      <c r="K45" s="24"/>
      <c r="L45" s="65"/>
      <c r="M45" s="90"/>
      <c r="N45" s="90"/>
      <c r="O45" s="90"/>
      <c r="P45" s="90"/>
      <c r="Q45" s="90"/>
      <c r="R45" s="90"/>
      <c r="S45" s="90"/>
      <c r="T45" s="65"/>
      <c r="U45" s="65"/>
      <c r="V45" s="89"/>
      <c r="W45" s="89"/>
      <c r="X45" s="89"/>
      <c r="Y45" s="89"/>
      <c r="Z45" s="89"/>
      <c r="AA45" s="89"/>
      <c r="AB45" s="89"/>
      <c r="AC45" s="65"/>
      <c r="AF45" s="140"/>
      <c r="AG45" s="151" t="s">
        <v>66</v>
      </c>
      <c r="AH45" s="151"/>
      <c r="AI45" s="152" t="s">
        <v>177</v>
      </c>
      <c r="AJ45" s="165"/>
      <c r="AK45" s="165"/>
      <c r="AL45" s="165"/>
      <c r="AM45" s="165"/>
      <c r="AN45" s="165"/>
      <c r="AO45" s="165"/>
      <c r="AP45" s="165"/>
      <c r="AQ45" s="165"/>
      <c r="AR45" s="165"/>
      <c r="AS45" s="165"/>
      <c r="AT45" s="204"/>
      <c r="AU45" s="207">
        <f>ROUNDDOWN(M51+M55,0)-AU44</f>
        <v>6</v>
      </c>
      <c r="AV45" s="207"/>
      <c r="AW45" s="207"/>
      <c r="AX45" s="207"/>
      <c r="AY45" s="207"/>
      <c r="AZ45" s="207"/>
      <c r="BA45" s="170"/>
      <c r="BB45" s="170" t="s">
        <v>193</v>
      </c>
      <c r="BC45" s="170"/>
      <c r="BD45" s="215"/>
      <c r="BE45" s="217"/>
      <c r="BF45" s="218" t="s">
        <v>227</v>
      </c>
      <c r="BG45" s="218"/>
      <c r="BH45" s="218"/>
      <c r="BI45" s="218"/>
      <c r="BJ45" s="218"/>
      <c r="BK45" s="218"/>
      <c r="BL45" s="218"/>
      <c r="BM45" s="218"/>
      <c r="BN45" s="218"/>
      <c r="BO45" s="224"/>
      <c r="BP45" s="226">
        <f>ROUNDDOWN(11000*AU45,-3)</f>
        <v>66000</v>
      </c>
      <c r="BQ45" s="227"/>
      <c r="BR45" s="227"/>
      <c r="BS45" s="227"/>
      <c r="BT45" s="227"/>
      <c r="BU45" s="227"/>
      <c r="BV45" s="170" t="s">
        <v>84</v>
      </c>
      <c r="BW45" s="215"/>
    </row>
    <row r="46" spans="1:77" s="23" customFormat="1" ht="25" customHeight="1">
      <c r="B46" s="31" t="s">
        <v>138</v>
      </c>
      <c r="C46" s="44" t="s">
        <v>0</v>
      </c>
      <c r="D46" s="44"/>
      <c r="E46" s="44"/>
      <c r="F46" s="44"/>
      <c r="G46" s="44"/>
      <c r="H46" s="44"/>
      <c r="I46" s="44"/>
      <c r="J46" s="51"/>
      <c r="K46" s="72" t="s">
        <v>168</v>
      </c>
      <c r="L46" s="84"/>
      <c r="O46" s="24"/>
      <c r="P46" s="24"/>
      <c r="Q46" s="24"/>
      <c r="R46" s="24"/>
      <c r="S46" s="24"/>
      <c r="T46" s="24"/>
      <c r="U46" s="24"/>
      <c r="V46" s="117" t="str">
        <f>IF(K46="有",IF(K47="有","0 ",100000),"0 ")</f>
        <v xml:space="preserve">0 </v>
      </c>
      <c r="W46" s="119"/>
      <c r="X46" s="119"/>
      <c r="Y46" s="119"/>
      <c r="Z46" s="119"/>
      <c r="AA46" s="121"/>
      <c r="AB46" s="24" t="s">
        <v>48</v>
      </c>
      <c r="AG46" s="152" t="s">
        <v>130</v>
      </c>
      <c r="AH46" s="161"/>
      <c r="AI46" s="152" t="s">
        <v>194</v>
      </c>
      <c r="AJ46" s="165"/>
      <c r="AK46" s="165"/>
      <c r="AL46" s="165"/>
      <c r="AM46" s="165"/>
      <c r="AN46" s="165"/>
      <c r="AO46" s="165"/>
      <c r="AP46" s="165"/>
      <c r="AQ46" s="165"/>
      <c r="AR46" s="165"/>
      <c r="AS46" s="161"/>
      <c r="AT46" s="204"/>
      <c r="AU46" s="207">
        <f>M60</f>
        <v>56</v>
      </c>
      <c r="AV46" s="207"/>
      <c r="AW46" s="207"/>
      <c r="AX46" s="207"/>
      <c r="AY46" s="207"/>
      <c r="AZ46" s="207"/>
      <c r="BA46" s="170"/>
      <c r="BB46" s="170" t="s">
        <v>186</v>
      </c>
      <c r="BC46" s="170"/>
      <c r="BD46" s="215"/>
      <c r="BE46" s="217"/>
      <c r="BF46" s="218" t="s">
        <v>222</v>
      </c>
      <c r="BG46" s="218"/>
      <c r="BH46" s="218"/>
      <c r="BI46" s="218"/>
      <c r="BJ46" s="218"/>
      <c r="BK46" s="218"/>
      <c r="BL46" s="218"/>
      <c r="BM46" s="218"/>
      <c r="BN46" s="218"/>
      <c r="BO46" s="224"/>
      <c r="BP46" s="226">
        <f>ROUNDDOWN(2000*AU46,-3)</f>
        <v>112000</v>
      </c>
      <c r="BQ46" s="227"/>
      <c r="BR46" s="227"/>
      <c r="BS46" s="227"/>
      <c r="BT46" s="227"/>
      <c r="BU46" s="227"/>
      <c r="BV46" s="170" t="s">
        <v>84</v>
      </c>
      <c r="BW46" s="215"/>
    </row>
    <row r="47" spans="1:77" s="23" customFormat="1" ht="25" customHeight="1">
      <c r="A47" s="26" t="s">
        <v>191</v>
      </c>
      <c r="B47" s="26"/>
      <c r="C47" s="26"/>
      <c r="D47" s="26"/>
      <c r="E47" s="26"/>
      <c r="F47" s="26"/>
      <c r="G47" s="26"/>
      <c r="H47" s="26"/>
      <c r="I47" s="26"/>
      <c r="J47" s="52"/>
      <c r="K47" s="73" t="s">
        <v>168</v>
      </c>
      <c r="L47" s="85"/>
      <c r="M47" s="91" t="s">
        <v>289</v>
      </c>
      <c r="N47" s="97"/>
      <c r="O47" s="97"/>
      <c r="P47" s="97"/>
      <c r="Q47" s="97"/>
      <c r="R47" s="97"/>
      <c r="S47" s="97"/>
      <c r="T47" s="97"/>
      <c r="U47" s="97"/>
      <c r="V47" s="97"/>
      <c r="W47" s="97"/>
      <c r="X47" s="97"/>
      <c r="Y47" s="97"/>
      <c r="Z47" s="97"/>
      <c r="AA47" s="97"/>
      <c r="AB47" s="97"/>
      <c r="AC47" s="97"/>
      <c r="AG47" s="152" t="s">
        <v>135</v>
      </c>
      <c r="AH47" s="161"/>
      <c r="AI47" s="152" t="s">
        <v>0</v>
      </c>
      <c r="AJ47" s="165"/>
      <c r="AK47" s="165"/>
      <c r="AL47" s="165"/>
      <c r="AM47" s="165"/>
      <c r="AN47" s="165"/>
      <c r="AO47" s="165"/>
      <c r="AP47" s="165"/>
      <c r="AQ47" s="165"/>
      <c r="AR47" s="165"/>
      <c r="AS47" s="161"/>
      <c r="AT47" s="183" t="s">
        <v>192</v>
      </c>
      <c r="AU47" s="193"/>
      <c r="AV47" s="193"/>
      <c r="AW47" s="193"/>
      <c r="AX47" s="193"/>
      <c r="AY47" s="193"/>
      <c r="AZ47" s="193"/>
      <c r="BA47" s="193"/>
      <c r="BB47" s="193"/>
      <c r="BC47" s="193"/>
      <c r="BD47" s="193"/>
      <c r="BE47" s="193"/>
      <c r="BF47" s="193"/>
      <c r="BG47" s="193"/>
      <c r="BH47" s="193"/>
      <c r="BI47" s="193"/>
      <c r="BJ47" s="193"/>
      <c r="BK47" s="193"/>
      <c r="BL47" s="193"/>
      <c r="BM47" s="193"/>
      <c r="BN47" s="193"/>
      <c r="BO47" s="225"/>
      <c r="BP47" s="226" t="str">
        <f>V46</f>
        <v xml:space="preserve">0 </v>
      </c>
      <c r="BQ47" s="227"/>
      <c r="BR47" s="227"/>
      <c r="BS47" s="227"/>
      <c r="BT47" s="227"/>
      <c r="BU47" s="227"/>
      <c r="BV47" s="170" t="s">
        <v>84</v>
      </c>
      <c r="BW47" s="215"/>
    </row>
    <row r="48" spans="1:77" s="23" customFormat="1" ht="25" customHeight="1">
      <c r="B48" s="31" t="s">
        <v>91</v>
      </c>
      <c r="C48" s="44" t="s">
        <v>137</v>
      </c>
      <c r="D48" s="44"/>
      <c r="E48" s="44"/>
      <c r="F48" s="44"/>
      <c r="G48" s="44"/>
      <c r="H48" s="44"/>
      <c r="I48" s="44"/>
      <c r="J48" s="51"/>
      <c r="K48" s="73" t="s">
        <v>300</v>
      </c>
      <c r="L48" s="85"/>
      <c r="O48" s="24"/>
      <c r="P48" s="24"/>
      <c r="Q48" s="24"/>
      <c r="R48" s="24"/>
      <c r="S48" s="24"/>
      <c r="T48" s="24"/>
      <c r="U48" s="24"/>
      <c r="V48" s="117">
        <f>IF(K48="有",BP46,"0 ")</f>
        <v>112000</v>
      </c>
      <c r="W48" s="119"/>
      <c r="X48" s="119"/>
      <c r="Y48" s="119"/>
      <c r="Z48" s="119"/>
      <c r="AA48" s="121"/>
      <c r="AB48" s="24" t="s">
        <v>48</v>
      </c>
      <c r="AC48" s="46"/>
      <c r="AG48" s="152" t="s">
        <v>138</v>
      </c>
      <c r="AH48" s="161"/>
      <c r="AI48" s="152" t="s">
        <v>218</v>
      </c>
      <c r="AJ48" s="165"/>
      <c r="AK48" s="165"/>
      <c r="AL48" s="165"/>
      <c r="AM48" s="165"/>
      <c r="AN48" s="165"/>
      <c r="AO48" s="165"/>
      <c r="AP48" s="165"/>
      <c r="AQ48" s="165"/>
      <c r="AR48" s="165"/>
      <c r="AS48" s="161"/>
      <c r="AT48" s="183" t="s">
        <v>220</v>
      </c>
      <c r="AU48" s="193"/>
      <c r="AV48" s="193"/>
      <c r="AW48" s="193"/>
      <c r="AX48" s="193"/>
      <c r="AY48" s="193"/>
      <c r="AZ48" s="193"/>
      <c r="BA48" s="193"/>
      <c r="BB48" s="193"/>
      <c r="BC48" s="193"/>
      <c r="BD48" s="193"/>
      <c r="BE48" s="193"/>
      <c r="BF48" s="193"/>
      <c r="BG48" s="193"/>
      <c r="BH48" s="193"/>
      <c r="BI48" s="193"/>
      <c r="BJ48" s="193"/>
      <c r="BK48" s="193"/>
      <c r="BL48" s="193"/>
      <c r="BM48" s="193"/>
      <c r="BN48" s="193"/>
      <c r="BO48" s="225"/>
      <c r="BP48" s="226">
        <f>V48</f>
        <v>112000</v>
      </c>
      <c r="BQ48" s="227"/>
      <c r="BR48" s="227"/>
      <c r="BS48" s="227"/>
      <c r="BT48" s="227"/>
      <c r="BU48" s="227"/>
      <c r="BV48" s="170" t="s">
        <v>84</v>
      </c>
      <c r="BW48" s="215"/>
    </row>
    <row r="49" spans="1:75" s="23" customFormat="1" ht="25" customHeight="1">
      <c r="B49" s="34"/>
      <c r="C49" s="24"/>
      <c r="D49" s="24"/>
      <c r="E49" s="24"/>
      <c r="F49" s="24"/>
      <c r="G49" s="24"/>
      <c r="H49" s="24"/>
      <c r="I49" s="24"/>
      <c r="J49" s="24"/>
      <c r="K49" s="24"/>
      <c r="L49" s="65"/>
      <c r="M49" s="92"/>
      <c r="N49" s="92"/>
      <c r="O49" s="92"/>
      <c r="P49" s="92"/>
      <c r="Q49" s="92"/>
      <c r="R49" s="92"/>
      <c r="S49" s="92"/>
      <c r="T49" s="65"/>
      <c r="U49" s="65"/>
      <c r="V49" s="93"/>
      <c r="W49" s="46"/>
      <c r="X49" s="46"/>
      <c r="Y49" s="46"/>
      <c r="Z49" s="46"/>
      <c r="AA49" s="46"/>
      <c r="AB49" s="46"/>
      <c r="AC49" s="65"/>
      <c r="AG49" s="152" t="s">
        <v>91</v>
      </c>
      <c r="AH49" s="161"/>
      <c r="AI49" s="162" t="s">
        <v>228</v>
      </c>
      <c r="AJ49" s="166"/>
      <c r="AK49" s="170"/>
      <c r="AL49" s="170"/>
      <c r="AM49" s="170"/>
      <c r="AN49" s="170"/>
      <c r="AO49" s="170"/>
      <c r="AP49" s="170"/>
      <c r="AQ49" s="170"/>
      <c r="AR49" s="170"/>
      <c r="AS49" s="170"/>
      <c r="AT49" s="170"/>
      <c r="AU49" s="170"/>
      <c r="AV49" s="170"/>
      <c r="AW49" s="170"/>
      <c r="AX49" s="170"/>
      <c r="AY49" s="170"/>
      <c r="AZ49" s="170"/>
      <c r="BA49" s="170"/>
      <c r="BB49" s="170"/>
      <c r="BC49" s="170"/>
      <c r="BD49" s="170"/>
      <c r="BE49" s="170"/>
      <c r="BF49" s="170"/>
      <c r="BG49" s="170"/>
      <c r="BH49" s="170"/>
      <c r="BI49" s="170"/>
      <c r="BJ49" s="170"/>
      <c r="BK49" s="170"/>
      <c r="BL49" s="170"/>
      <c r="BM49" s="170"/>
      <c r="BN49" s="170"/>
      <c r="BO49" s="215"/>
      <c r="BP49" s="226">
        <f>IF(SUM(BP44:BU48)&gt;800000,800000,SUM(BP44:BU48))</f>
        <v>510000</v>
      </c>
      <c r="BQ49" s="227"/>
      <c r="BR49" s="227"/>
      <c r="BS49" s="227"/>
      <c r="BT49" s="227"/>
      <c r="BU49" s="227"/>
      <c r="BV49" s="170" t="s">
        <v>84</v>
      </c>
      <c r="BW49" s="215"/>
    </row>
    <row r="50" spans="1:75" s="23" customFormat="1" ht="24.75" customHeight="1">
      <c r="B50" s="30"/>
      <c r="C50" s="45" t="s">
        <v>231</v>
      </c>
      <c r="D50" s="24"/>
      <c r="E50" s="24"/>
      <c r="F50" s="24"/>
      <c r="G50" s="24"/>
      <c r="H50" s="24"/>
      <c r="I50" s="24"/>
      <c r="J50" s="24"/>
      <c r="K50" s="24"/>
      <c r="L50" s="24"/>
      <c r="M50" s="93" t="s">
        <v>279</v>
      </c>
      <c r="N50" s="24"/>
      <c r="O50" s="24"/>
      <c r="P50" s="24"/>
      <c r="Q50" s="24"/>
      <c r="R50" s="24"/>
      <c r="S50" s="24"/>
      <c r="T50" s="24"/>
      <c r="U50" s="24"/>
      <c r="V50" s="24"/>
      <c r="W50" s="24"/>
      <c r="X50" s="24"/>
      <c r="Y50" s="24"/>
      <c r="Z50" s="24"/>
      <c r="AA50" s="24"/>
      <c r="AC50" s="19"/>
      <c r="AD50" s="137"/>
      <c r="AG50" s="153" t="s">
        <v>188</v>
      </c>
      <c r="AH50" s="153"/>
      <c r="AI50" s="153"/>
      <c r="AJ50" s="153"/>
      <c r="AK50" s="153"/>
      <c r="AL50" s="153"/>
      <c r="AM50" s="153"/>
      <c r="AN50" s="153"/>
      <c r="AO50" s="153"/>
      <c r="AP50" s="153"/>
      <c r="AQ50" s="153"/>
      <c r="AR50" s="153"/>
      <c r="AS50" s="153"/>
      <c r="AT50" s="153"/>
      <c r="AU50" s="153"/>
      <c r="AV50" s="153"/>
      <c r="AW50" s="153"/>
      <c r="AX50" s="153"/>
      <c r="AY50" s="153"/>
      <c r="AZ50" s="153"/>
      <c r="BA50" s="153"/>
      <c r="BB50" s="153"/>
      <c r="BC50" s="153"/>
      <c r="BD50" s="153"/>
      <c r="BE50" s="153"/>
      <c r="BF50" s="153"/>
      <c r="BG50" s="153"/>
      <c r="BH50" s="153"/>
      <c r="BI50" s="153"/>
      <c r="BJ50" s="153"/>
      <c r="BK50" s="153"/>
      <c r="BL50" s="153"/>
      <c r="BM50" s="153"/>
      <c r="BN50" s="153"/>
      <c r="BO50" s="153"/>
      <c r="BP50" s="153"/>
      <c r="BQ50" s="153"/>
      <c r="BR50" s="153"/>
      <c r="BS50" s="153"/>
      <c r="BT50" s="153"/>
      <c r="BU50" s="153"/>
      <c r="BV50" s="153"/>
      <c r="BW50" s="153"/>
    </row>
    <row r="51" spans="1:75" s="23" customFormat="1" ht="24.75" customHeight="1">
      <c r="B51" s="30"/>
      <c r="C51" s="24"/>
      <c r="D51" s="24" t="s">
        <v>140</v>
      </c>
      <c r="E51" s="24"/>
      <c r="F51" s="24"/>
      <c r="G51" s="24"/>
      <c r="H51" s="24"/>
      <c r="I51" s="24"/>
      <c r="J51" s="24"/>
      <c r="K51" s="24"/>
      <c r="L51" s="86"/>
      <c r="M51" s="94">
        <v>14.61</v>
      </c>
      <c r="N51" s="98"/>
      <c r="O51" s="98"/>
      <c r="P51" s="98"/>
      <c r="Q51" s="98"/>
      <c r="R51" s="98"/>
      <c r="S51" s="108"/>
      <c r="T51" s="65" t="s">
        <v>193</v>
      </c>
      <c r="U51" s="65"/>
      <c r="AC51" s="19"/>
      <c r="AD51" s="19"/>
      <c r="AE51" s="19"/>
      <c r="AG51" s="139"/>
      <c r="AH51" s="139"/>
      <c r="AI51" s="139"/>
      <c r="AJ51" s="139"/>
      <c r="AK51" s="139"/>
      <c r="AL51" s="139"/>
      <c r="AM51" s="139"/>
      <c r="AN51" s="139"/>
      <c r="AO51" s="139"/>
      <c r="AQ51" s="139"/>
      <c r="AR51" s="139"/>
      <c r="AU51" s="139"/>
      <c r="AV51" s="139"/>
      <c r="AY51" s="47"/>
      <c r="BC51" s="212"/>
      <c r="BD51" s="212"/>
      <c r="BE51" s="212"/>
      <c r="BF51" s="212"/>
      <c r="BG51" s="212"/>
      <c r="BH51" s="212"/>
      <c r="BI51" s="212"/>
      <c r="BJ51" s="212"/>
      <c r="BK51" s="212"/>
      <c r="BL51" s="212"/>
      <c r="BM51" s="212"/>
      <c r="BN51" s="212"/>
      <c r="BO51" s="212"/>
      <c r="BP51" s="212"/>
      <c r="BQ51" s="212"/>
      <c r="BR51" s="212"/>
      <c r="BS51" s="212"/>
      <c r="BT51" s="212"/>
      <c r="BU51" s="212"/>
      <c r="BV51" s="212"/>
    </row>
    <row r="52" spans="1:75" s="23" customFormat="1" ht="24.75" customHeight="1">
      <c r="B52" s="30"/>
      <c r="C52" s="24"/>
      <c r="D52" s="24" t="s">
        <v>234</v>
      </c>
      <c r="E52" s="24"/>
      <c r="F52" s="24"/>
      <c r="G52" s="24"/>
      <c r="H52" s="24"/>
      <c r="I52" s="24"/>
      <c r="J52" s="24"/>
      <c r="K52" s="24"/>
      <c r="L52" s="86"/>
      <c r="M52" s="94">
        <v>11.641</v>
      </c>
      <c r="N52" s="98"/>
      <c r="O52" s="98"/>
      <c r="P52" s="98"/>
      <c r="Q52" s="98"/>
      <c r="R52" s="98"/>
      <c r="S52" s="108"/>
      <c r="T52" s="65" t="s">
        <v>193</v>
      </c>
      <c r="U52" s="65"/>
      <c r="AC52" s="19"/>
      <c r="AD52" s="19"/>
      <c r="AE52" s="19"/>
      <c r="AG52" s="154"/>
      <c r="AH52" s="154"/>
      <c r="AI52" s="154"/>
    </row>
    <row r="53" spans="1:75" ht="24.75" customHeight="1">
      <c r="B53" s="30"/>
      <c r="U53" s="65"/>
      <c r="V53" s="23"/>
      <c r="W53" s="65"/>
      <c r="X53" s="65"/>
      <c r="Y53" s="65"/>
      <c r="Z53" s="65"/>
      <c r="AA53" s="65"/>
      <c r="AC53" s="24"/>
      <c r="AD53" s="19"/>
      <c r="AE53" s="19"/>
    </row>
    <row r="54" spans="1:75" ht="24.75" customHeight="1">
      <c r="B54" s="35"/>
      <c r="C54" s="45" t="s">
        <v>232</v>
      </c>
      <c r="M54" s="93" t="s">
        <v>279</v>
      </c>
      <c r="U54" s="23"/>
      <c r="V54" s="23" t="s">
        <v>280</v>
      </c>
      <c r="W54" s="46"/>
      <c r="X54" s="46"/>
      <c r="Y54" s="46"/>
      <c r="Z54" s="46"/>
      <c r="AA54" s="46"/>
      <c r="AB54" s="46"/>
    </row>
    <row r="55" spans="1:75" ht="24.75" customHeight="1">
      <c r="B55" s="30"/>
      <c r="D55" s="24" t="s">
        <v>235</v>
      </c>
      <c r="L55" s="86"/>
      <c r="M55" s="94">
        <v>2.8980000000000001</v>
      </c>
      <c r="N55" s="98"/>
      <c r="O55" s="98"/>
      <c r="P55" s="98"/>
      <c r="Q55" s="98"/>
      <c r="R55" s="98"/>
      <c r="S55" s="108"/>
      <c r="T55" s="65" t="s">
        <v>193</v>
      </c>
      <c r="U55" s="65"/>
      <c r="V55" s="118">
        <f>M51+M55</f>
        <v>17.507999999999999</v>
      </c>
      <c r="W55" s="58"/>
      <c r="X55" s="58"/>
      <c r="Y55" s="58"/>
      <c r="Z55" s="58"/>
      <c r="AA55" s="58"/>
      <c r="AB55" s="58"/>
    </row>
    <row r="56" spans="1:75" ht="24.75" customHeight="1">
      <c r="B56" s="34"/>
      <c r="D56" s="24" t="s">
        <v>234</v>
      </c>
      <c r="L56" s="86"/>
      <c r="M56" s="94">
        <v>0</v>
      </c>
      <c r="N56" s="98"/>
      <c r="O56" s="98"/>
      <c r="P56" s="98"/>
      <c r="Q56" s="98"/>
      <c r="R56" s="98"/>
      <c r="S56" s="108"/>
      <c r="T56" s="65" t="s">
        <v>193</v>
      </c>
      <c r="U56" s="65"/>
      <c r="V56" s="118">
        <f>M52+M56</f>
        <v>11.641</v>
      </c>
      <c r="W56" s="58"/>
      <c r="X56" s="58"/>
      <c r="Y56" s="58"/>
      <c r="Z56" s="58"/>
      <c r="AA56" s="58"/>
      <c r="AB56" s="58"/>
    </row>
    <row r="57" spans="1:75" ht="24.75" customHeight="1"/>
    <row r="58" spans="1:75" ht="24.75" customHeight="1">
      <c r="C58" s="45" t="s">
        <v>132</v>
      </c>
      <c r="D58" s="19"/>
      <c r="E58" s="19"/>
      <c r="F58" s="19"/>
      <c r="G58" s="19"/>
      <c r="H58" s="19"/>
      <c r="I58" s="19"/>
      <c r="J58" s="19"/>
      <c r="K58" s="19"/>
      <c r="L58" s="19"/>
      <c r="M58" s="19"/>
      <c r="N58" s="19"/>
      <c r="O58" s="19"/>
      <c r="P58" s="19"/>
      <c r="Q58" s="19"/>
      <c r="R58" s="19"/>
      <c r="S58" s="19"/>
      <c r="T58" s="19"/>
    </row>
    <row r="59" spans="1:75" ht="24.75" customHeight="1">
      <c r="C59" s="19"/>
      <c r="D59" s="46" t="s">
        <v>40</v>
      </c>
      <c r="E59" s="46"/>
      <c r="F59" s="46"/>
      <c r="G59" s="46"/>
      <c r="H59" s="46"/>
      <c r="I59" s="46"/>
      <c r="J59" s="46"/>
      <c r="K59" s="46"/>
      <c r="L59" s="19"/>
      <c r="M59" s="94">
        <v>63.332999999999998</v>
      </c>
      <c r="N59" s="98"/>
      <c r="O59" s="98"/>
      <c r="P59" s="98"/>
      <c r="Q59" s="98"/>
      <c r="R59" s="98"/>
      <c r="S59" s="108"/>
      <c r="T59" s="19" t="s">
        <v>186</v>
      </c>
    </row>
    <row r="60" spans="1:75" ht="24.75" customHeight="1">
      <c r="A60" s="19"/>
      <c r="B60" s="19"/>
      <c r="C60" s="19"/>
      <c r="D60" s="24" t="s">
        <v>242</v>
      </c>
      <c r="E60" s="19"/>
      <c r="F60" s="19"/>
      <c r="G60" s="19"/>
      <c r="H60" s="19"/>
      <c r="I60" s="19"/>
      <c r="J60" s="19"/>
      <c r="K60" s="19"/>
      <c r="L60" s="19"/>
      <c r="M60" s="95">
        <f>ROUNDDOWN(M59*0.9,0)</f>
        <v>56</v>
      </c>
      <c r="N60" s="99"/>
      <c r="O60" s="99"/>
      <c r="P60" s="99"/>
      <c r="Q60" s="99"/>
      <c r="R60" s="99"/>
      <c r="S60" s="109"/>
      <c r="T60" s="19" t="s">
        <v>186</v>
      </c>
      <c r="U60" s="65"/>
      <c r="V60" s="65"/>
    </row>
  </sheetData>
  <sheetProtection password="E8E3" sheet="1" objects="1" scenarios="1"/>
  <mergeCells count="123">
    <mergeCell ref="C2:Z2"/>
    <mergeCell ref="C3:Z3"/>
    <mergeCell ref="AD6:BY6"/>
    <mergeCell ref="C11:G11"/>
    <mergeCell ref="I11:J11"/>
    <mergeCell ref="K11:AB11"/>
    <mergeCell ref="BG12:BV12"/>
    <mergeCell ref="C14:G14"/>
    <mergeCell ref="K14:AB14"/>
    <mergeCell ref="K15:S15"/>
    <mergeCell ref="C16:J16"/>
    <mergeCell ref="K16:S16"/>
    <mergeCell ref="T16:AB16"/>
    <mergeCell ref="C17:J17"/>
    <mergeCell ref="K17:S17"/>
    <mergeCell ref="T17:AB17"/>
    <mergeCell ref="C18:J18"/>
    <mergeCell ref="AS18:BW18"/>
    <mergeCell ref="K19:AB19"/>
    <mergeCell ref="C21:J21"/>
    <mergeCell ref="K21:AB21"/>
    <mergeCell ref="D22:J22"/>
    <mergeCell ref="K22:L22"/>
    <mergeCell ref="C23:J23"/>
    <mergeCell ref="K23:AB23"/>
    <mergeCell ref="C24:J24"/>
    <mergeCell ref="K24:AB24"/>
    <mergeCell ref="C25:J25"/>
    <mergeCell ref="K25:AB25"/>
    <mergeCell ref="C28:J28"/>
    <mergeCell ref="C29:J29"/>
    <mergeCell ref="C34:J34"/>
    <mergeCell ref="K37:AB37"/>
    <mergeCell ref="AS37:BW37"/>
    <mergeCell ref="C39:J39"/>
    <mergeCell ref="K39:L39"/>
    <mergeCell ref="V39:AA39"/>
    <mergeCell ref="K40:L40"/>
    <mergeCell ref="V40:AA40"/>
    <mergeCell ref="AT42:BD42"/>
    <mergeCell ref="AT43:BD43"/>
    <mergeCell ref="K44:AB44"/>
    <mergeCell ref="AG44:AH44"/>
    <mergeCell ref="AI44:AS44"/>
    <mergeCell ref="AU44:AZ44"/>
    <mergeCell ref="BF44:BM44"/>
    <mergeCell ref="BP44:BU44"/>
    <mergeCell ref="M45:S45"/>
    <mergeCell ref="AG45:AH45"/>
    <mergeCell ref="AI45:AS45"/>
    <mergeCell ref="AU45:AZ45"/>
    <mergeCell ref="BF45:BM45"/>
    <mergeCell ref="BP45:BU45"/>
    <mergeCell ref="C46:J46"/>
    <mergeCell ref="K46:L46"/>
    <mergeCell ref="V46:AA46"/>
    <mergeCell ref="AG46:AH46"/>
    <mergeCell ref="AI46:AS46"/>
    <mergeCell ref="AU46:AZ46"/>
    <mergeCell ref="BF46:BM46"/>
    <mergeCell ref="BP46:BU46"/>
    <mergeCell ref="A47:J47"/>
    <mergeCell ref="K47:L47"/>
    <mergeCell ref="M47:AC47"/>
    <mergeCell ref="AG47:AH47"/>
    <mergeCell ref="AI47:AS47"/>
    <mergeCell ref="AT47:BO47"/>
    <mergeCell ref="BP47:BU47"/>
    <mergeCell ref="C48:J48"/>
    <mergeCell ref="K48:L48"/>
    <mergeCell ref="V48:AA48"/>
    <mergeCell ref="AG48:AH48"/>
    <mergeCell ref="AI48:AS48"/>
    <mergeCell ref="AT48:BO48"/>
    <mergeCell ref="BP48:BU48"/>
    <mergeCell ref="AG49:AH49"/>
    <mergeCell ref="BP49:BU49"/>
    <mergeCell ref="AG50:BW50"/>
    <mergeCell ref="M51:S51"/>
    <mergeCell ref="M52:S52"/>
    <mergeCell ref="M55:S55"/>
    <mergeCell ref="V55:AB55"/>
    <mergeCell ref="M56:S56"/>
    <mergeCell ref="V56:AB56"/>
    <mergeCell ref="D59:K59"/>
    <mergeCell ref="M59:S59"/>
    <mergeCell ref="M60:S60"/>
    <mergeCell ref="AG8:BX9"/>
    <mergeCell ref="AG13:AR14"/>
    <mergeCell ref="AS13:BW14"/>
    <mergeCell ref="AL15:AR18"/>
    <mergeCell ref="AS15:BW17"/>
    <mergeCell ref="AL19:AR20"/>
    <mergeCell ref="AS19:BG20"/>
    <mergeCell ref="BH19:BW20"/>
    <mergeCell ref="AL21:AR23"/>
    <mergeCell ref="AS21:BG23"/>
    <mergeCell ref="BH21:BW23"/>
    <mergeCell ref="AL24:AR25"/>
    <mergeCell ref="AS24:BW25"/>
    <mergeCell ref="AL26:AR28"/>
    <mergeCell ref="AS26:BW27"/>
    <mergeCell ref="AG29:AK34"/>
    <mergeCell ref="AL29:AR30"/>
    <mergeCell ref="AS29:BW30"/>
    <mergeCell ref="AL31:AR32"/>
    <mergeCell ref="AS31:BW32"/>
    <mergeCell ref="AL33:AR34"/>
    <mergeCell ref="AS33:AX34"/>
    <mergeCell ref="AY33:BC34"/>
    <mergeCell ref="BD33:BI34"/>
    <mergeCell ref="K35:AB36"/>
    <mergeCell ref="AG35:AK39"/>
    <mergeCell ref="AL35:AR39"/>
    <mergeCell ref="AS35:BW36"/>
    <mergeCell ref="AS38:BW39"/>
    <mergeCell ref="B40:B41"/>
    <mergeCell ref="C40:J41"/>
    <mergeCell ref="K42:AB43"/>
    <mergeCell ref="AG42:AH43"/>
    <mergeCell ref="AI42:AS43"/>
    <mergeCell ref="BE42:BW43"/>
    <mergeCell ref="AG15:AK28"/>
  </mergeCells>
  <phoneticPr fontId="18"/>
  <dataValidations count="4">
    <dataValidation allowBlank="1" showDropDown="0" showInputMessage="0" showErrorMessage="1" prompt="＊ここに入力された担当者が委任状の担当者となります。_x000a_建築士でなくてもかまいません。" sqref="K24"/>
    <dataValidation type="list" allowBlank="0" showDropDown="0" showInputMessage="1" showErrorMessage="1" sqref="K46:L46 K39:L40 K48:L48">
      <formula1>"有,無"</formula1>
    </dataValidation>
    <dataValidation allowBlank="1" showDropDown="0" showInputMessage="1" showErrorMessage="1" prompt="建築士事務所に属する、実際に担当される方。_x000a_管理建築士でなくてもかまいません。" sqref="K42 K30 K35"/>
    <dataValidation type="list" allowBlank="1" showDropDown="0" showInputMessage="1" showErrorMessage="1" sqref="K47">
      <formula1>"有,無"</formula1>
    </dataValidation>
  </dataValidations>
  <printOptions horizontalCentered="1"/>
  <pageMargins left="0.51181102362204722" right="0.15748031496062992" top="0.66929133858267709" bottom="0.39370078740157483" header="0.31496062992125984" footer="0.31496062992125984"/>
  <pageSetup paperSize="9" fitToWidth="1" fitToHeight="1" orientation="portrait" usePrinterDefaults="1" r:id="rId1"/>
  <drawing r:id="rId2"/>
  <legacyDrawing r:id="rId3"/>
  <mc:AlternateContent>
    <mc:Choice xmlns:x14="http://schemas.microsoft.com/office/spreadsheetml/2009/9/main" Requires="x14">
      <controls>
        <mc:AlternateContent>
          <mc:Choice Requires="x14">
            <control shapeId="11271" r:id="rId4" name="チェック 7">
              <controlPr defaultSize="0" autoPict="0">
                <anchor moveWithCells="1">
                  <from xmlns:xdr="http://schemas.openxmlformats.org/drawingml/2006/spreadsheetDrawing">
                    <xdr:col>9</xdr:col>
                    <xdr:colOff>127000</xdr:colOff>
                    <xdr:row>25</xdr:row>
                    <xdr:rowOff>7620</xdr:rowOff>
                  </from>
                  <to xmlns:xdr="http://schemas.openxmlformats.org/drawingml/2006/spreadsheetDrawing">
                    <xdr:col>11</xdr:col>
                    <xdr:colOff>130175</xdr:colOff>
                    <xdr:row>25</xdr:row>
                    <xdr:rowOff>233680</xdr:rowOff>
                  </to>
                </anchor>
              </controlPr>
            </control>
          </mc:Choice>
        </mc:AlternateContent>
        <mc:AlternateContent>
          <mc:Choice Requires="x14">
            <control shapeId="11272" r:id="rId5" name="チェック 8">
              <controlPr defaultSize="0" autoPict="0">
                <anchor moveWithCells="1">
                  <from xmlns:xdr="http://schemas.openxmlformats.org/drawingml/2006/spreadsheetDrawing">
                    <xdr:col>14</xdr:col>
                    <xdr:colOff>121285</xdr:colOff>
                    <xdr:row>25</xdr:row>
                    <xdr:rowOff>17145</xdr:rowOff>
                  </from>
                  <to xmlns:xdr="http://schemas.openxmlformats.org/drawingml/2006/spreadsheetDrawing">
                    <xdr:col>16</xdr:col>
                    <xdr:colOff>124460</xdr:colOff>
                    <xdr:row>26</xdr:row>
                    <xdr:rowOff>1905</xdr:rowOff>
                  </to>
                </anchor>
              </controlPr>
            </control>
          </mc:Choice>
        </mc:AlternateContent>
        <mc:AlternateContent>
          <mc:Choice Requires="x14">
            <control shapeId="11273" r:id="rId6" name="チェック 9">
              <controlPr defaultSize="0" autoPict="0">
                <anchor moveWithCells="1">
                  <from xmlns:xdr="http://schemas.openxmlformats.org/drawingml/2006/spreadsheetDrawing">
                    <xdr:col>9</xdr:col>
                    <xdr:colOff>125095</xdr:colOff>
                    <xdr:row>26</xdr:row>
                    <xdr:rowOff>0</xdr:rowOff>
                  </from>
                  <to xmlns:xdr="http://schemas.openxmlformats.org/drawingml/2006/spreadsheetDrawing">
                    <xdr:col>11</xdr:col>
                    <xdr:colOff>128270</xdr:colOff>
                    <xdr:row>26</xdr:row>
                    <xdr:rowOff>226060</xdr:rowOff>
                  </to>
                </anchor>
              </controlPr>
            </control>
          </mc:Choice>
        </mc:AlternateContent>
        <mc:AlternateContent>
          <mc:Choice Requires="x14">
            <control shapeId="11274" r:id="rId7" name="チェック 10">
              <controlPr defaultSize="0" autoPict="0">
                <anchor moveWithCells="1">
                  <from xmlns:xdr="http://schemas.openxmlformats.org/drawingml/2006/spreadsheetDrawing">
                    <xdr:col>12</xdr:col>
                    <xdr:colOff>120015</xdr:colOff>
                    <xdr:row>26</xdr:row>
                    <xdr:rowOff>0</xdr:rowOff>
                  </from>
                  <to xmlns:xdr="http://schemas.openxmlformats.org/drawingml/2006/spreadsheetDrawing">
                    <xdr:col>14</xdr:col>
                    <xdr:colOff>123190</xdr:colOff>
                    <xdr:row>26</xdr:row>
                    <xdr:rowOff>226060</xdr:rowOff>
                  </to>
                </anchor>
              </controlPr>
            </control>
          </mc:Choice>
        </mc:AlternateContent>
        <mc:AlternateContent>
          <mc:Choice Requires="x14">
            <control shapeId="11275" r:id="rId8" name="チェック 11">
              <controlPr defaultSize="0" autoPict="0">
                <anchor moveWithCells="1">
                  <from xmlns:xdr="http://schemas.openxmlformats.org/drawingml/2006/spreadsheetDrawing">
                    <xdr:col>15</xdr:col>
                    <xdr:colOff>120015</xdr:colOff>
                    <xdr:row>26</xdr:row>
                    <xdr:rowOff>5715</xdr:rowOff>
                  </from>
                  <to xmlns:xdr="http://schemas.openxmlformats.org/drawingml/2006/spreadsheetDrawing">
                    <xdr:col>17</xdr:col>
                    <xdr:colOff>123190</xdr:colOff>
                    <xdr:row>26</xdr:row>
                    <xdr:rowOff>231775</xdr:rowOff>
                  </to>
                </anchor>
              </controlPr>
            </control>
          </mc:Choice>
        </mc:AlternateContent>
        <mc:AlternateContent>
          <mc:Choice Requires="x14">
            <control shapeId="11276" r:id="rId9" name="チェック 12">
              <controlPr defaultSize="0" autoPict="0">
                <anchor moveWithCells="1">
                  <from xmlns:xdr="http://schemas.openxmlformats.org/drawingml/2006/spreadsheetDrawing">
                    <xdr:col>9</xdr:col>
                    <xdr:colOff>123825</xdr:colOff>
                    <xdr:row>27</xdr:row>
                    <xdr:rowOff>0</xdr:rowOff>
                  </from>
                  <to xmlns:xdr="http://schemas.openxmlformats.org/drawingml/2006/spreadsheetDrawing">
                    <xdr:col>11</xdr:col>
                    <xdr:colOff>126365</xdr:colOff>
                    <xdr:row>27</xdr:row>
                    <xdr:rowOff>226060</xdr:rowOff>
                  </to>
                </anchor>
              </controlPr>
            </control>
          </mc:Choice>
        </mc:AlternateContent>
        <mc:AlternateContent>
          <mc:Choice Requires="x14">
            <control shapeId="11277" r:id="rId10" name="チェック 13">
              <controlPr defaultSize="0" autoPict="0">
                <anchor moveWithCells="1">
                  <from xmlns:xdr="http://schemas.openxmlformats.org/drawingml/2006/spreadsheetDrawing">
                    <xdr:col>17</xdr:col>
                    <xdr:colOff>118110</xdr:colOff>
                    <xdr:row>27</xdr:row>
                    <xdr:rowOff>0</xdr:rowOff>
                  </from>
                  <to xmlns:xdr="http://schemas.openxmlformats.org/drawingml/2006/spreadsheetDrawing">
                    <xdr:col>19</xdr:col>
                    <xdr:colOff>120650</xdr:colOff>
                    <xdr:row>27</xdr:row>
                    <xdr:rowOff>224790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dimension ref="A1:BX54"/>
  <sheetViews>
    <sheetView showZeros="0" zoomScale="85" zoomScaleNormal="85" zoomScaleSheetLayoutView="100" workbookViewId="0">
      <selection activeCell="AR50" sqref="AR50"/>
    </sheetView>
  </sheetViews>
  <sheetFormatPr defaultColWidth="2.125" defaultRowHeight="15" customHeight="1"/>
  <cols>
    <col min="1" max="26" width="2.125" style="24" bestFit="1" customWidth="0"/>
    <col min="27" max="27" width="2.125" style="23" bestFit="1" customWidth="0"/>
    <col min="28" max="28" width="2.25" style="23" customWidth="1"/>
    <col min="29" max="29" width="2.5" style="23" customWidth="1"/>
    <col min="30" max="67" width="2" style="23" customWidth="1"/>
    <col min="68" max="16384" width="2.125" style="23" bestFit="1" customWidth="0"/>
  </cols>
  <sheetData>
    <row r="1" spans="1:76" ht="15" customHeight="1">
      <c r="Z1" s="120"/>
      <c r="AA1" s="122" t="s">
        <v>183</v>
      </c>
      <c r="AB1" s="133" t="s">
        <v>184</v>
      </c>
      <c r="AC1" s="25"/>
    </row>
    <row r="2" spans="1:76" ht="15" customHeight="1">
      <c r="B2" s="36" t="s">
        <v>44</v>
      </c>
      <c r="C2" s="36"/>
      <c r="D2" s="36"/>
      <c r="E2" s="36"/>
      <c r="F2" s="36"/>
      <c r="G2" s="36"/>
      <c r="H2" s="36"/>
      <c r="I2" s="36"/>
      <c r="J2" s="36"/>
      <c r="K2" s="36"/>
      <c r="L2" s="36"/>
      <c r="M2" s="36"/>
      <c r="N2" s="36"/>
      <c r="O2" s="36"/>
      <c r="P2" s="36"/>
      <c r="Q2" s="36"/>
      <c r="R2" s="36"/>
      <c r="S2" s="36"/>
      <c r="T2" s="36"/>
      <c r="U2" s="36"/>
      <c r="V2" s="36"/>
      <c r="W2" s="36"/>
      <c r="X2" s="36"/>
      <c r="Y2" s="36"/>
    </row>
    <row r="3" spans="1:76" ht="15" customHeight="1">
      <c r="B3" s="37" t="s">
        <v>30</v>
      </c>
      <c r="C3" s="37"/>
      <c r="D3" s="37"/>
      <c r="E3" s="37"/>
      <c r="F3" s="37"/>
      <c r="G3" s="37"/>
      <c r="H3" s="37"/>
      <c r="I3" s="37"/>
      <c r="J3" s="37"/>
      <c r="K3" s="37"/>
      <c r="L3" s="37"/>
      <c r="M3" s="37"/>
      <c r="N3" s="37"/>
      <c r="O3" s="37"/>
      <c r="P3" s="37"/>
      <c r="Q3" s="37"/>
      <c r="R3" s="37"/>
      <c r="S3" s="37"/>
      <c r="T3" s="37"/>
      <c r="U3" s="37"/>
      <c r="V3" s="37"/>
      <c r="W3" s="37"/>
      <c r="X3" s="37"/>
      <c r="Y3" s="37"/>
    </row>
    <row r="4" spans="1:76" ht="15" customHeight="1">
      <c r="AD4" s="23" t="s">
        <v>26</v>
      </c>
    </row>
    <row r="5" spans="1:76" ht="15" customHeight="1">
      <c r="AD5" s="23" t="s">
        <v>37</v>
      </c>
    </row>
    <row r="6" spans="1:76" ht="15" customHeight="1"/>
    <row r="7" spans="1:76" ht="15" customHeight="1"/>
    <row r="8" spans="1:76" ht="15" customHeight="1">
      <c r="AB8" s="47"/>
      <c r="AC8" s="139" t="s">
        <v>15</v>
      </c>
      <c r="AD8" s="139"/>
      <c r="AE8" s="139"/>
      <c r="AF8" s="139"/>
      <c r="AG8" s="139"/>
      <c r="AH8" s="139"/>
      <c r="AI8" s="139"/>
      <c r="AJ8" s="139"/>
      <c r="AK8" s="139"/>
      <c r="AL8" s="139"/>
      <c r="AM8" s="139"/>
      <c r="AN8" s="139"/>
      <c r="AO8" s="139"/>
      <c r="AP8" s="139"/>
      <c r="AQ8" s="139"/>
      <c r="AR8" s="139"/>
      <c r="AS8" s="139"/>
      <c r="AT8" s="139"/>
      <c r="AU8" s="139"/>
      <c r="AV8" s="139"/>
      <c r="AW8" s="139"/>
      <c r="AX8" s="139"/>
      <c r="AY8" s="139"/>
      <c r="AZ8" s="139"/>
      <c r="BA8" s="139"/>
      <c r="BB8" s="139"/>
      <c r="BC8" s="139"/>
      <c r="BD8" s="139"/>
      <c r="BE8" s="139"/>
      <c r="BF8" s="139"/>
      <c r="BG8" s="139"/>
      <c r="BH8" s="139"/>
      <c r="BI8" s="139"/>
      <c r="BJ8" s="139"/>
      <c r="BK8" s="139"/>
      <c r="BL8" s="139"/>
      <c r="BM8" s="139"/>
      <c r="BN8" s="139"/>
      <c r="BO8" s="139"/>
      <c r="BP8" s="139"/>
      <c r="BQ8" s="139"/>
      <c r="BR8" s="139"/>
      <c r="BS8" s="139"/>
      <c r="BT8" s="139"/>
      <c r="BU8" s="139"/>
      <c r="BV8" s="139"/>
      <c r="BW8" s="139"/>
      <c r="BX8" s="139"/>
    </row>
    <row r="9" spans="1:76" ht="15" customHeight="1">
      <c r="A9" s="27"/>
      <c r="AA9" s="24"/>
      <c r="AC9" s="139"/>
      <c r="AD9" s="139"/>
      <c r="AE9" s="139"/>
      <c r="AF9" s="139"/>
      <c r="AG9" s="139"/>
      <c r="AH9" s="139"/>
      <c r="AI9" s="139"/>
      <c r="AJ9" s="139"/>
      <c r="AK9" s="139"/>
      <c r="AL9" s="139"/>
      <c r="AM9" s="139"/>
      <c r="AN9" s="139"/>
      <c r="AO9" s="139"/>
      <c r="AP9" s="139"/>
      <c r="AQ9" s="139"/>
      <c r="AR9" s="139"/>
      <c r="AS9" s="139"/>
      <c r="AT9" s="139"/>
      <c r="AU9" s="139"/>
      <c r="AV9" s="139"/>
      <c r="AW9" s="139"/>
      <c r="AX9" s="139"/>
      <c r="AY9" s="139"/>
      <c r="AZ9" s="139"/>
      <c r="BA9" s="139"/>
      <c r="BB9" s="139"/>
      <c r="BC9" s="139"/>
      <c r="BD9" s="139"/>
      <c r="BE9" s="139"/>
      <c r="BF9" s="139"/>
      <c r="BG9" s="139"/>
      <c r="BH9" s="139"/>
      <c r="BI9" s="139"/>
      <c r="BJ9" s="139"/>
      <c r="BK9" s="139"/>
      <c r="BL9" s="139"/>
      <c r="BM9" s="139"/>
    </row>
    <row r="10" spans="1:76" ht="15" customHeight="1">
      <c r="A10" s="27"/>
      <c r="AC10" s="212" t="s">
        <v>56</v>
      </c>
      <c r="AD10" s="212"/>
      <c r="AE10" s="212"/>
      <c r="AF10" s="212"/>
      <c r="AG10" s="212"/>
      <c r="AH10" s="212"/>
      <c r="AI10" s="212"/>
      <c r="AJ10" s="212"/>
      <c r="AK10" s="212"/>
      <c r="AL10" s="212"/>
      <c r="AM10" s="212"/>
      <c r="AN10" s="212"/>
      <c r="AO10" s="212"/>
      <c r="AP10" s="212"/>
      <c r="AQ10" s="212"/>
      <c r="AR10" s="212"/>
      <c r="AS10" s="212"/>
      <c r="AT10" s="212"/>
      <c r="AU10" s="212"/>
      <c r="AV10" s="212"/>
      <c r="AW10" s="212"/>
      <c r="AX10" s="212"/>
      <c r="AY10" s="212"/>
      <c r="AZ10" s="212"/>
      <c r="BA10" s="212"/>
      <c r="BB10" s="212"/>
      <c r="BC10" s="212"/>
      <c r="BD10" s="212"/>
      <c r="BE10" s="212"/>
      <c r="BF10" s="212"/>
      <c r="BG10" s="212"/>
      <c r="BH10" s="212"/>
      <c r="BI10" s="212"/>
      <c r="BJ10" s="212"/>
      <c r="BK10" s="212"/>
      <c r="BL10" s="212"/>
      <c r="BM10" s="212"/>
      <c r="BN10" s="212"/>
      <c r="BO10" s="212"/>
      <c r="BP10" s="212"/>
      <c r="BQ10" s="212"/>
      <c r="BR10" s="212"/>
      <c r="BS10" s="212"/>
      <c r="BT10" s="212"/>
      <c r="BU10" s="212"/>
      <c r="BV10" s="212"/>
      <c r="BW10" s="212"/>
      <c r="BX10" s="212"/>
    </row>
    <row r="11" spans="1:76" ht="15" customHeight="1">
      <c r="A11" s="27"/>
      <c r="AA11" s="24"/>
    </row>
    <row r="12" spans="1:76" ht="15" customHeight="1">
      <c r="A12" s="27"/>
      <c r="B12" s="38" t="s">
        <v>11</v>
      </c>
      <c r="C12" s="38"/>
      <c r="D12" s="38"/>
      <c r="E12" s="38"/>
      <c r="F12" s="38"/>
      <c r="G12" s="48"/>
      <c r="H12" s="49"/>
      <c r="I12" s="49"/>
      <c r="J12" s="53"/>
      <c r="K12" s="74"/>
      <c r="L12" s="74"/>
      <c r="M12" s="74"/>
      <c r="N12" s="74"/>
      <c r="O12" s="74"/>
      <c r="P12" s="74"/>
      <c r="Q12" s="74"/>
      <c r="R12" s="74"/>
      <c r="S12" s="74"/>
      <c r="T12" s="74"/>
      <c r="U12" s="74"/>
      <c r="V12" s="74"/>
      <c r="W12" s="74"/>
      <c r="X12" s="74"/>
      <c r="Y12" s="74"/>
      <c r="Z12" s="74"/>
      <c r="AA12" s="123"/>
      <c r="BF12" s="219" t="str">
        <f>+IF(J12="","令和　　年　　月　　日",IF(J12&gt;=DATE(2019,5,1),"令和"&amp;IF(YEAR(J12)-2018=1,"元",YEAR(J12)-2018)&amp;"年"&amp;MONTH(J12)&amp;"月"&amp;DAY(J12)&amp;"日"))</f>
        <v>令和　　年　　月　　日</v>
      </c>
      <c r="BG12" s="219"/>
      <c r="BH12" s="219"/>
      <c r="BI12" s="219"/>
      <c r="BJ12" s="219"/>
      <c r="BK12" s="219"/>
      <c r="BL12" s="219"/>
      <c r="BM12" s="219"/>
      <c r="BN12" s="219"/>
      <c r="BO12" s="219"/>
      <c r="BP12" s="219"/>
      <c r="BQ12" s="219"/>
      <c r="BR12" s="219"/>
      <c r="BS12" s="219"/>
      <c r="BT12" s="219"/>
      <c r="BU12" s="219"/>
    </row>
    <row r="13" spans="1:76" ht="15" customHeight="1">
      <c r="AD13" s="47"/>
      <c r="AQ13" s="47"/>
      <c r="AR13" s="47"/>
      <c r="AS13" s="47"/>
      <c r="AT13" s="47"/>
      <c r="AU13" s="47"/>
      <c r="AV13" s="47"/>
      <c r="AW13" s="47"/>
      <c r="AX13" s="47"/>
      <c r="AY13" s="47"/>
      <c r="AZ13" s="47"/>
      <c r="BA13" s="47"/>
      <c r="BB13" s="47"/>
      <c r="BC13" s="47"/>
      <c r="BD13" s="47"/>
      <c r="BE13" s="47"/>
    </row>
    <row r="14" spans="1:76" ht="15" customHeight="1">
      <c r="A14" s="28"/>
      <c r="B14" s="38" t="s">
        <v>13</v>
      </c>
      <c r="C14" s="38"/>
      <c r="D14" s="38"/>
      <c r="E14" s="38"/>
      <c r="F14" s="38"/>
      <c r="G14" s="38"/>
      <c r="H14" s="38"/>
      <c r="I14" s="38"/>
      <c r="J14" s="248"/>
      <c r="K14" s="253"/>
      <c r="L14" s="253"/>
      <c r="M14" s="253"/>
      <c r="N14" s="253"/>
      <c r="O14" s="253"/>
      <c r="P14" s="253"/>
      <c r="Q14" s="253"/>
      <c r="R14" s="253"/>
      <c r="S14" s="253"/>
      <c r="T14" s="253"/>
      <c r="U14" s="253"/>
      <c r="V14" s="253"/>
      <c r="W14" s="253"/>
      <c r="X14" s="253"/>
      <c r="Y14" s="253"/>
      <c r="Z14" s="253"/>
      <c r="AA14" s="272"/>
      <c r="AE14" s="212" t="s">
        <v>145</v>
      </c>
      <c r="AF14" s="212"/>
      <c r="AG14" s="212"/>
      <c r="AH14" s="212"/>
      <c r="AI14" s="212"/>
      <c r="AJ14" s="212"/>
      <c r="AK14" s="212"/>
      <c r="AL14" s="212"/>
      <c r="AM14" s="212"/>
      <c r="AN14" s="212"/>
      <c r="AO14" s="212"/>
      <c r="AP14" s="212"/>
      <c r="BR14" s="294"/>
    </row>
    <row r="15" spans="1:76" ht="15" customHeight="1"/>
    <row r="16" spans="1:76" ht="18" customHeight="1">
      <c r="B16" s="38" t="s">
        <v>7</v>
      </c>
      <c r="C16" s="38"/>
      <c r="D16" s="38"/>
      <c r="E16" s="38"/>
      <c r="F16" s="38"/>
      <c r="G16" s="38"/>
      <c r="H16" s="38"/>
      <c r="I16" s="38"/>
      <c r="J16" s="249"/>
      <c r="K16" s="253"/>
      <c r="L16" s="253"/>
      <c r="M16" s="253"/>
      <c r="N16" s="253"/>
      <c r="O16" s="253"/>
      <c r="P16" s="253"/>
      <c r="Q16" s="253"/>
      <c r="R16" s="253"/>
      <c r="S16" s="253"/>
      <c r="T16" s="253"/>
      <c r="U16" s="253"/>
      <c r="V16" s="253"/>
      <c r="W16" s="253"/>
      <c r="X16" s="253"/>
      <c r="Y16" s="253"/>
      <c r="Z16" s="253"/>
      <c r="AA16" s="272"/>
      <c r="AM16" s="47"/>
      <c r="AN16" s="47"/>
      <c r="AO16" s="47"/>
      <c r="AP16" s="47"/>
      <c r="AQ16" s="47"/>
      <c r="AR16" s="47"/>
      <c r="AS16" s="277" t="s">
        <v>50</v>
      </c>
      <c r="AT16" s="47" t="s">
        <v>67</v>
      </c>
      <c r="AU16" s="47"/>
      <c r="AW16" s="47"/>
      <c r="AX16" s="285">
        <f>+J16</f>
        <v>0</v>
      </c>
      <c r="AY16" s="285"/>
      <c r="AZ16" s="285"/>
      <c r="BA16" s="285"/>
      <c r="BB16" s="285"/>
      <c r="BC16" s="285"/>
      <c r="BD16" s="285"/>
      <c r="BE16" s="285"/>
      <c r="BF16" s="285"/>
      <c r="BG16" s="285"/>
      <c r="BH16" s="285"/>
      <c r="BI16" s="285"/>
      <c r="BJ16" s="285"/>
      <c r="BK16" s="285"/>
      <c r="BL16" s="285"/>
      <c r="BM16" s="285"/>
      <c r="BN16" s="285"/>
      <c r="BO16" s="285"/>
      <c r="BP16" s="285"/>
      <c r="BQ16" s="285"/>
    </row>
    <row r="17" spans="1:73" ht="22.5" customHeight="1">
      <c r="AT17" s="212" t="s">
        <v>46</v>
      </c>
      <c r="AX17" s="285" t="str">
        <f>+J14&amp;"　　"</f>
        <v>　　</v>
      </c>
      <c r="AY17" s="285"/>
      <c r="AZ17" s="285"/>
      <c r="BA17" s="285"/>
      <c r="BB17" s="285"/>
      <c r="BC17" s="285"/>
      <c r="BD17" s="285"/>
      <c r="BE17" s="285"/>
      <c r="BF17" s="285"/>
      <c r="BG17" s="285"/>
      <c r="BH17" s="285"/>
      <c r="BI17" s="285"/>
      <c r="BJ17" s="285"/>
      <c r="BK17" s="285"/>
      <c r="BL17" s="285"/>
      <c r="BM17" s="285"/>
      <c r="BN17" s="285"/>
      <c r="BO17" s="285"/>
      <c r="BP17" s="285"/>
      <c r="BQ17" s="285"/>
      <c r="BS17" s="23" t="s">
        <v>36</v>
      </c>
    </row>
    <row r="18" spans="1:73" ht="15" customHeight="1">
      <c r="B18" s="38" t="s">
        <v>39</v>
      </c>
      <c r="C18" s="38"/>
      <c r="D18" s="38"/>
      <c r="E18" s="38"/>
      <c r="F18" s="38"/>
      <c r="G18" s="38"/>
      <c r="H18" s="38"/>
      <c r="I18" s="38"/>
      <c r="J18" s="53"/>
      <c r="K18" s="74"/>
      <c r="L18" s="74"/>
      <c r="M18" s="74"/>
      <c r="N18" s="74"/>
      <c r="O18" s="74"/>
      <c r="P18" s="74"/>
      <c r="Q18" s="74"/>
      <c r="R18" s="74"/>
      <c r="S18" s="74"/>
      <c r="T18" s="74"/>
      <c r="U18" s="74"/>
      <c r="V18" s="74"/>
      <c r="W18" s="74"/>
      <c r="X18" s="74"/>
      <c r="Y18" s="74"/>
      <c r="Z18" s="74"/>
      <c r="AA18" s="123"/>
      <c r="AR18" s="47"/>
      <c r="AS18" s="47"/>
      <c r="AT18" s="47"/>
      <c r="AU18" s="47"/>
      <c r="AV18" s="47"/>
      <c r="AW18" s="47"/>
      <c r="AX18" s="47"/>
      <c r="AY18" s="47"/>
      <c r="AZ18" s="47"/>
      <c r="BA18" s="47"/>
      <c r="BB18" s="47"/>
      <c r="BH18" s="23" t="s">
        <v>35</v>
      </c>
    </row>
    <row r="19" spans="1:73" ht="18" customHeight="1">
      <c r="AR19" s="277"/>
      <c r="AS19" s="277"/>
      <c r="AT19" s="277"/>
      <c r="AU19" s="212" t="s">
        <v>12</v>
      </c>
      <c r="AV19" s="277"/>
      <c r="AX19" s="277"/>
      <c r="AY19" s="277"/>
      <c r="AZ19" s="292">
        <f>+J18</f>
        <v>0</v>
      </c>
      <c r="BA19" s="212"/>
      <c r="BB19" s="212"/>
      <c r="BC19" s="212"/>
      <c r="BD19" s="212"/>
      <c r="BE19" s="212"/>
      <c r="BF19" s="212"/>
      <c r="BG19" s="212"/>
      <c r="BH19" s="212"/>
      <c r="BI19" s="212"/>
      <c r="BJ19" s="212"/>
      <c r="BK19" s="212"/>
      <c r="BL19" s="212"/>
      <c r="BM19" s="212"/>
      <c r="BN19" s="212"/>
      <c r="BO19" s="212"/>
      <c r="BP19" s="212"/>
      <c r="BQ19" s="212"/>
    </row>
    <row r="20" spans="1:73" ht="15" customHeight="1">
      <c r="AL20" s="277"/>
      <c r="AM20" s="277"/>
      <c r="AN20" s="277"/>
      <c r="AO20" s="212"/>
      <c r="AP20" s="277"/>
      <c r="AR20" s="277"/>
      <c r="AS20" s="277"/>
      <c r="AT20" s="284"/>
      <c r="AU20" s="47"/>
      <c r="AV20" s="47"/>
      <c r="AW20" s="47"/>
      <c r="AX20" s="47"/>
      <c r="AY20" s="47"/>
      <c r="AZ20" s="47"/>
      <c r="BA20" s="47"/>
      <c r="BB20" s="47"/>
      <c r="BC20" s="47"/>
      <c r="BD20" s="47"/>
      <c r="BE20" s="47"/>
      <c r="BF20" s="47"/>
      <c r="BG20" s="47"/>
      <c r="BH20" s="47"/>
      <c r="BI20" s="47"/>
      <c r="BJ20" s="47"/>
      <c r="BK20" s="47"/>
    </row>
    <row r="21" spans="1:73" s="23" customFormat="1" ht="19" customHeight="1">
      <c r="A21" s="28" t="s">
        <v>3</v>
      </c>
      <c r="B21" s="38" t="s">
        <v>33</v>
      </c>
      <c r="C21" s="38"/>
      <c r="D21" s="38"/>
      <c r="E21" s="38"/>
      <c r="F21" s="38"/>
      <c r="G21" s="38"/>
      <c r="H21" s="38"/>
      <c r="I21" s="38"/>
      <c r="J21" s="57"/>
      <c r="K21" s="77"/>
      <c r="L21" s="77"/>
      <c r="M21" s="77"/>
      <c r="N21" s="77"/>
      <c r="O21" s="77"/>
      <c r="P21" s="77"/>
      <c r="Q21" s="77"/>
      <c r="R21" s="77"/>
      <c r="S21" s="77"/>
      <c r="T21" s="77"/>
      <c r="U21" s="77"/>
      <c r="V21" s="77"/>
      <c r="W21" s="77"/>
      <c r="X21" s="77"/>
      <c r="Y21" s="77"/>
      <c r="Z21" s="77"/>
      <c r="AA21" s="126"/>
      <c r="AB21" s="30"/>
      <c r="AE21" s="23">
        <v>1</v>
      </c>
      <c r="AG21" s="23" t="s">
        <v>75</v>
      </c>
      <c r="AN21" s="23" t="s">
        <v>77</v>
      </c>
      <c r="AT21" s="285">
        <f>J21</f>
        <v>0</v>
      </c>
      <c r="AU21" s="285"/>
      <c r="AV21" s="285"/>
      <c r="AW21" s="285"/>
      <c r="AX21" s="285"/>
      <c r="AY21" s="285"/>
      <c r="AZ21" s="285"/>
      <c r="BA21" s="285"/>
      <c r="BB21" s="285"/>
      <c r="BC21" s="285"/>
      <c r="BD21" s="285"/>
      <c r="BE21" s="285"/>
      <c r="BF21" s="285"/>
      <c r="BG21" s="285"/>
      <c r="BH21" s="285"/>
      <c r="BI21" s="285"/>
      <c r="BJ21" s="285"/>
      <c r="BK21" s="285"/>
      <c r="BL21" s="285"/>
      <c r="BM21" s="285"/>
      <c r="BN21" s="285"/>
      <c r="BO21" s="285"/>
      <c r="BP21" s="285"/>
      <c r="BQ21" s="285"/>
      <c r="BR21" s="285"/>
    </row>
    <row r="22" spans="1:73" s="23" customFormat="1" ht="19" customHeight="1">
      <c r="A22" s="27"/>
      <c r="B22" s="24"/>
      <c r="C22" s="38" t="s">
        <v>81</v>
      </c>
      <c r="D22" s="38"/>
      <c r="E22" s="38"/>
      <c r="F22" s="38"/>
      <c r="G22" s="38"/>
      <c r="H22" s="38"/>
      <c r="I22" s="38"/>
      <c r="J22" s="250" t="s">
        <v>85</v>
      </c>
      <c r="K22" s="250"/>
      <c r="L22" s="259"/>
      <c r="M22" s="263"/>
      <c r="N22" s="24"/>
      <c r="O22" s="139" t="s">
        <v>9</v>
      </c>
      <c r="P22" s="139"/>
      <c r="Q22" s="139"/>
      <c r="R22" s="139"/>
      <c r="S22" s="73"/>
      <c r="T22" s="254"/>
      <c r="U22" s="254"/>
      <c r="V22" s="254"/>
      <c r="W22" s="254"/>
      <c r="X22" s="85"/>
      <c r="Y22" s="24"/>
      <c r="Z22" s="24"/>
      <c r="AA22" s="24"/>
      <c r="AB22" s="30">
        <f>IF(L22="",0,IF(L22="行政書士",0.3,0.1))+IF(S22="",0,0.2)</f>
        <v>0</v>
      </c>
      <c r="AN22" s="23" t="s">
        <v>86</v>
      </c>
      <c r="AS22" s="283">
        <f>L22</f>
        <v>0</v>
      </c>
      <c r="AT22" s="283"/>
      <c r="AU22" s="283"/>
      <c r="AV22" s="23" t="s">
        <v>63</v>
      </c>
      <c r="AW22" s="139" t="s">
        <v>80</v>
      </c>
      <c r="AX22" s="139"/>
      <c r="AY22" s="139"/>
      <c r="AZ22" s="139"/>
      <c r="BA22" s="139"/>
      <c r="BB22" s="139">
        <f>S22</f>
        <v>0</v>
      </c>
      <c r="BC22" s="139"/>
      <c r="BD22" s="139"/>
      <c r="BE22" s="139"/>
      <c r="BF22" s="139"/>
      <c r="BG22" s="139"/>
      <c r="BH22" s="89" t="s">
        <v>63</v>
      </c>
      <c r="BI22" s="231" t="s">
        <v>89</v>
      </c>
      <c r="BJ22" s="231"/>
      <c r="BK22" s="231"/>
      <c r="BL22" s="231"/>
      <c r="BM22" s="231"/>
      <c r="BN22" s="231">
        <f>S23</f>
        <v>0</v>
      </c>
      <c r="BO22" s="231"/>
      <c r="BP22" s="231"/>
      <c r="BQ22" s="231"/>
      <c r="BR22" s="231"/>
      <c r="BS22" s="89" t="s">
        <v>63</v>
      </c>
    </row>
    <row r="23" spans="1:73" s="23" customFormat="1" ht="19" customHeight="1">
      <c r="A23" s="27"/>
      <c r="B23" s="24"/>
      <c r="C23" s="24"/>
      <c r="D23" s="24"/>
      <c r="E23" s="24"/>
      <c r="F23" s="24"/>
      <c r="G23" s="24"/>
      <c r="H23" s="24"/>
      <c r="I23" s="24"/>
      <c r="J23" s="24"/>
      <c r="K23" s="24"/>
      <c r="L23" s="24"/>
      <c r="M23" s="24"/>
      <c r="N23" s="24"/>
      <c r="O23" s="139" t="s">
        <v>90</v>
      </c>
      <c r="P23" s="139"/>
      <c r="Q23" s="139"/>
      <c r="R23" s="139"/>
      <c r="S23" s="73"/>
      <c r="T23" s="254"/>
      <c r="U23" s="254"/>
      <c r="V23" s="254"/>
      <c r="W23" s="254"/>
      <c r="X23" s="85"/>
      <c r="Y23" s="24"/>
      <c r="Z23" s="24"/>
      <c r="AA23" s="24"/>
      <c r="AB23" s="30">
        <f>IF(S23="",0,0.1)</f>
        <v>0</v>
      </c>
      <c r="AN23" s="23" t="s">
        <v>79</v>
      </c>
      <c r="AS23" s="47"/>
      <c r="AT23" s="47"/>
      <c r="AU23" s="285">
        <f>G24</f>
        <v>0</v>
      </c>
      <c r="AV23" s="285"/>
      <c r="AW23" s="285"/>
      <c r="AX23" s="285"/>
      <c r="AY23" s="285"/>
      <c r="AZ23" s="285"/>
      <c r="BA23" s="285"/>
      <c r="BB23" s="285"/>
      <c r="BC23" s="285"/>
      <c r="BD23" s="285"/>
      <c r="BE23" s="285"/>
      <c r="BF23" s="285"/>
      <c r="BG23" s="285"/>
      <c r="BH23" s="285"/>
      <c r="BI23" s="285"/>
      <c r="BJ23" s="285"/>
      <c r="BK23" s="285"/>
      <c r="BL23" s="285"/>
      <c r="BM23" s="285"/>
      <c r="BN23" s="285"/>
      <c r="BO23" s="285"/>
      <c r="BP23" s="285"/>
      <c r="BQ23" s="285"/>
      <c r="BR23" s="285"/>
      <c r="BU23" s="276"/>
    </row>
    <row r="24" spans="1:73" s="23" customFormat="1" ht="19" customHeight="1">
      <c r="A24" s="27"/>
      <c r="B24" s="24"/>
      <c r="C24" s="38" t="s">
        <v>92</v>
      </c>
      <c r="D24" s="38"/>
      <c r="E24" s="38"/>
      <c r="F24" s="38"/>
      <c r="G24" s="245"/>
      <c r="H24" s="246"/>
      <c r="I24" s="246"/>
      <c r="J24" s="246"/>
      <c r="K24" s="246"/>
      <c r="L24" s="246"/>
      <c r="M24" s="264"/>
      <c r="N24" s="24"/>
      <c r="O24" s="266" t="s">
        <v>52</v>
      </c>
      <c r="P24" s="266"/>
      <c r="Q24" s="266"/>
      <c r="R24" s="266"/>
      <c r="S24" s="249"/>
      <c r="T24" s="253"/>
      <c r="U24" s="253"/>
      <c r="V24" s="253"/>
      <c r="W24" s="253"/>
      <c r="X24" s="253"/>
      <c r="Y24" s="253"/>
      <c r="Z24" s="253"/>
      <c r="AA24" s="272"/>
      <c r="AB24" s="30">
        <f>IF(G24="",0,0.1)+IF(S24="",0,0.2)</f>
        <v>0</v>
      </c>
      <c r="AN24" s="23" t="s">
        <v>71</v>
      </c>
      <c r="AU24" s="212">
        <f>S24</f>
        <v>0</v>
      </c>
      <c r="AV24" s="212"/>
      <c r="AW24" s="212"/>
      <c r="AX24" s="212"/>
      <c r="AY24" s="212"/>
      <c r="AZ24" s="212"/>
      <c r="BA24" s="212"/>
      <c r="BB24" s="212"/>
      <c r="BC24" s="212"/>
      <c r="BD24" s="212"/>
      <c r="BE24" s="212"/>
      <c r="BF24" s="212"/>
      <c r="BG24" s="212"/>
      <c r="BH24" s="212"/>
      <c r="BI24" s="212"/>
      <c r="BJ24" s="212"/>
      <c r="BK24" s="212"/>
      <c r="BL24" s="212"/>
      <c r="BM24" s="212"/>
    </row>
    <row r="25" spans="1:73" s="23" customFormat="1" ht="3" customHeight="1">
      <c r="A25" s="27"/>
      <c r="B25" s="24"/>
      <c r="C25" s="235"/>
      <c r="D25" s="239"/>
      <c r="E25" s="239"/>
      <c r="F25" s="239"/>
      <c r="G25" s="239"/>
      <c r="H25" s="239"/>
      <c r="I25" s="239"/>
      <c r="J25" s="239"/>
      <c r="K25" s="239"/>
      <c r="L25" s="239"/>
      <c r="M25" s="239"/>
      <c r="N25" s="239"/>
      <c r="O25" s="239"/>
      <c r="P25" s="239"/>
      <c r="Q25" s="239"/>
      <c r="R25" s="239"/>
      <c r="S25" s="239"/>
      <c r="T25" s="239"/>
      <c r="U25" s="239"/>
      <c r="V25" s="239"/>
      <c r="W25" s="239"/>
      <c r="X25" s="239"/>
      <c r="Y25" s="239"/>
      <c r="Z25" s="46"/>
      <c r="AA25" s="46"/>
      <c r="AB25" s="134"/>
      <c r="AZ25" s="47"/>
      <c r="BA25" s="47"/>
      <c r="BB25" s="47"/>
      <c r="BC25" s="47"/>
      <c r="BD25" s="47"/>
      <c r="BE25" s="47"/>
      <c r="BF25" s="47"/>
      <c r="BG25" s="47"/>
      <c r="BH25" s="47"/>
      <c r="BI25" s="47"/>
      <c r="BJ25" s="47"/>
      <c r="BK25" s="47"/>
      <c r="BL25" s="47"/>
      <c r="BM25" s="47"/>
      <c r="BN25" s="47"/>
      <c r="BO25" s="47"/>
      <c r="BP25" s="47"/>
      <c r="BQ25" s="47"/>
      <c r="BR25" s="47"/>
      <c r="BU25" s="276"/>
    </row>
    <row r="26" spans="1:73" s="23" customFormat="1" ht="19" customHeight="1">
      <c r="A26" s="28" t="s">
        <v>72</v>
      </c>
      <c r="B26" s="38" t="s">
        <v>96</v>
      </c>
      <c r="C26" s="38"/>
      <c r="D26" s="38"/>
      <c r="E26" s="38"/>
      <c r="F26" s="38"/>
      <c r="G26" s="38"/>
      <c r="H26" s="38"/>
      <c r="I26" s="38"/>
      <c r="J26" s="249"/>
      <c r="K26" s="253"/>
      <c r="L26" s="253"/>
      <c r="M26" s="253"/>
      <c r="N26" s="253"/>
      <c r="O26" s="253"/>
      <c r="P26" s="253"/>
      <c r="Q26" s="253"/>
      <c r="R26" s="253"/>
      <c r="S26" s="253"/>
      <c r="T26" s="253"/>
      <c r="U26" s="253"/>
      <c r="V26" s="253"/>
      <c r="W26" s="253"/>
      <c r="X26" s="253"/>
      <c r="Y26" s="253"/>
      <c r="Z26" s="253"/>
      <c r="AA26" s="272"/>
      <c r="AB26" s="30">
        <f>IF(J26="",0,0.3)</f>
        <v>0</v>
      </c>
      <c r="AE26" s="23">
        <v>2</v>
      </c>
      <c r="AG26" s="23" t="s">
        <v>97</v>
      </c>
      <c r="AN26" s="23" t="s">
        <v>77</v>
      </c>
      <c r="AT26" s="285">
        <f>J26</f>
        <v>0</v>
      </c>
      <c r="AU26" s="285"/>
      <c r="AV26" s="285"/>
      <c r="AW26" s="285"/>
      <c r="AX26" s="285"/>
      <c r="AY26" s="285"/>
      <c r="AZ26" s="285"/>
      <c r="BA26" s="285"/>
      <c r="BB26" s="285"/>
      <c r="BC26" s="285"/>
      <c r="BD26" s="285"/>
      <c r="BE26" s="285"/>
      <c r="BF26" s="285"/>
      <c r="BG26" s="285"/>
      <c r="BH26" s="285"/>
      <c r="BI26" s="285"/>
      <c r="BJ26" s="285"/>
      <c r="BK26" s="285"/>
      <c r="BL26" s="285"/>
      <c r="BM26" s="285"/>
      <c r="BN26" s="285"/>
      <c r="BO26" s="285"/>
      <c r="BP26" s="285"/>
      <c r="BQ26" s="285"/>
      <c r="BR26" s="285"/>
      <c r="BU26" s="276"/>
    </row>
    <row r="27" spans="1:73" s="23" customFormat="1" ht="19" customHeight="1">
      <c r="A27" s="27"/>
      <c r="B27" s="24"/>
      <c r="C27" s="38" t="s">
        <v>81</v>
      </c>
      <c r="D27" s="38"/>
      <c r="E27" s="38"/>
      <c r="F27" s="38"/>
      <c r="G27" s="38"/>
      <c r="H27" s="38"/>
      <c r="I27" s="38"/>
      <c r="J27" s="250" t="s">
        <v>85</v>
      </c>
      <c r="K27" s="250"/>
      <c r="L27" s="260"/>
      <c r="M27" s="265"/>
      <c r="N27" s="24"/>
      <c r="O27" s="139" t="s">
        <v>9</v>
      </c>
      <c r="P27" s="139"/>
      <c r="Q27" s="139"/>
      <c r="R27" s="139"/>
      <c r="S27" s="73"/>
      <c r="T27" s="254"/>
      <c r="U27" s="254"/>
      <c r="V27" s="254"/>
      <c r="W27" s="254"/>
      <c r="X27" s="85"/>
      <c r="Y27" s="24"/>
      <c r="Z27" s="24"/>
      <c r="AA27" s="24"/>
      <c r="AB27" s="30">
        <f>IF(L27="",0,IF(L27="行政書士",0.3,0.1))+IF(S27="",0,0.2)</f>
        <v>0</v>
      </c>
      <c r="AN27" s="23" t="s">
        <v>86</v>
      </c>
      <c r="AS27" s="283">
        <f>L27</f>
        <v>0</v>
      </c>
      <c r="AT27" s="283"/>
      <c r="AU27" s="283"/>
      <c r="AV27" s="23" t="s">
        <v>63</v>
      </c>
      <c r="AW27" s="139" t="s">
        <v>80</v>
      </c>
      <c r="AX27" s="139"/>
      <c r="AY27" s="139"/>
      <c r="AZ27" s="139"/>
      <c r="BA27" s="139"/>
      <c r="BB27" s="139">
        <f>S27</f>
        <v>0</v>
      </c>
      <c r="BC27" s="139"/>
      <c r="BD27" s="139"/>
      <c r="BE27" s="139"/>
      <c r="BF27" s="139"/>
      <c r="BG27" s="139"/>
      <c r="BH27" s="89" t="s">
        <v>63</v>
      </c>
      <c r="BI27" s="231" t="s">
        <v>89</v>
      </c>
      <c r="BJ27" s="231"/>
      <c r="BK27" s="231"/>
      <c r="BL27" s="231"/>
      <c r="BM27" s="231"/>
      <c r="BN27" s="231">
        <f>S28</f>
        <v>0</v>
      </c>
      <c r="BO27" s="231"/>
      <c r="BP27" s="231"/>
      <c r="BQ27" s="231"/>
      <c r="BR27" s="231"/>
      <c r="BS27" s="89" t="s">
        <v>63</v>
      </c>
    </row>
    <row r="28" spans="1:73" s="23" customFormat="1" ht="19" customHeight="1">
      <c r="A28" s="27"/>
      <c r="B28" s="24"/>
      <c r="C28" s="24"/>
      <c r="D28" s="24"/>
      <c r="E28" s="24"/>
      <c r="F28" s="24"/>
      <c r="G28" s="24"/>
      <c r="H28" s="24"/>
      <c r="I28" s="24"/>
      <c r="J28" s="24"/>
      <c r="K28" s="24"/>
      <c r="L28" s="24"/>
      <c r="M28" s="24"/>
      <c r="N28" s="24"/>
      <c r="O28" s="139" t="s">
        <v>90</v>
      </c>
      <c r="P28" s="139"/>
      <c r="Q28" s="139"/>
      <c r="R28" s="139"/>
      <c r="S28" s="73"/>
      <c r="T28" s="254"/>
      <c r="U28" s="254"/>
      <c r="V28" s="254"/>
      <c r="W28" s="254"/>
      <c r="X28" s="85"/>
      <c r="Y28" s="24"/>
      <c r="Z28" s="24"/>
      <c r="AA28" s="24"/>
      <c r="AB28" s="30">
        <f>IF(S28="",0,0.1)</f>
        <v>0</v>
      </c>
      <c r="AN28" s="23" t="s">
        <v>46</v>
      </c>
      <c r="AS28" s="47"/>
      <c r="AT28" s="47"/>
      <c r="AU28" s="212">
        <f>G30</f>
        <v>0</v>
      </c>
      <c r="AV28" s="212"/>
      <c r="AW28" s="212"/>
      <c r="AX28" s="212"/>
      <c r="AY28" s="212"/>
      <c r="AZ28" s="212"/>
      <c r="BA28" s="212"/>
      <c r="BB28" s="212"/>
      <c r="BC28" s="212"/>
      <c r="BD28" s="212"/>
      <c r="BE28" s="212"/>
      <c r="BF28" s="212"/>
      <c r="BG28" s="212"/>
      <c r="BH28" s="212"/>
      <c r="BI28" s="212"/>
      <c r="BJ28" s="212"/>
      <c r="BK28" s="212"/>
      <c r="BL28" s="212"/>
      <c r="BM28" s="212"/>
      <c r="BN28" s="212"/>
      <c r="BO28" s="212"/>
      <c r="BP28" s="212"/>
      <c r="BQ28" s="212"/>
      <c r="BR28" s="212"/>
      <c r="BU28" s="276"/>
    </row>
    <row r="29" spans="1:73" s="23" customFormat="1" ht="3" customHeight="1">
      <c r="A29" s="27"/>
      <c r="B29" s="24"/>
      <c r="C29" s="24"/>
      <c r="D29" s="24"/>
      <c r="E29" s="24"/>
      <c r="F29" s="24"/>
      <c r="G29" s="24"/>
      <c r="H29" s="24"/>
      <c r="I29" s="24"/>
      <c r="J29" s="24"/>
      <c r="K29" s="24"/>
      <c r="L29" s="24"/>
      <c r="M29" s="24"/>
      <c r="N29" s="24"/>
      <c r="O29" s="231"/>
      <c r="P29" s="231"/>
      <c r="Q29" s="231"/>
      <c r="R29" s="231"/>
      <c r="S29" s="250"/>
      <c r="T29" s="250"/>
      <c r="U29" s="250"/>
      <c r="V29" s="250"/>
      <c r="W29" s="250"/>
      <c r="X29" s="250"/>
      <c r="Y29" s="24"/>
      <c r="Z29" s="24"/>
      <c r="AA29" s="24"/>
      <c r="AB29" s="30"/>
      <c r="AS29" s="231"/>
      <c r="AT29" s="231"/>
      <c r="AU29" s="286"/>
      <c r="AV29" s="286"/>
      <c r="AW29" s="286"/>
      <c r="AX29" s="286"/>
      <c r="AY29" s="286"/>
      <c r="AZ29" s="286"/>
      <c r="BA29" s="286"/>
      <c r="BB29" s="286"/>
      <c r="BC29" s="286"/>
      <c r="BD29" s="286"/>
      <c r="BE29" s="286"/>
      <c r="BF29" s="286"/>
      <c r="BG29" s="286"/>
      <c r="BH29" s="286"/>
      <c r="BI29" s="286"/>
      <c r="BJ29" s="286"/>
      <c r="BK29" s="286"/>
      <c r="BL29" s="286"/>
      <c r="BM29" s="286"/>
      <c r="BN29" s="286"/>
      <c r="BO29" s="286"/>
      <c r="BP29" s="286"/>
      <c r="BQ29" s="286"/>
      <c r="BR29" s="286"/>
      <c r="BU29" s="276"/>
    </row>
    <row r="30" spans="1:73" s="23" customFormat="1" ht="19" customHeight="1">
      <c r="A30" s="27"/>
      <c r="B30" s="24"/>
      <c r="C30" s="38" t="s">
        <v>98</v>
      </c>
      <c r="D30" s="38"/>
      <c r="E30" s="38"/>
      <c r="F30" s="38"/>
      <c r="G30" s="245"/>
      <c r="H30" s="246"/>
      <c r="I30" s="246"/>
      <c r="J30" s="246"/>
      <c r="K30" s="246"/>
      <c r="L30" s="246"/>
      <c r="M30" s="264"/>
      <c r="N30" s="24"/>
      <c r="O30" s="267"/>
      <c r="P30" s="267"/>
      <c r="Q30" s="267"/>
      <c r="R30" s="267"/>
      <c r="S30" s="46"/>
      <c r="T30" s="46"/>
      <c r="U30" s="46"/>
      <c r="V30" s="46"/>
      <c r="W30" s="46"/>
      <c r="X30" s="46"/>
      <c r="Y30" s="46"/>
      <c r="Z30" s="46"/>
      <c r="AA30" s="46"/>
      <c r="AB30" s="134"/>
      <c r="AE30" s="23">
        <v>3</v>
      </c>
      <c r="AG30" s="23" t="s">
        <v>101</v>
      </c>
      <c r="AN30" s="212" t="s">
        <v>102</v>
      </c>
      <c r="AO30" s="212"/>
      <c r="AP30" s="212"/>
      <c r="AQ30" s="212"/>
      <c r="AR30" s="212"/>
      <c r="AS30" s="212"/>
      <c r="AT30" s="285">
        <f>J31</f>
        <v>0</v>
      </c>
      <c r="AU30" s="285"/>
      <c r="AV30" s="285"/>
      <c r="AW30" s="285"/>
      <c r="AX30" s="285"/>
      <c r="AY30" s="285"/>
      <c r="AZ30" s="285"/>
      <c r="BA30" s="285"/>
      <c r="BB30" s="285"/>
      <c r="BC30" s="285"/>
      <c r="BD30" s="285"/>
      <c r="BE30" s="285"/>
      <c r="BF30" s="285"/>
      <c r="BG30" s="285"/>
      <c r="BH30" s="285"/>
      <c r="BI30" s="285"/>
      <c r="BJ30" s="285"/>
      <c r="BK30" s="285"/>
      <c r="BL30" s="285"/>
      <c r="BM30" s="285"/>
      <c r="BN30" s="285"/>
      <c r="BO30" s="285"/>
      <c r="BP30" s="285"/>
      <c r="BQ30" s="285"/>
      <c r="BR30" s="285"/>
    </row>
    <row r="31" spans="1:73" s="23" customFormat="1" ht="19" customHeight="1">
      <c r="A31" s="28" t="s">
        <v>94</v>
      </c>
      <c r="B31" s="38" t="s">
        <v>100</v>
      </c>
      <c r="C31" s="38"/>
      <c r="D31" s="38"/>
      <c r="E31" s="38"/>
      <c r="F31" s="38"/>
      <c r="G31" s="38"/>
      <c r="H31" s="38"/>
      <c r="I31" s="38"/>
      <c r="J31" s="73"/>
      <c r="K31" s="254"/>
      <c r="L31" s="254"/>
      <c r="M31" s="254"/>
      <c r="N31" s="254"/>
      <c r="O31" s="254"/>
      <c r="P31" s="254"/>
      <c r="Q31" s="254"/>
      <c r="R31" s="254"/>
      <c r="S31" s="254"/>
      <c r="T31" s="254"/>
      <c r="U31" s="254"/>
      <c r="V31" s="254"/>
      <c r="W31" s="254"/>
      <c r="X31" s="254"/>
      <c r="Y31" s="254"/>
      <c r="Z31" s="254"/>
      <c r="AA31" s="85"/>
      <c r="AB31" s="30">
        <f>IF(J31="",0,0.5)</f>
        <v>0</v>
      </c>
      <c r="AN31" s="212" t="s">
        <v>58</v>
      </c>
      <c r="AO31" s="212"/>
      <c r="AP31" s="212"/>
      <c r="AQ31" s="212"/>
      <c r="AR31" s="212"/>
      <c r="AS31" s="212"/>
      <c r="AT31" s="212"/>
      <c r="AU31" s="212" t="s">
        <v>61</v>
      </c>
      <c r="AV31" s="139">
        <f>K32</f>
        <v>0</v>
      </c>
      <c r="AW31" s="139"/>
      <c r="AX31" s="139"/>
      <c r="AY31" s="212" t="s">
        <v>63</v>
      </c>
      <c r="AZ31" s="212"/>
      <c r="BA31" s="139">
        <f>P32</f>
        <v>0</v>
      </c>
      <c r="BB31" s="139"/>
      <c r="BC31" s="139" t="s">
        <v>104</v>
      </c>
      <c r="BD31" s="139">
        <f>S32</f>
        <v>0</v>
      </c>
      <c r="BE31" s="139"/>
      <c r="BF31" s="139"/>
      <c r="BG31" s="139"/>
      <c r="BH31" s="139"/>
      <c r="BI31" s="212"/>
      <c r="BJ31" s="212"/>
      <c r="BK31" s="212"/>
      <c r="BL31" s="212"/>
      <c r="BM31" s="212"/>
      <c r="BN31" s="212"/>
      <c r="BO31" s="212"/>
      <c r="BP31" s="47"/>
      <c r="BQ31" s="47"/>
      <c r="BR31" s="47"/>
    </row>
    <row r="32" spans="1:73" s="23" customFormat="1" ht="19" customHeight="1">
      <c r="A32" s="27"/>
      <c r="C32" s="38" t="s">
        <v>103</v>
      </c>
      <c r="D32" s="38"/>
      <c r="E32" s="38"/>
      <c r="F32" s="38"/>
      <c r="G32" s="38"/>
      <c r="H32" s="38"/>
      <c r="I32" s="38"/>
      <c r="J32" s="43" t="s">
        <v>61</v>
      </c>
      <c r="K32" s="73"/>
      <c r="L32" s="254"/>
      <c r="M32" s="85"/>
      <c r="N32" s="43" t="s">
        <v>63</v>
      </c>
      <c r="O32" s="212"/>
      <c r="P32" s="73"/>
      <c r="Q32" s="85"/>
      <c r="R32" s="269" t="s">
        <v>104</v>
      </c>
      <c r="S32" s="73"/>
      <c r="T32" s="254"/>
      <c r="U32" s="254"/>
      <c r="V32" s="254"/>
      <c r="W32" s="85"/>
      <c r="X32" s="24"/>
      <c r="Y32" s="24"/>
      <c r="Z32" s="24"/>
      <c r="AA32" s="24"/>
      <c r="AB32" s="30"/>
      <c r="BP32" s="286"/>
      <c r="BQ32" s="286"/>
      <c r="BR32" s="286"/>
    </row>
    <row r="33" spans="1:76" s="23" customFormat="1" ht="19" customHeight="1">
      <c r="A33" s="27"/>
      <c r="B33" s="24"/>
      <c r="AE33" s="23">
        <v>4</v>
      </c>
      <c r="AG33" s="23" t="s">
        <v>107</v>
      </c>
    </row>
    <row r="34" spans="1:76" s="23" customFormat="1" ht="19" customHeight="1">
      <c r="A34" s="232">
        <v>4</v>
      </c>
      <c r="B34" s="42" t="s">
        <v>105</v>
      </c>
      <c r="C34" s="38"/>
      <c r="D34" s="38"/>
      <c r="E34" s="38"/>
      <c r="F34" s="38"/>
      <c r="G34" s="38"/>
      <c r="H34" s="38"/>
      <c r="I34" s="38"/>
      <c r="J34" s="24"/>
      <c r="K34" s="24"/>
      <c r="L34" s="24"/>
      <c r="M34" s="24"/>
      <c r="N34" s="24"/>
      <c r="O34" s="24"/>
      <c r="P34" s="24"/>
      <c r="Q34" s="24"/>
      <c r="R34" s="24"/>
      <c r="S34" s="24"/>
      <c r="T34" s="24"/>
      <c r="U34" s="24"/>
      <c r="V34" s="24"/>
      <c r="W34" s="24"/>
      <c r="X34" s="24"/>
      <c r="Y34" s="24"/>
      <c r="Z34" s="24"/>
      <c r="AA34" s="24"/>
      <c r="AB34" s="30"/>
      <c r="AF34" s="152" t="s">
        <v>170</v>
      </c>
      <c r="AG34" s="165"/>
      <c r="AH34" s="165"/>
      <c r="AI34" s="165"/>
      <c r="AJ34" s="165"/>
      <c r="AK34" s="165"/>
      <c r="AL34" s="165"/>
      <c r="AM34" s="165"/>
      <c r="AN34" s="165"/>
      <c r="AO34" s="165"/>
      <c r="AP34" s="161"/>
      <c r="AQ34" s="280">
        <f>J35</f>
        <v>0</v>
      </c>
      <c r="AR34" s="281"/>
      <c r="AS34" s="281"/>
      <c r="AT34" s="281"/>
      <c r="AU34" s="281"/>
      <c r="AV34" s="281"/>
      <c r="AW34" s="281"/>
      <c r="AX34" s="281"/>
      <c r="AY34" s="281"/>
      <c r="AZ34" s="281"/>
      <c r="BA34" s="281"/>
      <c r="BB34" s="281"/>
      <c r="BC34" s="281"/>
      <c r="BD34" s="281"/>
      <c r="BE34" s="281"/>
      <c r="BF34" s="281"/>
      <c r="BG34" s="281"/>
      <c r="BH34" s="281"/>
      <c r="BI34" s="281"/>
      <c r="BJ34" s="281"/>
      <c r="BK34" s="281"/>
      <c r="BL34" s="281"/>
      <c r="BM34" s="281"/>
      <c r="BN34" s="281"/>
      <c r="BO34" s="281"/>
      <c r="BP34" s="281"/>
      <c r="BQ34" s="281"/>
      <c r="BR34" s="281"/>
      <c r="BS34" s="281"/>
      <c r="BT34" s="281"/>
      <c r="BU34" s="281"/>
      <c r="BV34" s="295"/>
    </row>
    <row r="35" spans="1:76" s="23" customFormat="1" ht="19" customHeight="1">
      <c r="A35" s="30"/>
      <c r="B35" s="24"/>
      <c r="C35" s="237" t="s">
        <v>27</v>
      </c>
      <c r="D35" s="237"/>
      <c r="E35" s="237"/>
      <c r="F35" s="237"/>
      <c r="G35" s="237"/>
      <c r="H35" s="237"/>
      <c r="I35" s="237"/>
      <c r="J35" s="251"/>
      <c r="K35" s="255"/>
      <c r="L35" s="255"/>
      <c r="M35" s="255"/>
      <c r="N35" s="255"/>
      <c r="O35" s="255"/>
      <c r="P35" s="255"/>
      <c r="Q35" s="255"/>
      <c r="R35" s="255"/>
      <c r="S35" s="255"/>
      <c r="T35" s="255"/>
      <c r="U35" s="255"/>
      <c r="V35" s="255"/>
      <c r="W35" s="255"/>
      <c r="X35" s="255"/>
      <c r="Y35" s="255"/>
      <c r="Z35" s="255"/>
      <c r="AA35" s="273"/>
      <c r="AB35" s="24"/>
      <c r="AF35" s="152" t="s">
        <v>171</v>
      </c>
      <c r="AG35" s="165"/>
      <c r="AH35" s="165"/>
      <c r="AI35" s="165"/>
      <c r="AJ35" s="165"/>
      <c r="AK35" s="165"/>
      <c r="AL35" s="165"/>
      <c r="AM35" s="165"/>
      <c r="AN35" s="165"/>
      <c r="AO35" s="165"/>
      <c r="AP35" s="161"/>
      <c r="AQ35" s="162"/>
      <c r="AR35" s="199"/>
      <c r="AS35" s="199"/>
      <c r="AT35" s="199"/>
      <c r="AU35" s="287" t="str">
        <f>+IF(J36="","令和　　年　　月　　日",IF(J36&gt;=DATE(2019,5,1),"令和"&amp;IF(YEAR(J36)-2018=1,"元",YEAR(J36)-2018)&amp;"年"&amp;MONTH(J36)&amp;"月"&amp;DAY(J36)&amp;"日"))</f>
        <v>令和　　年　　月　　日</v>
      </c>
      <c r="AV35" s="287"/>
      <c r="AW35" s="287"/>
      <c r="AX35" s="287"/>
      <c r="AY35" s="287"/>
      <c r="AZ35" s="287"/>
      <c r="BA35" s="287"/>
      <c r="BB35" s="287"/>
      <c r="BC35" s="287"/>
      <c r="BD35" s="287"/>
      <c r="BE35" s="287"/>
      <c r="BF35" s="287"/>
      <c r="BG35" s="287"/>
      <c r="BH35" s="287"/>
      <c r="BI35" s="287"/>
      <c r="BJ35" s="287"/>
      <c r="BK35" s="287"/>
      <c r="BL35" s="287"/>
      <c r="BM35" s="287"/>
      <c r="BN35" s="287"/>
      <c r="BO35" s="287"/>
      <c r="BP35" s="287"/>
      <c r="BQ35" s="287"/>
      <c r="BR35" s="287"/>
      <c r="BS35" s="170"/>
      <c r="BT35" s="170"/>
      <c r="BU35" s="170"/>
      <c r="BV35" s="215"/>
    </row>
    <row r="36" spans="1:76" s="23" customFormat="1" ht="19" customHeight="1">
      <c r="A36" s="30"/>
      <c r="C36" s="236" t="s">
        <v>119</v>
      </c>
      <c r="D36" s="236"/>
      <c r="E36" s="236"/>
      <c r="F36" s="236"/>
      <c r="G36" s="236"/>
      <c r="H36" s="236"/>
      <c r="I36" s="247"/>
      <c r="J36" s="252"/>
      <c r="K36" s="256"/>
      <c r="L36" s="256"/>
      <c r="M36" s="256"/>
      <c r="N36" s="256"/>
      <c r="O36" s="256"/>
      <c r="P36" s="256"/>
      <c r="Q36" s="256"/>
      <c r="R36" s="256"/>
      <c r="S36" s="256"/>
      <c r="T36" s="256"/>
      <c r="U36" s="256"/>
      <c r="V36" s="256"/>
      <c r="W36" s="256"/>
      <c r="X36" s="256"/>
      <c r="Y36" s="256"/>
      <c r="Z36" s="256"/>
      <c r="AA36" s="274"/>
      <c r="AB36" s="24"/>
    </row>
    <row r="37" spans="1:76" s="23" customFormat="1" ht="19" customHeight="1">
      <c r="A37" s="30">
        <f>IF(J36="",0,1)</f>
        <v>0</v>
      </c>
      <c r="AB37" s="234"/>
      <c r="AC37" s="234"/>
      <c r="AD37" s="234"/>
      <c r="AE37" s="139">
        <v>5</v>
      </c>
      <c r="AF37" s="148"/>
      <c r="AG37" s="148" t="s">
        <v>121</v>
      </c>
      <c r="AH37" s="148"/>
      <c r="AI37" s="148"/>
      <c r="AJ37" s="148"/>
      <c r="AK37" s="148"/>
      <c r="AL37" s="148"/>
      <c r="AM37" s="148"/>
      <c r="AN37" s="148"/>
      <c r="AO37" s="148"/>
      <c r="AP37" s="148"/>
      <c r="AQ37" s="148"/>
      <c r="AR37" s="148"/>
      <c r="AS37" s="148"/>
      <c r="AT37" s="148"/>
      <c r="AU37" s="148"/>
      <c r="AV37" s="148"/>
      <c r="AW37" s="148"/>
      <c r="AX37" s="148"/>
      <c r="AY37" s="148"/>
      <c r="AZ37" s="148"/>
      <c r="BA37" s="148"/>
      <c r="BB37" s="148"/>
      <c r="BC37" s="148"/>
      <c r="BD37" s="148"/>
      <c r="BE37" s="148"/>
      <c r="BF37" s="148"/>
      <c r="BG37" s="148"/>
      <c r="BH37" s="148"/>
      <c r="BI37" s="148"/>
      <c r="BJ37" s="148"/>
      <c r="BK37" s="148"/>
      <c r="BL37" s="148"/>
      <c r="BM37" s="148"/>
      <c r="BN37" s="148"/>
      <c r="BO37" s="148"/>
      <c r="BP37" s="148"/>
      <c r="BQ37" s="148"/>
      <c r="BR37" s="231"/>
      <c r="BS37" s="231"/>
      <c r="BT37" s="231"/>
      <c r="BU37" s="231"/>
      <c r="BV37" s="231"/>
      <c r="BW37" s="231"/>
      <c r="BX37" s="231"/>
    </row>
    <row r="38" spans="1:76" s="23" customFormat="1" ht="19" customHeight="1">
      <c r="A38" s="233">
        <v>3</v>
      </c>
      <c r="B38" s="38" t="s">
        <v>87</v>
      </c>
      <c r="C38" s="38"/>
      <c r="D38" s="38"/>
      <c r="E38" s="38"/>
      <c r="F38" s="38"/>
      <c r="G38" s="38"/>
      <c r="H38" s="38"/>
      <c r="I38" s="38"/>
      <c r="J38" s="24"/>
      <c r="K38" s="24"/>
      <c r="L38" s="24"/>
      <c r="M38" s="24"/>
      <c r="N38" s="24"/>
      <c r="O38" s="24"/>
      <c r="P38" s="24"/>
      <c r="Q38" s="24"/>
      <c r="R38" s="24"/>
      <c r="S38" s="24"/>
      <c r="T38" s="24"/>
      <c r="U38" s="24"/>
      <c r="V38" s="24"/>
      <c r="W38" s="24"/>
      <c r="X38" s="24"/>
      <c r="Y38" s="24"/>
      <c r="Z38" s="24"/>
      <c r="AA38" s="24"/>
      <c r="AB38" s="24"/>
      <c r="AF38" s="149"/>
      <c r="AG38" s="159"/>
      <c r="AH38" s="149" t="s">
        <v>123</v>
      </c>
      <c r="AI38" s="163"/>
      <c r="AJ38" s="163"/>
      <c r="AK38" s="163"/>
      <c r="AL38" s="163"/>
      <c r="AM38" s="163"/>
      <c r="AN38" s="163"/>
      <c r="AO38" s="163"/>
      <c r="AP38" s="163"/>
      <c r="AQ38" s="163"/>
      <c r="AR38" s="159"/>
      <c r="AS38" s="202" t="s">
        <v>125</v>
      </c>
      <c r="AT38" s="205"/>
      <c r="AU38" s="205"/>
      <c r="AV38" s="205"/>
      <c r="AW38" s="205"/>
      <c r="AX38" s="205"/>
      <c r="AY38" s="205"/>
      <c r="AZ38" s="205"/>
      <c r="BA38" s="205"/>
      <c r="BB38" s="205"/>
      <c r="BC38" s="213"/>
      <c r="BD38" s="149" t="s">
        <v>109</v>
      </c>
      <c r="BE38" s="163"/>
      <c r="BF38" s="163"/>
      <c r="BG38" s="163"/>
      <c r="BH38" s="163"/>
      <c r="BI38" s="163"/>
      <c r="BJ38" s="163"/>
      <c r="BK38" s="163"/>
      <c r="BL38" s="163"/>
      <c r="BM38" s="163"/>
      <c r="BN38" s="163"/>
      <c r="BO38" s="163"/>
      <c r="BP38" s="163"/>
      <c r="BQ38" s="163"/>
      <c r="BR38" s="163"/>
      <c r="BS38" s="163"/>
      <c r="BT38" s="163"/>
      <c r="BU38" s="163"/>
      <c r="BV38" s="159"/>
    </row>
    <row r="39" spans="1:76" s="23" customFormat="1" ht="19" customHeight="1">
      <c r="A39" s="30"/>
      <c r="B39" s="41" t="s">
        <v>178</v>
      </c>
      <c r="C39" s="41"/>
      <c r="D39" s="41"/>
      <c r="E39" s="41"/>
      <c r="F39" s="41"/>
      <c r="G39" s="41"/>
      <c r="H39" s="41"/>
      <c r="I39" s="41"/>
      <c r="J39" s="41"/>
      <c r="K39" s="257" t="s">
        <v>127</v>
      </c>
      <c r="L39" s="261"/>
      <c r="M39" s="261"/>
      <c r="N39" s="261"/>
      <c r="O39" s="261"/>
      <c r="P39" s="261"/>
      <c r="Q39" s="261"/>
      <c r="R39" s="261"/>
      <c r="S39" s="261"/>
      <c r="T39" s="261"/>
      <c r="U39" s="261"/>
      <c r="V39" s="261"/>
      <c r="W39" s="261"/>
      <c r="X39" s="261"/>
      <c r="Y39" s="270"/>
      <c r="Z39" s="271"/>
      <c r="AA39" s="46"/>
      <c r="AB39" s="24"/>
      <c r="AF39" s="150"/>
      <c r="AG39" s="160"/>
      <c r="AH39" s="150"/>
      <c r="AI39" s="164"/>
      <c r="AJ39" s="164"/>
      <c r="AK39" s="164"/>
      <c r="AL39" s="164"/>
      <c r="AM39" s="164"/>
      <c r="AN39" s="164"/>
      <c r="AO39" s="164"/>
      <c r="AP39" s="164"/>
      <c r="AQ39" s="164"/>
      <c r="AR39" s="160"/>
      <c r="AS39" s="203" t="s">
        <v>47</v>
      </c>
      <c r="AT39" s="206"/>
      <c r="AU39" s="206"/>
      <c r="AV39" s="206"/>
      <c r="AW39" s="206"/>
      <c r="AX39" s="206"/>
      <c r="AY39" s="206"/>
      <c r="AZ39" s="206"/>
      <c r="BA39" s="206"/>
      <c r="BB39" s="206"/>
      <c r="BC39" s="214"/>
      <c r="BD39" s="216"/>
      <c r="BE39" s="139"/>
      <c r="BF39" s="139"/>
      <c r="BG39" s="139"/>
      <c r="BH39" s="139"/>
      <c r="BI39" s="139"/>
      <c r="BJ39" s="139"/>
      <c r="BK39" s="139"/>
      <c r="BL39" s="139"/>
      <c r="BM39" s="139"/>
      <c r="BN39" s="139"/>
      <c r="BO39" s="139"/>
      <c r="BP39" s="139"/>
      <c r="BQ39" s="139"/>
      <c r="BR39" s="139"/>
      <c r="BS39" s="139"/>
      <c r="BT39" s="139"/>
      <c r="BU39" s="139"/>
      <c r="BV39" s="230"/>
    </row>
    <row r="40" spans="1:76" s="23" customFormat="1" ht="19" customHeight="1">
      <c r="A40" s="24"/>
      <c r="B40" s="41" t="s">
        <v>179</v>
      </c>
      <c r="C40" s="41"/>
      <c r="D40" s="41"/>
      <c r="E40" s="41"/>
      <c r="F40" s="41"/>
      <c r="G40" s="41"/>
      <c r="H40" s="41"/>
      <c r="I40" s="41"/>
      <c r="J40" s="41"/>
      <c r="K40" s="257" t="s">
        <v>127</v>
      </c>
      <c r="L40" s="261"/>
      <c r="M40" s="261"/>
      <c r="N40" s="261"/>
      <c r="O40" s="261"/>
      <c r="P40" s="261"/>
      <c r="Q40" s="261"/>
      <c r="R40" s="261"/>
      <c r="S40" s="261"/>
      <c r="T40" s="261"/>
      <c r="U40" s="261"/>
      <c r="V40" s="261"/>
      <c r="W40" s="261"/>
      <c r="X40" s="261"/>
      <c r="Y40" s="270"/>
      <c r="Z40" s="271" t="e">
        <f>+#REF!+#REF!</f>
        <v>#REF!</v>
      </c>
      <c r="AA40" s="46"/>
      <c r="AB40" s="24"/>
      <c r="AF40" s="151" t="s">
        <v>29</v>
      </c>
      <c r="AG40" s="151"/>
      <c r="AH40" s="152" t="s">
        <v>176</v>
      </c>
      <c r="AI40" s="165"/>
      <c r="AJ40" s="165"/>
      <c r="AK40" s="165"/>
      <c r="AL40" s="165"/>
      <c r="AM40" s="165"/>
      <c r="AN40" s="165"/>
      <c r="AO40" s="165"/>
      <c r="AP40" s="165"/>
      <c r="AQ40" s="165"/>
      <c r="AR40" s="165"/>
      <c r="AS40" s="204"/>
      <c r="AT40" s="207" t="e">
        <f>ROUNDDOWN(#REF!+#REF!,0)</f>
        <v>#REF!</v>
      </c>
      <c r="AU40" s="207"/>
      <c r="AV40" s="207"/>
      <c r="AW40" s="207"/>
      <c r="AX40" s="207"/>
      <c r="AY40" s="207"/>
      <c r="AZ40" s="170"/>
      <c r="BA40" s="170" t="s">
        <v>62</v>
      </c>
      <c r="BB40" s="170"/>
      <c r="BC40" s="215"/>
      <c r="BD40" s="217"/>
      <c r="BE40" s="218" t="s">
        <v>172</v>
      </c>
      <c r="BF40" s="218"/>
      <c r="BG40" s="218"/>
      <c r="BH40" s="218"/>
      <c r="BI40" s="218"/>
      <c r="BJ40" s="218"/>
      <c r="BK40" s="218"/>
      <c r="BL40" s="218"/>
      <c r="BM40" s="218"/>
      <c r="BN40" s="224"/>
      <c r="BO40" s="226" t="e">
        <f>ROUNDDOWN(20000*AT40,-3)</f>
        <v>#REF!</v>
      </c>
      <c r="BP40" s="227"/>
      <c r="BQ40" s="227"/>
      <c r="BR40" s="227"/>
      <c r="BS40" s="227"/>
      <c r="BT40" s="227"/>
      <c r="BU40" s="170" t="s">
        <v>84</v>
      </c>
      <c r="BV40" s="215"/>
    </row>
    <row r="41" spans="1:76" s="23" customFormat="1" ht="19" customHeight="1">
      <c r="A41" s="30"/>
      <c r="B41" s="41" t="s">
        <v>122</v>
      </c>
      <c r="C41" s="41"/>
      <c r="D41" s="41"/>
      <c r="E41" s="41"/>
      <c r="F41" s="41"/>
      <c r="G41" s="41"/>
      <c r="H41" s="41"/>
      <c r="I41" s="41"/>
      <c r="J41" s="41"/>
      <c r="K41" s="257" t="s">
        <v>127</v>
      </c>
      <c r="L41" s="261"/>
      <c r="M41" s="261"/>
      <c r="N41" s="261"/>
      <c r="O41" s="261"/>
      <c r="P41" s="261"/>
      <c r="Q41" s="261"/>
      <c r="R41" s="261"/>
      <c r="S41" s="261"/>
      <c r="T41" s="261"/>
      <c r="U41" s="261"/>
      <c r="V41" s="261"/>
      <c r="W41" s="261"/>
      <c r="X41" s="261"/>
      <c r="Y41" s="270"/>
      <c r="Z41" s="271"/>
      <c r="AA41" s="46"/>
      <c r="AB41" s="24"/>
      <c r="AE41" s="140"/>
      <c r="AF41" s="151" t="s">
        <v>66</v>
      </c>
      <c r="AG41" s="151"/>
      <c r="AH41" s="152" t="s">
        <v>177</v>
      </c>
      <c r="AI41" s="165"/>
      <c r="AJ41" s="165"/>
      <c r="AK41" s="165"/>
      <c r="AL41" s="165"/>
      <c r="AM41" s="165"/>
      <c r="AN41" s="165"/>
      <c r="AO41" s="165"/>
      <c r="AP41" s="165"/>
      <c r="AQ41" s="165"/>
      <c r="AR41" s="165"/>
      <c r="AS41" s="204"/>
      <c r="AT41" s="207" t="e">
        <f>ROUNDDOWN(#REF!+#REF!-#REF!-#REF!,0)</f>
        <v>#REF!</v>
      </c>
      <c r="AU41" s="207"/>
      <c r="AV41" s="207"/>
      <c r="AW41" s="207"/>
      <c r="AX41" s="207"/>
      <c r="AY41" s="207"/>
      <c r="AZ41" s="170"/>
      <c r="BA41" s="170" t="s">
        <v>62</v>
      </c>
      <c r="BB41" s="170"/>
      <c r="BC41" s="215"/>
      <c r="BD41" s="217"/>
      <c r="BE41" s="218" t="s">
        <v>174</v>
      </c>
      <c r="BF41" s="218"/>
      <c r="BG41" s="218"/>
      <c r="BH41" s="218"/>
      <c r="BI41" s="218"/>
      <c r="BJ41" s="218"/>
      <c r="BK41" s="218"/>
      <c r="BL41" s="218"/>
      <c r="BM41" s="218"/>
      <c r="BN41" s="224"/>
      <c r="BO41" s="226" t="e">
        <f>ROUNDDOWN(12000*AT41,-3)</f>
        <v>#REF!</v>
      </c>
      <c r="BP41" s="227"/>
      <c r="BQ41" s="227"/>
      <c r="BR41" s="227"/>
      <c r="BS41" s="227"/>
      <c r="BT41" s="227"/>
      <c r="BU41" s="170" t="s">
        <v>84</v>
      </c>
      <c r="BV41" s="215"/>
    </row>
    <row r="42" spans="1:76" s="23" customFormat="1" ht="19" customHeight="1">
      <c r="A42" s="30"/>
      <c r="B42" s="24"/>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E42" s="140"/>
      <c r="AF42" s="151" t="s">
        <v>130</v>
      </c>
      <c r="AG42" s="151"/>
      <c r="AH42" s="152" t="s">
        <v>132</v>
      </c>
      <c r="AI42" s="165"/>
      <c r="AJ42" s="165"/>
      <c r="AK42" s="165"/>
      <c r="AL42" s="165"/>
      <c r="AM42" s="165"/>
      <c r="AN42" s="165"/>
      <c r="AO42" s="165"/>
      <c r="AP42" s="165"/>
      <c r="AQ42" s="165"/>
      <c r="AR42" s="165"/>
      <c r="AS42" s="204"/>
      <c r="AT42" s="207" t="e">
        <f>ROUNDDOWN(#REF!,0)</f>
        <v>#REF!</v>
      </c>
      <c r="AU42" s="207"/>
      <c r="AV42" s="207"/>
      <c r="AW42" s="207"/>
      <c r="AX42" s="207"/>
      <c r="AY42" s="207"/>
      <c r="AZ42" s="170"/>
      <c r="BA42" s="170" t="s">
        <v>116</v>
      </c>
      <c r="BB42" s="170"/>
      <c r="BC42" s="215"/>
      <c r="BD42" s="217"/>
      <c r="BE42" s="218" t="s">
        <v>129</v>
      </c>
      <c r="BF42" s="218"/>
      <c r="BG42" s="218"/>
      <c r="BH42" s="218"/>
      <c r="BI42" s="218"/>
      <c r="BJ42" s="218"/>
      <c r="BK42" s="218"/>
      <c r="BL42" s="218"/>
      <c r="BM42" s="218"/>
      <c r="BN42" s="224"/>
      <c r="BO42" s="226" t="e">
        <f>ROUNDDOWN(2000*AT42,-3)</f>
        <v>#REF!</v>
      </c>
      <c r="BP42" s="227"/>
      <c r="BQ42" s="227"/>
      <c r="BR42" s="227"/>
      <c r="BS42" s="227"/>
      <c r="BT42" s="227"/>
      <c r="BU42" s="170" t="s">
        <v>84</v>
      </c>
      <c r="BV42" s="215"/>
    </row>
    <row r="43" spans="1:76" s="23" customFormat="1" ht="19" customHeight="1">
      <c r="A43" s="30">
        <f>IF(I43="",0,1)</f>
        <v>1</v>
      </c>
      <c r="B43" s="38" t="s">
        <v>0</v>
      </c>
      <c r="C43" s="38"/>
      <c r="D43" s="38"/>
      <c r="E43" s="38"/>
      <c r="F43" s="38"/>
      <c r="G43" s="38"/>
      <c r="H43" s="38"/>
      <c r="I43" s="73" t="s">
        <v>168</v>
      </c>
      <c r="J43" s="85"/>
      <c r="K43" s="24"/>
      <c r="L43" s="24"/>
      <c r="M43" s="24"/>
      <c r="N43" s="24"/>
      <c r="O43" s="24"/>
      <c r="P43" s="24"/>
      <c r="Q43" s="24"/>
      <c r="R43" s="24"/>
      <c r="S43" s="24"/>
      <c r="T43" s="24"/>
      <c r="U43" s="117" t="str">
        <f>IF(I43="有",IF(C48="有","0 ",100000),"0 ")</f>
        <v xml:space="preserve">0 </v>
      </c>
      <c r="V43" s="119"/>
      <c r="W43" s="119"/>
      <c r="X43" s="119"/>
      <c r="Y43" s="119"/>
      <c r="Z43" s="121"/>
      <c r="AA43" s="24" t="s">
        <v>48</v>
      </c>
      <c r="AB43" s="24"/>
      <c r="AE43" s="140"/>
      <c r="AF43" s="151" t="s">
        <v>135</v>
      </c>
      <c r="AG43" s="151"/>
      <c r="AH43" s="152" t="s">
        <v>73</v>
      </c>
      <c r="AI43" s="165"/>
      <c r="AJ43" s="165"/>
      <c r="AK43" s="165"/>
      <c r="AL43" s="165"/>
      <c r="AM43" s="165"/>
      <c r="AN43" s="165"/>
      <c r="AO43" s="165"/>
      <c r="AP43" s="165"/>
      <c r="AQ43" s="165"/>
      <c r="AR43" s="165"/>
      <c r="AS43" s="204"/>
      <c r="AT43" s="170"/>
      <c r="AU43" s="218" t="str">
        <f>IF(I43="有",IF(C48="有",AA1,AB1),AA1)</f>
        <v>□</v>
      </c>
      <c r="AV43" s="170" t="s">
        <v>23</v>
      </c>
      <c r="AW43" s="170"/>
      <c r="AX43" s="170"/>
      <c r="AY43" s="170"/>
      <c r="AZ43" s="218" t="str">
        <f>IF(I43="無",AB1,IF(C48="有",AB1,AA1))</f>
        <v>☑</v>
      </c>
      <c r="BA43" s="170" t="s">
        <v>70</v>
      </c>
      <c r="BB43" s="170"/>
      <c r="BC43" s="215"/>
      <c r="BD43" s="217" t="s">
        <v>198</v>
      </c>
      <c r="BE43" s="218"/>
      <c r="BF43" s="218"/>
      <c r="BG43" s="218"/>
      <c r="BH43" s="218"/>
      <c r="BI43" s="218"/>
      <c r="BJ43" s="218"/>
      <c r="BK43" s="218"/>
      <c r="BL43" s="218"/>
      <c r="BM43" s="218"/>
      <c r="BN43" s="224"/>
      <c r="BO43" s="226" t="str">
        <f>U43</f>
        <v xml:space="preserve">0 </v>
      </c>
      <c r="BP43" s="227"/>
      <c r="BQ43" s="227"/>
      <c r="BR43" s="227"/>
      <c r="BS43" s="227"/>
      <c r="BT43" s="227"/>
      <c r="BU43" s="170" t="s">
        <v>84</v>
      </c>
      <c r="BV43" s="215"/>
    </row>
    <row r="44" spans="1:76" s="23" customFormat="1" ht="19" customHeight="1">
      <c r="A44" s="30">
        <f>IF(I44="",0,1)</f>
        <v>1</v>
      </c>
      <c r="B44" s="38" t="s">
        <v>137</v>
      </c>
      <c r="C44" s="38"/>
      <c r="D44" s="38"/>
      <c r="E44" s="38"/>
      <c r="F44" s="38"/>
      <c r="G44" s="38"/>
      <c r="H44" s="38"/>
      <c r="I44" s="73" t="s">
        <v>168</v>
      </c>
      <c r="J44" s="85"/>
      <c r="K44" s="24"/>
      <c r="L44" s="24"/>
      <c r="M44" s="24"/>
      <c r="N44" s="24"/>
      <c r="O44" s="24"/>
      <c r="P44" s="24"/>
      <c r="Q44" s="24"/>
      <c r="R44" s="24"/>
      <c r="S44" s="24"/>
      <c r="T44" s="24"/>
      <c r="U44" s="117" t="str">
        <f>IF(I44="有",BO42,"0 ")</f>
        <v xml:space="preserve">0 </v>
      </c>
      <c r="V44" s="119"/>
      <c r="W44" s="119"/>
      <c r="X44" s="119"/>
      <c r="Y44" s="119"/>
      <c r="Z44" s="121"/>
      <c r="AA44" s="24" t="s">
        <v>48</v>
      </c>
      <c r="AB44" s="24"/>
      <c r="AE44" s="140"/>
      <c r="AF44" s="151" t="s">
        <v>138</v>
      </c>
      <c r="AG44" s="151"/>
      <c r="AH44" s="152" t="s">
        <v>137</v>
      </c>
      <c r="AI44" s="165"/>
      <c r="AJ44" s="165"/>
      <c r="AK44" s="165"/>
      <c r="AL44" s="165"/>
      <c r="AM44" s="165"/>
      <c r="AN44" s="165"/>
      <c r="AO44" s="165"/>
      <c r="AP44" s="165"/>
      <c r="AQ44" s="165"/>
      <c r="AR44" s="165"/>
      <c r="AS44" s="204"/>
      <c r="AT44" s="170"/>
      <c r="AU44" s="218" t="str">
        <f>IF(I44="有",AB1,AA1)</f>
        <v>□</v>
      </c>
      <c r="AV44" s="170" t="s">
        <v>23</v>
      </c>
      <c r="AW44" s="170"/>
      <c r="AX44" s="170"/>
      <c r="AY44" s="170"/>
      <c r="AZ44" s="218" t="str">
        <f>IF(I44="無",AB1,AA1)</f>
        <v>☑</v>
      </c>
      <c r="BA44" s="170" t="s">
        <v>70</v>
      </c>
      <c r="BB44" s="170"/>
      <c r="BC44" s="215"/>
      <c r="BD44" s="217" t="s">
        <v>199</v>
      </c>
      <c r="BE44" s="218"/>
      <c r="BF44" s="218"/>
      <c r="BG44" s="218"/>
      <c r="BH44" s="218"/>
      <c r="BI44" s="218"/>
      <c r="BJ44" s="218"/>
      <c r="BK44" s="218"/>
      <c r="BL44" s="218"/>
      <c r="BM44" s="218"/>
      <c r="BN44" s="224"/>
      <c r="BO44" s="226" t="str">
        <f>U44</f>
        <v xml:space="preserve">0 </v>
      </c>
      <c r="BP44" s="227"/>
      <c r="BQ44" s="227"/>
      <c r="BR44" s="227"/>
      <c r="BS44" s="227"/>
      <c r="BT44" s="227"/>
      <c r="BU44" s="170" t="s">
        <v>84</v>
      </c>
      <c r="BV44" s="215"/>
    </row>
    <row r="45" spans="1:76" s="23" customFormat="1" ht="19" customHeight="1">
      <c r="A45" s="30"/>
      <c r="B45" s="24"/>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E45" s="140"/>
      <c r="AF45" s="151" t="s">
        <v>91</v>
      </c>
      <c r="AG45" s="151"/>
      <c r="AH45" s="162" t="s">
        <v>201</v>
      </c>
      <c r="AI45" s="166"/>
      <c r="AJ45" s="170"/>
      <c r="AK45" s="170"/>
      <c r="AL45" s="170"/>
      <c r="AM45" s="170"/>
      <c r="AN45" s="170"/>
      <c r="AO45" s="170"/>
      <c r="AP45" s="170"/>
      <c r="AQ45" s="170"/>
      <c r="AR45" s="170"/>
      <c r="AS45" s="170"/>
      <c r="AT45" s="170"/>
      <c r="AU45" s="170"/>
      <c r="AV45" s="170"/>
      <c r="AW45" s="170"/>
      <c r="AX45" s="170"/>
      <c r="AY45" s="170"/>
      <c r="AZ45" s="170"/>
      <c r="BA45" s="170"/>
      <c r="BB45" s="170"/>
      <c r="BC45" s="170"/>
      <c r="BD45" s="170"/>
      <c r="BE45" s="170"/>
      <c r="BF45" s="170"/>
      <c r="BG45" s="170"/>
      <c r="BH45" s="170"/>
      <c r="BI45" s="170"/>
      <c r="BJ45" s="170"/>
      <c r="BK45" s="170"/>
      <c r="BL45" s="170"/>
      <c r="BM45" s="170"/>
      <c r="BN45" s="215"/>
      <c r="BO45" s="226" t="e">
        <f>IF(SUM(BO40:BT44)&gt;800000,800000,SUM(BO40:BT44))</f>
        <v>#REF!</v>
      </c>
      <c r="BP45" s="227"/>
      <c r="BQ45" s="227"/>
      <c r="BR45" s="227"/>
      <c r="BS45" s="227"/>
      <c r="BT45" s="227"/>
      <c r="BU45" s="170" t="s">
        <v>84</v>
      </c>
      <c r="BV45" s="215"/>
    </row>
    <row r="46" spans="1:76" s="23" customFormat="1" ht="19" customHeight="1">
      <c r="A46" s="30"/>
      <c r="B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F46" s="149" t="s">
        <v>141</v>
      </c>
      <c r="AG46" s="163"/>
      <c r="AH46" s="163"/>
      <c r="AI46" s="163"/>
      <c r="AJ46" s="163"/>
      <c r="AK46" s="163"/>
      <c r="AL46" s="163"/>
      <c r="AM46" s="163"/>
      <c r="AN46" s="159"/>
      <c r="AO46" s="278"/>
      <c r="AP46" s="163" t="str">
        <f>IF(OR(C48="有",C49="有",C50="有"),AB1,AA1)</f>
        <v>□</v>
      </c>
      <c r="AQ46" s="163" t="s">
        <v>23</v>
      </c>
      <c r="AR46" s="282"/>
      <c r="AS46" s="282"/>
      <c r="AT46" s="163" t="str">
        <f>IF(AP46=AA1,AB1,AA1)</f>
        <v>☑</v>
      </c>
      <c r="AU46" s="163" t="s">
        <v>117</v>
      </c>
      <c r="AV46" s="288"/>
      <c r="AW46" s="290"/>
      <c r="AX46" s="290" t="s">
        <v>143</v>
      </c>
      <c r="AY46" s="290"/>
      <c r="AZ46" s="290"/>
      <c r="BA46" s="282"/>
      <c r="BB46" s="153" t="str">
        <f>+IF(C48="有",E48,IF(C49="有",K49,IF(C50="有",K50,"")))</f>
        <v/>
      </c>
      <c r="BC46" s="153"/>
      <c r="BD46" s="153"/>
      <c r="BE46" s="153"/>
      <c r="BF46" s="153"/>
      <c r="BG46" s="153"/>
      <c r="BH46" s="153"/>
      <c r="BI46" s="153"/>
      <c r="BJ46" s="153"/>
      <c r="BK46" s="153"/>
      <c r="BL46" s="153"/>
      <c r="BM46" s="153"/>
      <c r="BN46" s="153"/>
      <c r="BO46" s="153"/>
      <c r="BP46" s="153"/>
      <c r="BQ46" s="153"/>
      <c r="BR46" s="153"/>
      <c r="BS46" s="153"/>
      <c r="BT46" s="153"/>
      <c r="BU46" s="153"/>
      <c r="BV46" s="288" t="s">
        <v>63</v>
      </c>
    </row>
    <row r="47" spans="1:76" s="23" customFormat="1" ht="19" customHeight="1">
      <c r="A47" s="35"/>
      <c r="B47" s="29" t="s">
        <v>59</v>
      </c>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F47" s="150"/>
      <c r="AG47" s="164"/>
      <c r="AH47" s="164"/>
      <c r="AI47" s="164"/>
      <c r="AJ47" s="164"/>
      <c r="AK47" s="164"/>
      <c r="AL47" s="164"/>
      <c r="AM47" s="164"/>
      <c r="AN47" s="160"/>
      <c r="AO47" s="279"/>
      <c r="AP47" s="164"/>
      <c r="AQ47" s="164"/>
      <c r="AR47" s="148"/>
      <c r="AS47" s="148"/>
      <c r="AT47" s="164"/>
      <c r="AU47" s="164"/>
      <c r="AV47" s="289"/>
      <c r="AW47" s="148"/>
      <c r="AX47" s="291" t="s">
        <v>143</v>
      </c>
      <c r="AY47" s="148"/>
      <c r="AZ47" s="148"/>
      <c r="BA47" s="148"/>
      <c r="BB47" s="293" t="str">
        <f>IF(C48="有",IF(C49="有",K49,IF(C50="有",K50,"")),IF(C49="有",K50,""))</f>
        <v/>
      </c>
      <c r="BC47" s="293"/>
      <c r="BD47" s="293"/>
      <c r="BE47" s="293"/>
      <c r="BF47" s="293"/>
      <c r="BG47" s="293"/>
      <c r="BH47" s="293"/>
      <c r="BI47" s="293"/>
      <c r="BJ47" s="293"/>
      <c r="BK47" s="293"/>
      <c r="BL47" s="293"/>
      <c r="BM47" s="293"/>
      <c r="BN47" s="293"/>
      <c r="BO47" s="293"/>
      <c r="BP47" s="293"/>
      <c r="BQ47" s="293"/>
      <c r="BR47" s="293"/>
      <c r="BS47" s="293"/>
      <c r="BT47" s="293"/>
      <c r="BU47" s="293"/>
      <c r="BV47" s="289"/>
    </row>
    <row r="48" spans="1:76" s="23" customFormat="1" ht="19" customHeight="1">
      <c r="A48" s="30">
        <f>IF(C48="",0,1)</f>
        <v>1</v>
      </c>
      <c r="B48" s="24"/>
      <c r="C48" s="73" t="s">
        <v>168</v>
      </c>
      <c r="D48" s="85"/>
      <c r="E48" s="241" t="s">
        <v>10</v>
      </c>
      <c r="F48" s="244"/>
      <c r="G48" s="244"/>
      <c r="H48" s="244"/>
      <c r="I48" s="244"/>
      <c r="J48" s="244"/>
      <c r="K48" s="244"/>
      <c r="L48" s="244"/>
      <c r="M48" s="244"/>
      <c r="N48" s="244"/>
      <c r="O48" s="268" t="str">
        <f>IF(I43="有",IF(I43=C48,"長期加算とグリーン化事業は併用できません",""),IF(OR(C48="無",C48=""),"","地域材加算はできませんので、ご注意ください。"))</f>
        <v/>
      </c>
      <c r="P48" s="268"/>
      <c r="Q48" s="268"/>
      <c r="R48" s="268"/>
      <c r="S48" s="268"/>
      <c r="T48" s="268"/>
      <c r="U48" s="268"/>
      <c r="V48" s="268"/>
      <c r="W48" s="268"/>
      <c r="X48" s="268"/>
      <c r="Y48" s="268"/>
      <c r="Z48" s="268"/>
      <c r="AA48" s="268"/>
      <c r="AB48" s="24"/>
      <c r="BS48" s="276"/>
    </row>
    <row r="49" spans="1:34" s="23" customFormat="1" ht="19" customHeight="1">
      <c r="A49" s="30"/>
      <c r="B49" s="24"/>
      <c r="C49" s="238" t="s">
        <v>168</v>
      </c>
      <c r="D49" s="240"/>
      <c r="E49" s="242" t="s">
        <v>152</v>
      </c>
      <c r="F49" s="242"/>
      <c r="G49" s="243"/>
      <c r="H49" s="243"/>
      <c r="I49" s="243"/>
      <c r="J49" s="243"/>
      <c r="K49" s="258"/>
      <c r="L49" s="262"/>
      <c r="M49" s="262"/>
      <c r="N49" s="262"/>
      <c r="O49" s="262"/>
      <c r="P49" s="262"/>
      <c r="Q49" s="262"/>
      <c r="R49" s="262"/>
      <c r="S49" s="262"/>
      <c r="T49" s="262"/>
      <c r="U49" s="262"/>
      <c r="V49" s="262"/>
      <c r="W49" s="262"/>
      <c r="X49" s="262"/>
      <c r="Y49" s="262"/>
      <c r="Z49" s="262"/>
      <c r="AA49" s="275"/>
      <c r="AB49" s="24"/>
      <c r="AE49" s="89">
        <v>6</v>
      </c>
      <c r="AF49" s="276"/>
      <c r="AG49" s="23" t="s">
        <v>181</v>
      </c>
    </row>
    <row r="50" spans="1:34" s="23" customFormat="1" ht="19" customHeight="1">
      <c r="A50" s="30">
        <f>IF(C50="",0,1)</f>
        <v>1</v>
      </c>
      <c r="B50" s="24"/>
      <c r="C50" s="73" t="s">
        <v>168</v>
      </c>
      <c r="D50" s="85"/>
      <c r="E50" s="243" t="s">
        <v>64</v>
      </c>
      <c r="F50" s="243"/>
      <c r="G50" s="243"/>
      <c r="H50" s="243"/>
      <c r="I50" s="243"/>
      <c r="J50" s="243"/>
      <c r="K50" s="258"/>
      <c r="L50" s="262"/>
      <c r="M50" s="262"/>
      <c r="N50" s="262"/>
      <c r="O50" s="262"/>
      <c r="P50" s="262"/>
      <c r="Q50" s="262"/>
      <c r="R50" s="262"/>
      <c r="S50" s="262"/>
      <c r="T50" s="262"/>
      <c r="U50" s="262"/>
      <c r="V50" s="262"/>
      <c r="W50" s="262"/>
      <c r="X50" s="262"/>
      <c r="Y50" s="262"/>
      <c r="Z50" s="262"/>
      <c r="AA50" s="275"/>
      <c r="AB50" s="24"/>
      <c r="AF50" s="154">
        <v>1</v>
      </c>
      <c r="AG50" s="154"/>
      <c r="AH50" s="154" t="s">
        <v>82</v>
      </c>
    </row>
    <row r="51" spans="1:34" s="23" customFormat="1" ht="19" customHeight="1">
      <c r="A51" s="30" t="e">
        <f>IF(#REF!="",0,IF(#REF!="有",IF(#REF!="",0,1),1))</f>
        <v>#REF!</v>
      </c>
      <c r="B51" s="24"/>
      <c r="C51" s="46"/>
      <c r="D51" s="58"/>
      <c r="E51" s="242"/>
      <c r="F51" s="242"/>
      <c r="G51" s="243"/>
      <c r="H51" s="243"/>
      <c r="I51" s="243"/>
      <c r="J51" s="243"/>
      <c r="K51" s="243"/>
      <c r="L51" s="243"/>
      <c r="M51" s="24"/>
      <c r="N51" s="24"/>
      <c r="O51" s="24"/>
      <c r="P51" s="24"/>
      <c r="Q51" s="24"/>
      <c r="R51" s="24"/>
      <c r="S51" s="24"/>
      <c r="T51" s="24"/>
      <c r="U51" s="24"/>
      <c r="V51" s="24"/>
      <c r="W51" s="24"/>
      <c r="X51" s="24"/>
      <c r="Y51" s="24"/>
      <c r="Z51" s="24"/>
      <c r="AA51" s="24"/>
      <c r="AB51" s="267"/>
      <c r="AF51" s="154">
        <v>2</v>
      </c>
      <c r="AG51" s="154"/>
      <c r="AH51" s="154" t="s">
        <v>57</v>
      </c>
    </row>
    <row r="52" spans="1:34" s="23" customFormat="1" ht="19" customHeight="1">
      <c r="A52" s="35"/>
      <c r="B52" s="24"/>
      <c r="C52" s="234"/>
      <c r="D52" s="234"/>
      <c r="E52" s="234"/>
      <c r="F52" s="234"/>
      <c r="G52" s="234"/>
      <c r="H52" s="234"/>
      <c r="I52" s="234"/>
      <c r="J52" s="234"/>
      <c r="K52" s="234"/>
      <c r="L52" s="234"/>
      <c r="M52" s="234"/>
      <c r="N52" s="234"/>
      <c r="O52" s="234"/>
      <c r="P52" s="234"/>
      <c r="Q52" s="234"/>
      <c r="R52" s="234"/>
      <c r="S52" s="234"/>
      <c r="T52" s="234"/>
      <c r="U52" s="234"/>
      <c r="V52" s="234"/>
      <c r="W52" s="234"/>
      <c r="X52" s="234"/>
      <c r="Y52" s="234"/>
      <c r="Z52" s="234"/>
      <c r="AA52" s="234"/>
      <c r="AB52" s="24"/>
      <c r="AF52" s="154">
        <v>3</v>
      </c>
      <c r="AG52" s="154"/>
      <c r="AH52" s="154" t="s">
        <v>54</v>
      </c>
    </row>
    <row r="53" spans="1:34" s="23" customFormat="1" ht="19.149999999999999" customHeight="1">
      <c r="A53" s="30" t="e">
        <f>IF(#REF!="",0,IF(#REF!="有",IF(#REF!="",0,1),1))</f>
        <v>#REF!</v>
      </c>
      <c r="B53" s="24"/>
      <c r="C53" s="234"/>
      <c r="D53" s="234"/>
      <c r="E53" s="234"/>
      <c r="F53" s="234"/>
      <c r="G53" s="234"/>
      <c r="H53" s="234"/>
      <c r="I53" s="234"/>
      <c r="J53" s="234"/>
      <c r="K53" s="234"/>
      <c r="L53" s="234"/>
      <c r="M53" s="234"/>
      <c r="N53" s="234"/>
      <c r="O53" s="234"/>
      <c r="P53" s="234"/>
      <c r="Q53" s="234"/>
      <c r="R53" s="234"/>
      <c r="S53" s="234"/>
      <c r="T53" s="234"/>
      <c r="U53" s="234"/>
      <c r="V53" s="234"/>
      <c r="W53" s="234"/>
      <c r="X53" s="234"/>
      <c r="Y53" s="234"/>
      <c r="Z53" s="234"/>
      <c r="AA53" s="234"/>
      <c r="AB53" s="24"/>
      <c r="AF53" s="154"/>
      <c r="AG53" s="154"/>
      <c r="AH53" s="154"/>
    </row>
    <row r="54" spans="1:34" s="23" customFormat="1" ht="19.149999999999999" customHeight="1">
      <c r="A54" s="34"/>
      <c r="B54" s="234"/>
      <c r="C54" s="234"/>
      <c r="D54" s="234"/>
      <c r="E54" s="234"/>
      <c r="F54" s="234"/>
      <c r="G54" s="234"/>
      <c r="H54" s="234"/>
      <c r="I54" s="234"/>
      <c r="J54" s="234"/>
      <c r="K54" s="234"/>
      <c r="L54" s="234"/>
      <c r="M54" s="234"/>
      <c r="N54" s="234"/>
      <c r="O54" s="234"/>
      <c r="P54" s="234"/>
      <c r="Q54" s="234"/>
      <c r="R54" s="234"/>
      <c r="S54" s="234"/>
      <c r="T54" s="234"/>
      <c r="U54" s="234"/>
      <c r="V54" s="234"/>
      <c r="W54" s="234"/>
      <c r="X54" s="234"/>
      <c r="Y54" s="234"/>
      <c r="Z54" s="234"/>
      <c r="AA54" s="234"/>
      <c r="AB54" s="234"/>
      <c r="AC54" s="137"/>
      <c r="AF54" s="154"/>
      <c r="AG54" s="154"/>
      <c r="AH54" s="154"/>
    </row>
  </sheetData>
  <mergeCells count="135">
    <mergeCell ref="B2:Y2"/>
    <mergeCell ref="B3:Y3"/>
    <mergeCell ref="AC8:BX8"/>
    <mergeCell ref="AC9:BM9"/>
    <mergeCell ref="AC10:BX10"/>
    <mergeCell ref="B12:F12"/>
    <mergeCell ref="H12:I12"/>
    <mergeCell ref="J12:AA12"/>
    <mergeCell ref="BF12:BU12"/>
    <mergeCell ref="B14:I14"/>
    <mergeCell ref="J14:AA14"/>
    <mergeCell ref="AE14:AP14"/>
    <mergeCell ref="B16:I16"/>
    <mergeCell ref="J16:AA16"/>
    <mergeCell ref="AX16:BQ16"/>
    <mergeCell ref="AX17:BQ17"/>
    <mergeCell ref="B18:I18"/>
    <mergeCell ref="J18:AA18"/>
    <mergeCell ref="AZ19:BQ19"/>
    <mergeCell ref="B21:I21"/>
    <mergeCell ref="J21:AA21"/>
    <mergeCell ref="AT21:BR21"/>
    <mergeCell ref="C22:I22"/>
    <mergeCell ref="J22:K22"/>
    <mergeCell ref="L22:M22"/>
    <mergeCell ref="O22:R22"/>
    <mergeCell ref="S22:X22"/>
    <mergeCell ref="AS22:AU22"/>
    <mergeCell ref="AW22:BA22"/>
    <mergeCell ref="BB22:BG22"/>
    <mergeCell ref="BI22:BM22"/>
    <mergeCell ref="BN22:BR22"/>
    <mergeCell ref="O23:R23"/>
    <mergeCell ref="S23:X23"/>
    <mergeCell ref="AU23:BR23"/>
    <mergeCell ref="C24:F24"/>
    <mergeCell ref="G24:M24"/>
    <mergeCell ref="O24:R24"/>
    <mergeCell ref="S24:AA24"/>
    <mergeCell ref="AU24:BM24"/>
    <mergeCell ref="D25:Y25"/>
    <mergeCell ref="B26:I26"/>
    <mergeCell ref="J26:AA26"/>
    <mergeCell ref="AT26:BR26"/>
    <mergeCell ref="C27:I27"/>
    <mergeCell ref="J27:K27"/>
    <mergeCell ref="L27:M27"/>
    <mergeCell ref="O27:R27"/>
    <mergeCell ref="S27:X27"/>
    <mergeCell ref="AS27:AU27"/>
    <mergeCell ref="AW27:BA27"/>
    <mergeCell ref="BB27:BG27"/>
    <mergeCell ref="BI27:BM27"/>
    <mergeCell ref="BN27:BR27"/>
    <mergeCell ref="O28:R28"/>
    <mergeCell ref="S28:X28"/>
    <mergeCell ref="AU28:BR28"/>
    <mergeCell ref="C30:F30"/>
    <mergeCell ref="G30:M30"/>
    <mergeCell ref="AT30:BR30"/>
    <mergeCell ref="B31:I31"/>
    <mergeCell ref="J31:AA31"/>
    <mergeCell ref="AN31:AT31"/>
    <mergeCell ref="AV31:AX31"/>
    <mergeCell ref="BA31:BB31"/>
    <mergeCell ref="BD31:BH31"/>
    <mergeCell ref="C32:I32"/>
    <mergeCell ref="K32:M32"/>
    <mergeCell ref="P32:Q32"/>
    <mergeCell ref="S32:W32"/>
    <mergeCell ref="AF34:AP34"/>
    <mergeCell ref="AQ34:BV34"/>
    <mergeCell ref="C35:I35"/>
    <mergeCell ref="J35:AA35"/>
    <mergeCell ref="AF35:AP35"/>
    <mergeCell ref="AU35:BR35"/>
    <mergeCell ref="C36:I36"/>
    <mergeCell ref="J36:AA36"/>
    <mergeCell ref="B38:I38"/>
    <mergeCell ref="AS38:BC38"/>
    <mergeCell ref="B39:J39"/>
    <mergeCell ref="K39:Y39"/>
    <mergeCell ref="AS39:BC39"/>
    <mergeCell ref="B40:J40"/>
    <mergeCell ref="K40:Y40"/>
    <mergeCell ref="AF40:AG40"/>
    <mergeCell ref="AH40:AR40"/>
    <mergeCell ref="AT40:AY40"/>
    <mergeCell ref="BE40:BL40"/>
    <mergeCell ref="BO40:BT40"/>
    <mergeCell ref="B41:J41"/>
    <mergeCell ref="K41:Y41"/>
    <mergeCell ref="AF41:AG41"/>
    <mergeCell ref="AH41:AR41"/>
    <mergeCell ref="AT41:AY41"/>
    <mergeCell ref="BE41:BL41"/>
    <mergeCell ref="BO41:BT41"/>
    <mergeCell ref="AF42:AG42"/>
    <mergeCell ref="AH42:AR42"/>
    <mergeCell ref="AT42:AY42"/>
    <mergeCell ref="BE42:BL42"/>
    <mergeCell ref="BO42:BT42"/>
    <mergeCell ref="B43:H43"/>
    <mergeCell ref="I43:J43"/>
    <mergeCell ref="U43:Z43"/>
    <mergeCell ref="AF43:AG43"/>
    <mergeCell ref="AH43:AR43"/>
    <mergeCell ref="BD43:BN43"/>
    <mergeCell ref="BO43:BT43"/>
    <mergeCell ref="B44:H44"/>
    <mergeCell ref="I44:J44"/>
    <mergeCell ref="U44:Z44"/>
    <mergeCell ref="AF44:AG44"/>
    <mergeCell ref="AH44:AR44"/>
    <mergeCell ref="BD44:BN44"/>
    <mergeCell ref="BO44:BT44"/>
    <mergeCell ref="AF45:AG45"/>
    <mergeCell ref="BO45:BT45"/>
    <mergeCell ref="BB46:BU46"/>
    <mergeCell ref="BB47:BU47"/>
    <mergeCell ref="C48:D48"/>
    <mergeCell ref="E48:N48"/>
    <mergeCell ref="O48:AA48"/>
    <mergeCell ref="C49:D49"/>
    <mergeCell ref="K49:AA49"/>
    <mergeCell ref="C50:D50"/>
    <mergeCell ref="K50:AA50"/>
    <mergeCell ref="AF38:AG39"/>
    <mergeCell ref="AH38:AR39"/>
    <mergeCell ref="BD38:BV39"/>
    <mergeCell ref="AF46:AN47"/>
    <mergeCell ref="AP46:AP47"/>
    <mergeCell ref="AQ46:AQ47"/>
    <mergeCell ref="AT46:AT47"/>
    <mergeCell ref="AU46:AU47"/>
  </mergeCells>
  <phoneticPr fontId="18"/>
  <dataValidations count="8">
    <dataValidation type="list" allowBlank="1" showDropDown="0" showInputMessage="1" showErrorMessage="1" sqref="S27:X27 S22:X22">
      <formula1>"　,高知県知事,徳島県知事,香川県知事,愛媛県知事,北海道知事,青森県知事,岩手県知事,秋田県知事,宮城県知事,山形県知事,福島県知事,　東京都知事,神奈川県知事,千葉県知事,埼玉県知事,茨城県知事,栃木県知事,群馬県知事,新潟県知事,長野県知事,山梨県知事,　富山県知事,石川県知事,福井県知事,　岐阜県知事,静岡県知事,愛知県知事,三重県知事,　滋賀県知事,京都府知事,大阪府知事,兵庫県知事,奈良県知事,和歌山県知事,　鳥取県知事,島根県知事,岡山県知事,広島県知事"</formula1>
    </dataValidation>
    <dataValidation type="list" allowBlank="1" showDropDown="0" showInputMessage="1" showErrorMessage="1" sqref="L22:M22">
      <formula1>"　,１級,２級,木造,行政書士"</formula1>
    </dataValidation>
    <dataValidation allowBlank="1" showDropDown="0" showInputMessage="1" showErrorMessage="1" prompt="業務で使用している携帯電話がある場合のみ" sqref="Z25:AA25"/>
    <dataValidation allowBlank="1" showDropDown="0" showInputMessage="0" showErrorMessage="1" prompt="＊ここに入力された担当者が委任状の担当者となります。_x000a_建築士でなくてもかまいません。" sqref="G24:M24"/>
    <dataValidation type="list" allowBlank="1" showDropDown="0" showInputMessage="1" showErrorMessage="1" sqref="L27:M27">
      <formula1>"　,１級,２級,木造"</formula1>
    </dataValidation>
    <dataValidation allowBlank="1" showDropDown="0" showInputMessage="1" showErrorMessage="1" prompt="建築士事務所に属する、実際に担当される方。_x000a_管理建築士でなくてもかまいません。" sqref="G30:M30"/>
    <dataValidation type="list" allowBlank="1" showDropDown="0" showInputMessage="1" showErrorMessage="1" sqref="K32:M32">
      <formula1>"一般,特定"</formula1>
    </dataValidation>
    <dataValidation type="list" allowBlank="0" showDropDown="0" showInputMessage="1" showErrorMessage="1" sqref="C48:D50 I43:J44">
      <formula1>"有,無"</formula1>
    </dataValidation>
  </dataValidations>
  <printOptions horizontalCentered="1"/>
  <pageMargins left="0.51181102362204722" right="0.15748031496062992" top="0.19685039370078736" bottom="0.31496062992125984" header="0.31496062992125984" footer="0.31496062992125984"/>
  <pageSetup paperSize="9" fitToWidth="1" fitToHeight="1" orientation="portrait" usePrinterDefaults="1"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dimension ref="A2:BU14"/>
  <sheetViews>
    <sheetView showZeros="0" zoomScaleSheetLayoutView="75" workbookViewId="0">
      <selection activeCell="J5" sqref="J5:AA5"/>
    </sheetView>
  </sheetViews>
  <sheetFormatPr defaultColWidth="2.125" defaultRowHeight="12.6" customHeight="1"/>
  <cols>
    <col min="1" max="1" width="2.375" style="296" bestFit="1" customWidth="1"/>
    <col min="2" max="28" width="2.125" style="297" bestFit="1" customWidth="0"/>
    <col min="29" max="31" width="1.875" style="298" customWidth="1"/>
    <col min="32" max="32" width="2.5" style="298" customWidth="1"/>
    <col min="33" max="44" width="2.125" style="298" bestFit="1" customWidth="0"/>
    <col min="45" max="46" width="3.125" style="298" customWidth="1"/>
    <col min="47" max="16384" width="2.125" style="298" bestFit="1" customWidth="0"/>
  </cols>
  <sheetData>
    <row r="1" spans="1:73" ht="15" customHeight="1"/>
    <row r="2" spans="1:73" ht="15" customHeight="1">
      <c r="C2" s="302" t="s">
        <v>44</v>
      </c>
      <c r="D2" s="302"/>
      <c r="E2" s="302"/>
      <c r="F2" s="302"/>
      <c r="G2" s="302"/>
      <c r="H2" s="302"/>
      <c r="I2" s="302"/>
      <c r="J2" s="302"/>
      <c r="K2" s="302"/>
      <c r="L2" s="302"/>
      <c r="M2" s="302"/>
      <c r="N2" s="302"/>
      <c r="O2" s="302"/>
      <c r="P2" s="302"/>
      <c r="Q2" s="302"/>
      <c r="R2" s="302"/>
      <c r="S2" s="302"/>
      <c r="T2" s="302"/>
      <c r="U2" s="302"/>
      <c r="V2" s="302"/>
      <c r="W2" s="302"/>
      <c r="X2" s="302"/>
      <c r="Y2" s="302"/>
      <c r="Z2" s="302"/>
      <c r="AA2" s="309"/>
      <c r="BS2" s="319"/>
    </row>
    <row r="3" spans="1:73" ht="15" customHeight="1">
      <c r="C3" s="303" t="s">
        <v>30</v>
      </c>
      <c r="D3" s="303"/>
      <c r="E3" s="303"/>
      <c r="F3" s="303"/>
      <c r="G3" s="303"/>
      <c r="H3" s="303"/>
      <c r="I3" s="303"/>
      <c r="J3" s="303"/>
      <c r="K3" s="303"/>
      <c r="L3" s="303"/>
      <c r="M3" s="303"/>
      <c r="N3" s="303"/>
      <c r="O3" s="303"/>
      <c r="P3" s="303"/>
      <c r="Q3" s="303"/>
      <c r="R3" s="303"/>
      <c r="S3" s="303"/>
      <c r="T3" s="303"/>
      <c r="U3" s="303"/>
      <c r="V3" s="303"/>
      <c r="W3" s="303"/>
      <c r="X3" s="303"/>
      <c r="Y3" s="303"/>
      <c r="Z3" s="303"/>
      <c r="AA3" s="310"/>
      <c r="AF3" s="306" t="s">
        <v>182</v>
      </c>
      <c r="AG3" s="306"/>
      <c r="AH3" s="306"/>
      <c r="AI3" s="306"/>
      <c r="AJ3" s="306"/>
      <c r="AK3" s="306"/>
      <c r="AL3" s="306"/>
      <c r="AM3" s="306"/>
      <c r="AN3" s="306"/>
      <c r="AO3" s="306"/>
      <c r="AP3" s="306"/>
      <c r="AQ3" s="306"/>
      <c r="AR3" s="306"/>
      <c r="AS3" s="306"/>
      <c r="AT3" s="306"/>
      <c r="AU3" s="306"/>
      <c r="AV3" s="306"/>
      <c r="AW3" s="306"/>
      <c r="AX3" s="306"/>
      <c r="AY3" s="306"/>
      <c r="AZ3" s="306"/>
      <c r="BA3" s="306"/>
      <c r="BB3" s="306"/>
      <c r="BC3" s="306"/>
      <c r="BD3" s="306"/>
      <c r="BE3" s="306"/>
      <c r="BF3" s="306"/>
      <c r="BG3" s="306"/>
      <c r="BH3" s="306"/>
      <c r="BI3" s="306"/>
      <c r="BJ3" s="306"/>
      <c r="BK3" s="306"/>
      <c r="BL3" s="306"/>
      <c r="BM3" s="306"/>
      <c r="BN3" s="306"/>
      <c r="BO3" s="306"/>
      <c r="BP3" s="306"/>
      <c r="BQ3" s="314"/>
      <c r="BR3" s="314"/>
      <c r="BU3" s="319"/>
    </row>
    <row r="4" spans="1:73" ht="12.6" customHeight="1"/>
    <row r="5" spans="1:73" ht="20.100000000000001" customHeight="1">
      <c r="A5" s="299" t="s">
        <v>28</v>
      </c>
      <c r="B5" s="300" t="s">
        <v>96</v>
      </c>
      <c r="C5" s="300"/>
      <c r="D5" s="300"/>
      <c r="E5" s="300"/>
      <c r="F5" s="300"/>
      <c r="G5" s="300"/>
      <c r="H5" s="300"/>
      <c r="I5" s="300"/>
      <c r="J5" s="73"/>
      <c r="K5" s="254"/>
      <c r="L5" s="254"/>
      <c r="M5" s="254"/>
      <c r="N5" s="254"/>
      <c r="O5" s="254"/>
      <c r="P5" s="254"/>
      <c r="Q5" s="254"/>
      <c r="R5" s="254"/>
      <c r="S5" s="254"/>
      <c r="T5" s="254"/>
      <c r="U5" s="254"/>
      <c r="V5" s="254"/>
      <c r="W5" s="254"/>
      <c r="X5" s="254"/>
      <c r="Y5" s="254"/>
      <c r="Z5" s="254"/>
      <c r="AA5" s="85"/>
      <c r="AF5" s="298">
        <v>2</v>
      </c>
      <c r="AH5" s="298" t="s">
        <v>24</v>
      </c>
      <c r="AN5" s="311" t="s">
        <v>77</v>
      </c>
      <c r="AO5" s="311"/>
      <c r="AP5" s="311"/>
      <c r="AQ5" s="311"/>
      <c r="AR5" s="311"/>
      <c r="AS5" s="311"/>
      <c r="AT5" s="313">
        <f>J5</f>
        <v>0</v>
      </c>
      <c r="AU5" s="313"/>
      <c r="AV5" s="313"/>
      <c r="AW5" s="313"/>
      <c r="AX5" s="313"/>
      <c r="AY5" s="313"/>
      <c r="AZ5" s="313"/>
      <c r="BA5" s="313"/>
      <c r="BB5" s="313"/>
      <c r="BC5" s="313"/>
      <c r="BD5" s="313"/>
      <c r="BE5" s="313"/>
      <c r="BF5" s="313"/>
      <c r="BG5" s="313"/>
      <c r="BH5" s="313"/>
      <c r="BI5" s="313"/>
      <c r="BJ5" s="313"/>
      <c r="BK5" s="313"/>
      <c r="BL5" s="313"/>
      <c r="BM5" s="313"/>
      <c r="BN5" s="313"/>
      <c r="BO5" s="313"/>
      <c r="BP5" s="313"/>
      <c r="BQ5" s="313"/>
      <c r="BR5" s="313"/>
    </row>
    <row r="6" spans="1:73" ht="12.6" customHeight="1">
      <c r="B6" s="301"/>
      <c r="AN6" s="311"/>
      <c r="AO6" s="311"/>
      <c r="AP6" s="311"/>
      <c r="AQ6" s="311"/>
      <c r="AR6" s="311"/>
      <c r="AS6" s="311"/>
      <c r="AT6" s="311"/>
      <c r="AU6" s="311"/>
      <c r="AV6" s="311"/>
      <c r="AW6" s="311"/>
      <c r="AX6" s="311"/>
      <c r="AY6" s="311"/>
      <c r="AZ6" s="311"/>
      <c r="BA6" s="311"/>
      <c r="BB6" s="315"/>
      <c r="BC6" s="315"/>
      <c r="BD6" s="315"/>
      <c r="BE6" s="315"/>
      <c r="BF6" s="315"/>
      <c r="BG6" s="315"/>
      <c r="BH6" s="315"/>
      <c r="BI6" s="315"/>
      <c r="BJ6" s="315"/>
      <c r="BK6" s="315"/>
      <c r="BL6" s="315"/>
      <c r="BM6" s="315"/>
      <c r="BN6" s="315"/>
      <c r="BO6" s="315"/>
      <c r="BP6" s="315"/>
      <c r="BQ6" s="315"/>
      <c r="BR6" s="315"/>
    </row>
    <row r="7" spans="1:73" ht="20.100000000000001" customHeight="1">
      <c r="C7" s="300" t="s">
        <v>81</v>
      </c>
      <c r="D7" s="300"/>
      <c r="E7" s="300"/>
      <c r="F7" s="300"/>
      <c r="G7" s="300"/>
      <c r="H7" s="300"/>
      <c r="I7" s="300"/>
      <c r="J7" s="305" t="s">
        <v>85</v>
      </c>
      <c r="K7" s="305"/>
      <c r="L7" s="260"/>
      <c r="M7" s="265"/>
      <c r="O7" s="306" t="s">
        <v>9</v>
      </c>
      <c r="P7" s="306"/>
      <c r="Q7" s="306"/>
      <c r="R7" s="306"/>
      <c r="S7" s="73"/>
      <c r="T7" s="254"/>
      <c r="U7" s="254"/>
      <c r="V7" s="254"/>
      <c r="W7" s="254"/>
      <c r="X7" s="85"/>
      <c r="AN7" s="19" t="s">
        <v>86</v>
      </c>
      <c r="AO7" s="19"/>
      <c r="AP7" s="19"/>
      <c r="AQ7" s="19"/>
      <c r="AR7" s="19"/>
      <c r="AS7" s="312">
        <f>L7</f>
        <v>0</v>
      </c>
      <c r="AT7" s="312"/>
      <c r="AU7" s="298" t="s">
        <v>63</v>
      </c>
      <c r="AV7" s="306" t="s">
        <v>80</v>
      </c>
      <c r="AW7" s="306"/>
      <c r="AX7" s="306"/>
      <c r="AY7" s="306"/>
      <c r="AZ7" s="306"/>
      <c r="BA7" s="312">
        <f>S7</f>
        <v>0</v>
      </c>
      <c r="BB7" s="312"/>
      <c r="BC7" s="312"/>
      <c r="BD7" s="312"/>
      <c r="BE7" s="312"/>
      <c r="BF7" s="312"/>
      <c r="BG7" s="316" t="s">
        <v>63</v>
      </c>
      <c r="BH7" s="317" t="s">
        <v>89</v>
      </c>
      <c r="BI7" s="317"/>
      <c r="BJ7" s="317"/>
      <c r="BK7" s="317"/>
      <c r="BL7" s="317"/>
      <c r="BM7" s="318">
        <f>S9</f>
        <v>0</v>
      </c>
      <c r="BN7" s="318"/>
      <c r="BO7" s="318"/>
      <c r="BP7" s="318"/>
      <c r="BQ7" s="318"/>
      <c r="BR7" s="316" t="s">
        <v>63</v>
      </c>
    </row>
    <row r="8" spans="1:73" ht="12.6" customHeight="1">
      <c r="AU8" s="314"/>
      <c r="AV8" s="314"/>
      <c r="AW8" s="314"/>
      <c r="AX8" s="314"/>
      <c r="AY8" s="314"/>
      <c r="AZ8" s="314"/>
      <c r="BA8" s="314"/>
      <c r="BB8" s="314"/>
      <c r="BC8" s="314"/>
      <c r="BD8" s="314"/>
      <c r="BE8" s="314"/>
      <c r="BF8" s="314"/>
      <c r="BG8" s="314"/>
      <c r="BH8" s="314"/>
      <c r="BI8" s="314"/>
      <c r="BJ8" s="314"/>
      <c r="BK8" s="314"/>
      <c r="BL8" s="314"/>
      <c r="BM8" s="314"/>
      <c r="BN8" s="314"/>
      <c r="BO8" s="314"/>
      <c r="BP8" s="314"/>
      <c r="BQ8" s="314"/>
      <c r="BR8" s="314"/>
    </row>
    <row r="9" spans="1:73" ht="20.100000000000001" customHeight="1">
      <c r="O9" s="306" t="s">
        <v>90</v>
      </c>
      <c r="P9" s="306"/>
      <c r="Q9" s="306"/>
      <c r="R9" s="306"/>
      <c r="S9" s="73"/>
      <c r="T9" s="254"/>
      <c r="U9" s="254"/>
      <c r="V9" s="254"/>
      <c r="W9" s="254"/>
      <c r="X9" s="85"/>
      <c r="AN9" s="298" t="s">
        <v>46</v>
      </c>
      <c r="AS9" s="306"/>
      <c r="AT9" s="306"/>
      <c r="AU9" s="313">
        <f>G12</f>
        <v>0</v>
      </c>
      <c r="AV9" s="313"/>
      <c r="AW9" s="313"/>
      <c r="AX9" s="313"/>
      <c r="AY9" s="313"/>
      <c r="AZ9" s="313"/>
      <c r="BA9" s="313"/>
      <c r="BB9" s="313"/>
      <c r="BC9" s="313"/>
      <c r="BD9" s="313"/>
      <c r="BE9" s="313"/>
      <c r="BF9" s="313"/>
      <c r="BG9" s="313"/>
      <c r="BH9" s="313"/>
      <c r="BI9" s="313"/>
      <c r="BJ9" s="313"/>
      <c r="BK9" s="313"/>
      <c r="BL9" s="313"/>
      <c r="BM9" s="313"/>
      <c r="BN9" s="313"/>
      <c r="BO9" s="313"/>
      <c r="BP9" s="313"/>
      <c r="BQ9" s="313"/>
      <c r="BR9" s="313"/>
      <c r="BU9" s="320"/>
    </row>
    <row r="10" spans="1:73" ht="12.6" customHeight="1"/>
    <row r="11" spans="1:73" ht="20.100000000000001" customHeight="1">
      <c r="AZ11" s="313"/>
      <c r="BA11" s="313"/>
      <c r="BB11" s="313"/>
      <c r="BC11" s="313"/>
      <c r="BD11" s="313"/>
      <c r="BE11" s="313"/>
      <c r="BF11" s="313"/>
      <c r="BG11" s="313"/>
      <c r="BH11" s="313"/>
      <c r="BI11" s="313"/>
      <c r="BJ11" s="313"/>
      <c r="BK11" s="313"/>
      <c r="BL11" s="313"/>
      <c r="BM11" s="313"/>
      <c r="BN11" s="313"/>
      <c r="BO11" s="313"/>
      <c r="BP11" s="313"/>
      <c r="BQ11" s="313"/>
      <c r="BR11" s="313"/>
    </row>
    <row r="12" spans="1:73" ht="20.100000000000001" customHeight="1">
      <c r="C12" s="300" t="s">
        <v>98</v>
      </c>
      <c r="D12" s="300"/>
      <c r="E12" s="300"/>
      <c r="F12" s="300"/>
      <c r="G12" s="245"/>
      <c r="H12" s="246"/>
      <c r="I12" s="246"/>
      <c r="J12" s="246"/>
      <c r="K12" s="246"/>
      <c r="L12" s="246"/>
      <c r="M12" s="264"/>
      <c r="O12" s="307"/>
      <c r="P12" s="307"/>
      <c r="Q12" s="307"/>
      <c r="R12" s="307"/>
      <c r="S12" s="308"/>
      <c r="T12" s="308"/>
      <c r="U12" s="308"/>
      <c r="V12" s="308"/>
      <c r="W12" s="308"/>
      <c r="X12" s="308"/>
      <c r="Y12" s="308"/>
      <c r="Z12" s="308"/>
      <c r="AA12" s="308"/>
      <c r="AZ12" s="313"/>
      <c r="BA12" s="313"/>
      <c r="BB12" s="313"/>
      <c r="BC12" s="313"/>
      <c r="BD12" s="313"/>
      <c r="BE12" s="313"/>
      <c r="BF12" s="313"/>
      <c r="BG12" s="313"/>
      <c r="BH12" s="313"/>
      <c r="BI12" s="313"/>
      <c r="BJ12" s="313"/>
      <c r="BK12" s="313"/>
      <c r="BL12" s="313"/>
      <c r="BM12" s="313"/>
      <c r="BN12" s="313"/>
      <c r="BO12" s="313"/>
      <c r="BP12" s="313"/>
      <c r="BQ12" s="313"/>
      <c r="BR12" s="313"/>
      <c r="BU12" s="320"/>
    </row>
    <row r="13" spans="1:73" ht="12.6" customHeight="1">
      <c r="C13" s="304"/>
    </row>
    <row r="14" spans="1:73" ht="20.100000000000001" customHeight="1">
      <c r="O14" s="307"/>
      <c r="P14" s="307"/>
      <c r="Q14" s="307"/>
      <c r="R14" s="307"/>
      <c r="S14" s="308"/>
      <c r="T14" s="308"/>
      <c r="U14" s="308"/>
      <c r="V14" s="308"/>
      <c r="W14" s="308"/>
      <c r="X14" s="308"/>
      <c r="Y14" s="308"/>
      <c r="Z14" s="308"/>
      <c r="AA14" s="308"/>
    </row>
    <row r="15" spans="1:73" ht="12.6" customHeight="1"/>
    <row r="16" spans="1:73" ht="20.100000000000001" customHeight="1"/>
  </sheetData>
  <sheetProtection password="E8E3" sheet="1" objects="1" scenarios="1" selectLockedCells="1"/>
  <mergeCells count="30">
    <mergeCell ref="C2:Z2"/>
    <mergeCell ref="C3:Z3"/>
    <mergeCell ref="AF3:BP3"/>
    <mergeCell ref="B5:I5"/>
    <mergeCell ref="J5:AA5"/>
    <mergeCell ref="AN5:AS5"/>
    <mergeCell ref="AT5:BR5"/>
    <mergeCell ref="C7:I7"/>
    <mergeCell ref="J7:K7"/>
    <mergeCell ref="L7:M7"/>
    <mergeCell ref="O7:R7"/>
    <mergeCell ref="S7:X7"/>
    <mergeCell ref="AN7:AR7"/>
    <mergeCell ref="AS7:AT7"/>
    <mergeCell ref="AV7:AZ7"/>
    <mergeCell ref="BA7:BF7"/>
    <mergeCell ref="BH7:BL7"/>
    <mergeCell ref="BM7:BQ7"/>
    <mergeCell ref="O9:R9"/>
    <mergeCell ref="S9:X9"/>
    <mergeCell ref="AS9:AT9"/>
    <mergeCell ref="AU9:BR9"/>
    <mergeCell ref="AZ11:BR11"/>
    <mergeCell ref="C12:F12"/>
    <mergeCell ref="G12:M12"/>
    <mergeCell ref="O12:R12"/>
    <mergeCell ref="S12:AA12"/>
    <mergeCell ref="AZ12:BR12"/>
    <mergeCell ref="O14:R14"/>
    <mergeCell ref="S14:AA14"/>
  </mergeCells>
  <phoneticPr fontId="18"/>
  <dataValidations count="4">
    <dataValidation allowBlank="1" showDropDown="0" showInputMessage="1" showErrorMessage="1" prompt="業務で使用している携帯電話がある場合のみ" sqref="S14:AA14"/>
    <dataValidation allowBlank="1" showDropDown="0" showInputMessage="1" showErrorMessage="1" prompt="建築士事務所に属する、実際に担当される方。_x000a_管理建築士でなくてもかまいません。" sqref="G12:M12"/>
    <dataValidation type="list" allowBlank="1" showDropDown="0" showInputMessage="1" showErrorMessage="1" sqref="L7:M7">
      <formula1>"　,１級,２級,木造"</formula1>
    </dataValidation>
    <dataValidation type="list" allowBlank="1" showDropDown="0" showInputMessage="1" showErrorMessage="1" sqref="S7:X7">
      <formula1>"　,高知県知事,徳島県知事,香川県知事,愛媛県知事,北海道知事,青森県知事,岩手県知事,秋田県知事,宮城県知事,山形県知事,福島県知事,　東京都知事,神奈川県知事,千葉県知事,埼玉県知事,茨城県知事,栃木県知事,群馬県知事,新潟県知事,長野県知事,山梨県知事,　富山県知事,石川県知事,福井県知事,　岐阜県知事,静岡県知事,愛知県知事,三重県知事,　滋賀県知事,京都府知事,大阪府知事,兵庫県知事,奈良県知事,和歌山県知事,　鳥取県知事,島根県知事,岡山県知事,広島県知事"</formula1>
    </dataValidation>
  </dataValidations>
  <printOptions horizontalCentered="1"/>
  <pageMargins left="0.51181102362204722" right="0.15748031496062992" top="0.19685039370078741" bottom="0.31496062992125984" header="0.31496062992125984" footer="0.31496062992125984"/>
  <pageSetup paperSize="9" fitToWidth="1" fitToHeight="1"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dimension ref="A2:BU12"/>
  <sheetViews>
    <sheetView showZeros="0" zoomScaleSheetLayoutView="75" workbookViewId="0">
      <selection activeCell="J5" sqref="J5:AA5"/>
    </sheetView>
  </sheetViews>
  <sheetFormatPr defaultColWidth="2.125" defaultRowHeight="12.6" customHeight="1"/>
  <cols>
    <col min="1" max="1" width="2.375" style="296" bestFit="1" customWidth="1"/>
    <col min="2" max="28" width="2.125" style="297" bestFit="1" customWidth="0"/>
    <col min="29" max="31" width="1.875" style="298" customWidth="1"/>
    <col min="32" max="32" width="2.5" style="298" customWidth="1"/>
    <col min="33" max="44" width="2.125" style="298" bestFit="1" customWidth="0"/>
    <col min="45" max="46" width="3.125" style="298" customWidth="1"/>
    <col min="47" max="16384" width="2.125" style="298" bestFit="1" customWidth="0"/>
  </cols>
  <sheetData>
    <row r="1" spans="1:73" ht="15" customHeight="1"/>
    <row r="2" spans="1:73" ht="15" customHeight="1">
      <c r="C2" s="302" t="s">
        <v>44</v>
      </c>
      <c r="D2" s="302"/>
      <c r="E2" s="302"/>
      <c r="F2" s="302"/>
      <c r="G2" s="302"/>
      <c r="H2" s="302"/>
      <c r="I2" s="302"/>
      <c r="J2" s="302"/>
      <c r="K2" s="302"/>
      <c r="L2" s="302"/>
      <c r="M2" s="302"/>
      <c r="N2" s="302"/>
      <c r="O2" s="302"/>
      <c r="P2" s="302"/>
      <c r="Q2" s="302"/>
      <c r="R2" s="302"/>
      <c r="S2" s="302"/>
      <c r="T2" s="302"/>
      <c r="U2" s="302"/>
      <c r="V2" s="302"/>
      <c r="W2" s="302"/>
      <c r="X2" s="302"/>
      <c r="Y2" s="302"/>
      <c r="Z2" s="302"/>
      <c r="AA2" s="309"/>
      <c r="BS2" s="319"/>
    </row>
    <row r="3" spans="1:73" ht="15" customHeight="1">
      <c r="C3" s="303" t="s">
        <v>30</v>
      </c>
      <c r="D3" s="303"/>
      <c r="E3" s="303"/>
      <c r="F3" s="303"/>
      <c r="G3" s="303"/>
      <c r="H3" s="303"/>
      <c r="I3" s="303"/>
      <c r="J3" s="303"/>
      <c r="K3" s="303"/>
      <c r="L3" s="303"/>
      <c r="M3" s="303"/>
      <c r="N3" s="303"/>
      <c r="O3" s="303"/>
      <c r="P3" s="303"/>
      <c r="Q3" s="303"/>
      <c r="R3" s="303"/>
      <c r="S3" s="303"/>
      <c r="T3" s="303"/>
      <c r="U3" s="303"/>
      <c r="V3" s="303"/>
      <c r="W3" s="303"/>
      <c r="X3" s="303"/>
      <c r="Y3" s="303"/>
      <c r="Z3" s="303"/>
      <c r="AA3" s="310"/>
      <c r="AF3" s="306" t="s">
        <v>182</v>
      </c>
      <c r="AG3" s="306"/>
      <c r="AH3" s="306"/>
      <c r="AI3" s="306"/>
      <c r="AJ3" s="306"/>
      <c r="AK3" s="306"/>
      <c r="AL3" s="306"/>
      <c r="AM3" s="306"/>
      <c r="AN3" s="306"/>
      <c r="AO3" s="306"/>
      <c r="AP3" s="306"/>
      <c r="AQ3" s="306"/>
      <c r="AR3" s="306"/>
      <c r="AS3" s="306"/>
      <c r="AT3" s="306"/>
      <c r="AU3" s="306"/>
      <c r="AV3" s="306"/>
      <c r="AW3" s="306"/>
      <c r="AX3" s="306"/>
      <c r="AY3" s="306"/>
      <c r="AZ3" s="306"/>
      <c r="BA3" s="306"/>
      <c r="BB3" s="306"/>
      <c r="BC3" s="306"/>
      <c r="BD3" s="306"/>
      <c r="BE3" s="306"/>
      <c r="BF3" s="306"/>
      <c r="BG3" s="306"/>
      <c r="BH3" s="306"/>
      <c r="BI3" s="306"/>
      <c r="BJ3" s="306"/>
      <c r="BK3" s="306"/>
      <c r="BL3" s="306"/>
      <c r="BM3" s="306"/>
      <c r="BN3" s="306"/>
      <c r="BO3" s="306"/>
      <c r="BP3" s="306"/>
      <c r="BQ3" s="314"/>
      <c r="BR3" s="314"/>
      <c r="BU3" s="319"/>
    </row>
    <row r="4" spans="1:73" ht="12.6" customHeight="1"/>
    <row r="5" spans="1:73" ht="20.100000000000001" customHeight="1">
      <c r="A5" s="299" t="s">
        <v>169</v>
      </c>
      <c r="B5" s="300" t="s">
        <v>100</v>
      </c>
      <c r="C5" s="300"/>
      <c r="D5" s="300"/>
      <c r="E5" s="300"/>
      <c r="F5" s="300"/>
      <c r="G5" s="300"/>
      <c r="H5" s="300"/>
      <c r="I5" s="300"/>
      <c r="J5" s="73"/>
      <c r="K5" s="254"/>
      <c r="L5" s="254"/>
      <c r="M5" s="254"/>
      <c r="N5" s="254"/>
      <c r="O5" s="254"/>
      <c r="P5" s="254"/>
      <c r="Q5" s="254"/>
      <c r="R5" s="254"/>
      <c r="S5" s="254"/>
      <c r="T5" s="254"/>
      <c r="U5" s="254"/>
      <c r="V5" s="254"/>
      <c r="W5" s="254"/>
      <c r="X5" s="254"/>
      <c r="Y5" s="254"/>
      <c r="Z5" s="254"/>
      <c r="AA5" s="85"/>
      <c r="AF5" s="298">
        <v>3</v>
      </c>
      <c r="AH5" s="298" t="s">
        <v>101</v>
      </c>
      <c r="AN5" s="311" t="s">
        <v>102</v>
      </c>
      <c r="AO5" s="311"/>
      <c r="AP5" s="311"/>
      <c r="AQ5" s="311"/>
      <c r="AR5" s="311"/>
      <c r="AS5" s="311"/>
      <c r="AT5" s="313">
        <f>J5</f>
        <v>0</v>
      </c>
      <c r="AU5" s="313"/>
      <c r="AV5" s="313"/>
      <c r="AW5" s="313"/>
      <c r="AX5" s="313"/>
      <c r="AY5" s="313"/>
      <c r="AZ5" s="313"/>
      <c r="BA5" s="313"/>
      <c r="BB5" s="313"/>
      <c r="BC5" s="313"/>
      <c r="BD5" s="313"/>
      <c r="BE5" s="313"/>
      <c r="BF5" s="313"/>
      <c r="BG5" s="313"/>
      <c r="BH5" s="313"/>
      <c r="BI5" s="313"/>
      <c r="BJ5" s="313"/>
      <c r="BK5" s="313"/>
      <c r="BL5" s="313"/>
      <c r="BM5" s="313"/>
      <c r="BN5" s="313"/>
      <c r="BO5" s="313"/>
      <c r="BP5" s="313"/>
      <c r="BQ5" s="313"/>
      <c r="BR5" s="313"/>
    </row>
    <row r="6" spans="1:73" ht="12.6" customHeight="1">
      <c r="B6" s="301"/>
      <c r="AN6" s="311"/>
      <c r="AO6" s="311"/>
      <c r="AP6" s="311"/>
      <c r="AQ6" s="311"/>
      <c r="AR6" s="311"/>
      <c r="AS6" s="311"/>
      <c r="AT6" s="311"/>
      <c r="AU6" s="311"/>
      <c r="AV6" s="311"/>
      <c r="AW6" s="311"/>
      <c r="AX6" s="311"/>
      <c r="AY6" s="311"/>
      <c r="AZ6" s="311"/>
      <c r="BA6" s="311"/>
      <c r="BB6" s="315"/>
      <c r="BC6" s="315"/>
      <c r="BD6" s="315"/>
      <c r="BE6" s="315"/>
      <c r="BF6" s="315"/>
      <c r="BG6" s="315"/>
      <c r="BH6" s="315"/>
      <c r="BI6" s="315"/>
      <c r="BJ6" s="315"/>
      <c r="BK6" s="315"/>
      <c r="BL6" s="315"/>
      <c r="BM6" s="315"/>
      <c r="BN6" s="315"/>
      <c r="BO6" s="315"/>
      <c r="BP6" s="315"/>
      <c r="BQ6" s="315"/>
      <c r="BR6" s="315"/>
    </row>
    <row r="7" spans="1:73" ht="20.100000000000001" customHeight="1">
      <c r="C7" s="300" t="s">
        <v>103</v>
      </c>
      <c r="D7" s="300"/>
      <c r="E7" s="300"/>
      <c r="F7" s="300"/>
      <c r="G7" s="300"/>
      <c r="H7" s="300"/>
      <c r="I7" s="300"/>
      <c r="J7" s="313" t="s">
        <v>61</v>
      </c>
      <c r="K7" s="73"/>
      <c r="L7" s="254"/>
      <c r="M7" s="85"/>
      <c r="N7" s="313" t="s">
        <v>63</v>
      </c>
      <c r="O7" s="311"/>
      <c r="P7" s="73"/>
      <c r="Q7" s="85"/>
      <c r="R7" s="312" t="s">
        <v>104</v>
      </c>
      <c r="S7" s="73"/>
      <c r="T7" s="254"/>
      <c r="U7" s="254"/>
      <c r="V7" s="254"/>
      <c r="W7" s="85"/>
      <c r="AN7" s="311" t="s">
        <v>58</v>
      </c>
      <c r="AO7" s="311"/>
      <c r="AP7" s="311"/>
      <c r="AQ7" s="311"/>
      <c r="AR7" s="311"/>
      <c r="AS7" s="311"/>
      <c r="AT7" s="311"/>
      <c r="AU7" s="311" t="s">
        <v>61</v>
      </c>
      <c r="AV7" s="312">
        <f>K7</f>
        <v>0</v>
      </c>
      <c r="AW7" s="312"/>
      <c r="AX7" s="312"/>
      <c r="AY7" s="311" t="s">
        <v>63</v>
      </c>
      <c r="AZ7" s="311"/>
      <c r="BA7" s="312">
        <f>P7</f>
        <v>0</v>
      </c>
      <c r="BB7" s="312"/>
      <c r="BC7" s="306" t="s">
        <v>104</v>
      </c>
      <c r="BD7" s="312">
        <f>S7</f>
        <v>0</v>
      </c>
      <c r="BE7" s="312"/>
      <c r="BF7" s="312"/>
      <c r="BG7" s="312"/>
      <c r="BH7" s="312"/>
      <c r="BI7" s="311"/>
      <c r="BJ7" s="311"/>
      <c r="BK7" s="311"/>
      <c r="BL7" s="311"/>
      <c r="BM7" s="311"/>
      <c r="BN7" s="311"/>
      <c r="BO7" s="311"/>
      <c r="BP7" s="311"/>
      <c r="BQ7" s="311"/>
      <c r="BR7" s="311"/>
    </row>
    <row r="8" spans="1:73" ht="12.6" customHeight="1">
      <c r="AU8" s="314"/>
      <c r="AV8" s="314"/>
      <c r="AW8" s="314"/>
      <c r="AX8" s="314"/>
      <c r="AY8" s="314"/>
      <c r="AZ8" s="314"/>
      <c r="BA8" s="314"/>
      <c r="BB8" s="314"/>
      <c r="BC8" s="314"/>
      <c r="BD8" s="314"/>
      <c r="BE8" s="314"/>
      <c r="BF8" s="314"/>
      <c r="BG8" s="314"/>
      <c r="BH8" s="314"/>
      <c r="BI8" s="314"/>
      <c r="BJ8" s="314"/>
      <c r="BK8" s="314"/>
      <c r="BL8" s="314"/>
      <c r="BM8" s="314"/>
      <c r="BN8" s="314"/>
      <c r="BO8" s="314"/>
      <c r="BP8" s="314"/>
      <c r="BQ8" s="314"/>
      <c r="BR8" s="314"/>
    </row>
    <row r="9" spans="1:73" ht="20.100000000000001" customHeight="1">
      <c r="C9" s="321"/>
      <c r="D9" s="321"/>
      <c r="E9" s="321"/>
      <c r="F9" s="321"/>
      <c r="G9" s="322"/>
      <c r="H9" s="322"/>
      <c r="I9" s="322"/>
      <c r="J9" s="322"/>
      <c r="K9" s="322"/>
      <c r="L9" s="322"/>
      <c r="M9" s="322"/>
      <c r="O9" s="307"/>
      <c r="P9" s="307"/>
      <c r="Q9" s="307"/>
      <c r="R9" s="307"/>
      <c r="S9" s="308"/>
      <c r="T9" s="308"/>
      <c r="U9" s="308"/>
      <c r="V9" s="308"/>
      <c r="W9" s="308"/>
      <c r="X9" s="308"/>
      <c r="Y9" s="308"/>
      <c r="Z9" s="308"/>
      <c r="AA9" s="308"/>
      <c r="AS9" s="306"/>
      <c r="AT9" s="306"/>
      <c r="AU9" s="313"/>
      <c r="AV9" s="313"/>
      <c r="AW9" s="313"/>
      <c r="AX9" s="313"/>
      <c r="AY9" s="313"/>
      <c r="AZ9" s="313"/>
      <c r="BA9" s="313"/>
      <c r="BB9" s="313"/>
      <c r="BC9" s="313"/>
      <c r="BD9" s="313"/>
      <c r="BE9" s="313"/>
      <c r="BF9" s="313"/>
      <c r="BG9" s="313"/>
      <c r="BH9" s="313"/>
      <c r="BI9" s="313"/>
      <c r="BJ9" s="313"/>
      <c r="BK9" s="313"/>
      <c r="BL9" s="313"/>
      <c r="BM9" s="313"/>
      <c r="BN9" s="313"/>
      <c r="BO9" s="313"/>
      <c r="BP9" s="313"/>
      <c r="BQ9" s="313"/>
      <c r="BR9" s="313"/>
      <c r="BU9" s="320"/>
    </row>
    <row r="10" spans="1:73" ht="12.6" customHeight="1">
      <c r="C10" s="304"/>
    </row>
    <row r="11" spans="1:73" ht="20.100000000000001" customHeight="1">
      <c r="O11" s="307"/>
      <c r="P11" s="307"/>
      <c r="Q11" s="307"/>
      <c r="R11" s="307"/>
      <c r="S11" s="308"/>
      <c r="T11" s="308"/>
      <c r="U11" s="308"/>
      <c r="V11" s="308"/>
      <c r="W11" s="308"/>
      <c r="X11" s="308"/>
      <c r="Y11" s="308"/>
      <c r="Z11" s="308"/>
      <c r="AA11" s="308"/>
      <c r="AZ11" s="313"/>
      <c r="BA11" s="313"/>
      <c r="BB11" s="313"/>
      <c r="BC11" s="313"/>
      <c r="BD11" s="313"/>
      <c r="BE11" s="313"/>
      <c r="BF11" s="313"/>
      <c r="BG11" s="313"/>
      <c r="BH11" s="313"/>
      <c r="BI11" s="313"/>
      <c r="BJ11" s="313"/>
      <c r="BK11" s="313"/>
      <c r="BL11" s="313"/>
      <c r="BM11" s="313"/>
      <c r="BN11" s="313"/>
      <c r="BO11" s="313"/>
      <c r="BP11" s="313"/>
      <c r="BQ11" s="313"/>
      <c r="BR11" s="313"/>
    </row>
    <row r="12" spans="1:73" ht="20.100000000000001" customHeight="1">
      <c r="AZ12" s="313"/>
      <c r="BA12" s="313"/>
      <c r="BB12" s="313"/>
      <c r="BC12" s="313"/>
      <c r="BD12" s="313"/>
      <c r="BE12" s="313"/>
      <c r="BF12" s="313"/>
      <c r="BG12" s="313"/>
      <c r="BH12" s="313"/>
      <c r="BI12" s="313"/>
      <c r="BJ12" s="313"/>
      <c r="BK12" s="313"/>
      <c r="BL12" s="313"/>
      <c r="BM12" s="313"/>
      <c r="BN12" s="313"/>
      <c r="BO12" s="313"/>
      <c r="BP12" s="313"/>
      <c r="BQ12" s="313"/>
      <c r="BR12" s="313"/>
      <c r="BU12" s="320"/>
    </row>
  </sheetData>
  <sheetProtection password="E8E3" sheet="1" objects="1" scenarios="1" selectLockedCells="1"/>
  <mergeCells count="25">
    <mergeCell ref="C2:Z2"/>
    <mergeCell ref="C3:Z3"/>
    <mergeCell ref="AF3:BP3"/>
    <mergeCell ref="B5:I5"/>
    <mergeCell ref="J5:AA5"/>
    <mergeCell ref="AN5:AS5"/>
    <mergeCell ref="AT5:BR5"/>
    <mergeCell ref="C7:I7"/>
    <mergeCell ref="K7:M7"/>
    <mergeCell ref="P7:Q7"/>
    <mergeCell ref="S7:W7"/>
    <mergeCell ref="AN7:AT7"/>
    <mergeCell ref="AV7:AX7"/>
    <mergeCell ref="BA7:BB7"/>
    <mergeCell ref="BD7:BH7"/>
    <mergeCell ref="C9:F9"/>
    <mergeCell ref="G9:M9"/>
    <mergeCell ref="O9:R9"/>
    <mergeCell ref="S9:AA9"/>
    <mergeCell ref="AS9:AT9"/>
    <mergeCell ref="AU9:BR9"/>
    <mergeCell ref="O11:R11"/>
    <mergeCell ref="S11:AA11"/>
    <mergeCell ref="AZ11:BR11"/>
    <mergeCell ref="AZ12:BR12"/>
  </mergeCells>
  <phoneticPr fontId="18"/>
  <dataValidations count="3">
    <dataValidation allowBlank="1" showDropDown="0" showInputMessage="0" showErrorMessage="1" prompt="建築士事務所に属する、実際に担当される方。_x000a_管理建築士でなくてもかまいません。" sqref="G9:M9"/>
    <dataValidation type="list" allowBlank="1" showDropDown="0" showInputMessage="1" showErrorMessage="1" sqref="K7:M7">
      <formula1>"一般,特定"</formula1>
    </dataValidation>
    <dataValidation allowBlank="1" showDropDown="0" showInputMessage="1" showErrorMessage="1" prompt="業務で使用している携帯電話がある場合のみ" sqref="S11:AA11"/>
  </dataValidations>
  <printOptions horizontalCentered="1"/>
  <pageMargins left="0.51181102362204722" right="0.15748031496062992" top="0.19685039370078741" bottom="0.31496062992125984" header="0.31496062992125984" footer="0.31496062992125984"/>
  <pageSetup paperSize="9" fitToWidth="1" fitToHeight="1" orientation="portrait"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dimension ref="A2:BS34"/>
  <sheetViews>
    <sheetView showGridLines="0" showZeros="0" topLeftCell="A10" zoomScaleSheetLayoutView="70" workbookViewId="0">
      <selection activeCell="J5" sqref="J5:AA5"/>
    </sheetView>
  </sheetViews>
  <sheetFormatPr defaultColWidth="2.125" defaultRowHeight="15" customHeight="1"/>
  <cols>
    <col min="1" max="2" width="2.125" style="298" bestFit="1" customWidth="0"/>
    <col min="3" max="3" width="2.75" style="298" bestFit="1" customWidth="1"/>
    <col min="4" max="24" width="2.125" style="298" bestFit="1" customWidth="0"/>
    <col min="25" max="25" width="6.375" style="298" customWidth="1"/>
    <col min="26" max="30" width="2.125" style="298" bestFit="1" customWidth="0"/>
    <col min="31" max="31" width="3.875" style="298" customWidth="1"/>
    <col min="32" max="45" width="2.125" style="298" bestFit="1" customWidth="0"/>
    <col min="46" max="46" width="2.75" style="298" bestFit="1" customWidth="1"/>
    <col min="47" max="47" width="2.375" style="298" bestFit="1" customWidth="1"/>
    <col min="48" max="16384" width="2.125" style="298" bestFit="1" customWidth="0"/>
  </cols>
  <sheetData>
    <row r="1" spans="1:71" ht="9.75" customHeight="1"/>
    <row r="2" spans="1:71" ht="9.75" customHeight="1">
      <c r="B2" s="302" t="s">
        <v>44</v>
      </c>
      <c r="C2" s="302"/>
      <c r="D2" s="302"/>
      <c r="E2" s="302"/>
      <c r="F2" s="302"/>
      <c r="G2" s="302"/>
      <c r="H2" s="302"/>
      <c r="I2" s="302"/>
      <c r="J2" s="302"/>
      <c r="K2" s="302"/>
      <c r="L2" s="302"/>
      <c r="M2" s="302"/>
      <c r="N2" s="302"/>
      <c r="O2" s="302"/>
      <c r="P2" s="302"/>
      <c r="Q2" s="302"/>
      <c r="R2" s="302"/>
      <c r="S2" s="302"/>
      <c r="T2" s="302"/>
      <c r="U2" s="302"/>
      <c r="V2" s="302"/>
      <c r="W2" s="302"/>
      <c r="X2" s="302"/>
      <c r="Y2" s="302"/>
      <c r="AB2" s="298" t="s">
        <v>6</v>
      </c>
    </row>
    <row r="3" spans="1:71" ht="9.75" customHeight="1">
      <c r="B3" s="302"/>
      <c r="C3" s="302"/>
      <c r="D3" s="302"/>
      <c r="E3" s="302"/>
      <c r="F3" s="302"/>
      <c r="G3" s="302"/>
      <c r="H3" s="302"/>
      <c r="I3" s="302"/>
      <c r="J3" s="302"/>
      <c r="K3" s="302"/>
      <c r="L3" s="302"/>
      <c r="M3" s="302"/>
      <c r="N3" s="302"/>
      <c r="O3" s="302"/>
      <c r="P3" s="302"/>
      <c r="Q3" s="302"/>
      <c r="R3" s="302"/>
      <c r="S3" s="302"/>
      <c r="T3" s="302"/>
      <c r="U3" s="302"/>
      <c r="V3" s="302"/>
      <c r="W3" s="302"/>
      <c r="X3" s="302"/>
      <c r="Y3" s="302"/>
    </row>
    <row r="4" spans="1:71" ht="9.75" customHeight="1">
      <c r="B4" s="303" t="s">
        <v>30</v>
      </c>
      <c r="C4" s="303"/>
      <c r="D4" s="303"/>
      <c r="E4" s="303"/>
      <c r="F4" s="303"/>
      <c r="G4" s="303"/>
      <c r="H4" s="303"/>
      <c r="I4" s="303"/>
      <c r="J4" s="303"/>
      <c r="K4" s="303"/>
      <c r="L4" s="303"/>
      <c r="M4" s="303"/>
      <c r="N4" s="303"/>
      <c r="O4" s="303"/>
      <c r="P4" s="303"/>
      <c r="Q4" s="303"/>
      <c r="R4" s="303"/>
      <c r="S4" s="303"/>
      <c r="T4" s="303"/>
      <c r="U4" s="303"/>
      <c r="V4" s="303"/>
      <c r="W4" s="303"/>
      <c r="X4" s="303"/>
      <c r="Y4" s="303"/>
    </row>
    <row r="5" spans="1:71" ht="18" customHeight="1">
      <c r="A5" s="323" t="s">
        <v>162</v>
      </c>
      <c r="B5" s="325"/>
      <c r="C5" s="325"/>
      <c r="D5" s="325"/>
      <c r="E5" s="325"/>
      <c r="AB5" s="314"/>
      <c r="AC5" s="314"/>
      <c r="AD5" s="314"/>
      <c r="AE5" s="306" t="s">
        <v>146</v>
      </c>
      <c r="AF5" s="306"/>
      <c r="AG5" s="306"/>
      <c r="AH5" s="306"/>
      <c r="AI5" s="306"/>
      <c r="AJ5" s="306"/>
      <c r="AK5" s="306"/>
      <c r="AL5" s="306"/>
      <c r="AM5" s="306"/>
      <c r="AN5" s="306"/>
      <c r="AO5" s="306"/>
      <c r="AP5" s="306"/>
      <c r="AQ5" s="306"/>
      <c r="AR5" s="306"/>
      <c r="AS5" s="306"/>
      <c r="AT5" s="306"/>
      <c r="AU5" s="306"/>
      <c r="AV5" s="306"/>
      <c r="AW5" s="306"/>
      <c r="AX5" s="306"/>
      <c r="AY5" s="306"/>
      <c r="AZ5" s="306"/>
      <c r="BA5" s="306"/>
      <c r="BB5" s="306"/>
      <c r="BC5" s="306"/>
      <c r="BD5" s="306"/>
      <c r="BE5" s="306"/>
      <c r="BF5" s="306"/>
      <c r="BG5" s="306"/>
      <c r="BH5" s="306"/>
      <c r="BI5" s="306"/>
      <c r="BJ5" s="306"/>
      <c r="BK5" s="306"/>
      <c r="BL5" s="306"/>
      <c r="BM5" s="306"/>
      <c r="BN5" s="314"/>
      <c r="BO5" s="314"/>
      <c r="BP5" s="314"/>
      <c r="BQ5" s="314"/>
      <c r="BR5" s="314"/>
      <c r="BS5" s="319"/>
    </row>
    <row r="6" spans="1:71" ht="18" customHeight="1">
      <c r="A6" s="323" t="s">
        <v>144</v>
      </c>
      <c r="B6" s="325"/>
      <c r="C6" s="325"/>
      <c r="D6" s="325"/>
      <c r="E6" s="325"/>
    </row>
    <row r="7" spans="1:71" ht="18" customHeight="1">
      <c r="B7" s="300" t="s">
        <v>160</v>
      </c>
      <c r="C7" s="300"/>
      <c r="D7" s="300"/>
      <c r="E7" s="300"/>
      <c r="F7" s="300"/>
      <c r="G7" s="300"/>
      <c r="H7" s="300"/>
      <c r="I7" s="300"/>
      <c r="J7" s="300"/>
      <c r="K7" s="300"/>
      <c r="L7" s="300"/>
      <c r="M7" s="300"/>
      <c r="N7" s="300"/>
    </row>
    <row r="8" spans="1:71" ht="18" customHeight="1">
      <c r="C8" s="300"/>
      <c r="D8" s="300"/>
      <c r="E8" s="300"/>
      <c r="F8" s="300"/>
      <c r="G8" s="300"/>
      <c r="H8" s="300"/>
      <c r="I8" s="300"/>
      <c r="J8" s="300"/>
      <c r="K8" s="328"/>
      <c r="L8" s="336" t="s">
        <v>43</v>
      </c>
      <c r="M8" s="339"/>
      <c r="N8" s="339"/>
      <c r="O8" s="339"/>
      <c r="P8" s="339"/>
      <c r="Q8" s="339"/>
      <c r="R8" s="339"/>
      <c r="S8" s="339"/>
      <c r="T8" s="339"/>
      <c r="U8" s="339"/>
      <c r="V8" s="339"/>
      <c r="W8" s="339"/>
      <c r="X8" s="339"/>
      <c r="Y8" s="342"/>
      <c r="AD8" s="298" t="s">
        <v>157</v>
      </c>
    </row>
    <row r="9" spans="1:71" ht="18" customHeight="1">
      <c r="AD9" s="298" t="s">
        <v>156</v>
      </c>
    </row>
    <row r="10" spans="1:71" ht="18" customHeight="1"/>
    <row r="11" spans="1:71" ht="24" customHeight="1">
      <c r="AA11" s="306" t="s">
        <v>158</v>
      </c>
      <c r="AB11" s="306"/>
      <c r="AC11" s="306"/>
      <c r="AD11" s="306"/>
      <c r="AE11" s="306"/>
      <c r="AF11" s="306"/>
      <c r="AG11" s="306"/>
      <c r="AH11" s="306"/>
      <c r="AI11" s="306"/>
      <c r="AJ11" s="306"/>
      <c r="AK11" s="306"/>
      <c r="AL11" s="306"/>
      <c r="AM11" s="306"/>
      <c r="AN11" s="306"/>
      <c r="AO11" s="306"/>
      <c r="AP11" s="306"/>
      <c r="AQ11" s="306"/>
      <c r="AR11" s="306"/>
      <c r="AS11" s="306"/>
      <c r="AT11" s="306"/>
      <c r="AU11" s="306"/>
      <c r="AV11" s="306"/>
      <c r="AW11" s="306"/>
      <c r="AX11" s="306"/>
      <c r="AY11" s="306"/>
      <c r="AZ11" s="306"/>
      <c r="BA11" s="306"/>
      <c r="BB11" s="306"/>
      <c r="BC11" s="306"/>
      <c r="BD11" s="306"/>
      <c r="BE11" s="306"/>
      <c r="BF11" s="306"/>
      <c r="BG11" s="306"/>
      <c r="BH11" s="306"/>
      <c r="BI11" s="306"/>
      <c r="BJ11" s="306"/>
      <c r="BK11" s="306"/>
      <c r="BL11" s="306"/>
      <c r="BM11" s="306"/>
      <c r="BN11" s="306"/>
      <c r="BO11" s="306"/>
      <c r="BP11" s="306"/>
      <c r="BQ11" s="306"/>
      <c r="BR11" s="314"/>
    </row>
    <row r="12" spans="1:71" ht="15" customHeight="1">
      <c r="B12" s="300"/>
      <c r="C12" s="300"/>
      <c r="D12" s="300"/>
      <c r="E12" s="300"/>
      <c r="F12" s="300"/>
      <c r="G12" s="300"/>
      <c r="H12" s="300"/>
      <c r="I12" s="300"/>
      <c r="J12" s="300"/>
      <c r="K12" s="300"/>
      <c r="L12" s="300"/>
      <c r="M12" s="300"/>
      <c r="N12" s="300"/>
      <c r="AD12" s="298" t="s">
        <v>154</v>
      </c>
    </row>
    <row r="13" spans="1:71" ht="30" customHeight="1">
      <c r="B13" s="300"/>
      <c r="C13" s="300"/>
      <c r="D13" s="300"/>
      <c r="E13" s="300"/>
      <c r="F13" s="300"/>
      <c r="G13" s="300"/>
      <c r="H13" s="300"/>
      <c r="I13" s="300"/>
      <c r="J13" s="300"/>
      <c r="K13" s="300"/>
      <c r="L13" s="300"/>
      <c r="M13" s="300"/>
      <c r="N13" s="300"/>
      <c r="O13" s="300"/>
      <c r="P13" s="300"/>
      <c r="Q13" s="300"/>
      <c r="R13" s="300"/>
      <c r="S13" s="300"/>
      <c r="T13" s="300"/>
      <c r="U13" s="300"/>
      <c r="V13" s="300"/>
      <c r="W13" s="300"/>
      <c r="X13" s="300"/>
      <c r="Y13" s="300"/>
      <c r="AD13" s="348"/>
      <c r="AE13" s="349" t="s">
        <v>128</v>
      </c>
      <c r="AF13" s="356"/>
      <c r="AG13" s="356"/>
      <c r="AH13" s="356"/>
      <c r="AI13" s="356"/>
      <c r="AJ13" s="356"/>
      <c r="AK13" s="356"/>
      <c r="AL13" s="356"/>
      <c r="AM13" s="356"/>
      <c r="AN13" s="356"/>
      <c r="AO13" s="356"/>
      <c r="AP13" s="356"/>
      <c r="AQ13" s="356"/>
      <c r="AR13" s="356"/>
      <c r="AS13" s="362"/>
      <c r="AT13" s="363">
        <f>+様式0!AQ34</f>
        <v>0</v>
      </c>
      <c r="AU13" s="365"/>
      <c r="AV13" s="365"/>
      <c r="AW13" s="365"/>
      <c r="AX13" s="365"/>
      <c r="AY13" s="365"/>
      <c r="AZ13" s="365"/>
      <c r="BA13" s="365"/>
      <c r="BB13" s="365"/>
      <c r="BC13" s="365"/>
      <c r="BD13" s="365"/>
      <c r="BE13" s="365"/>
      <c r="BF13" s="365"/>
      <c r="BG13" s="365"/>
      <c r="BH13" s="365"/>
      <c r="BI13" s="365"/>
      <c r="BJ13" s="365"/>
      <c r="BK13" s="365"/>
      <c r="BL13" s="365"/>
      <c r="BM13" s="365"/>
      <c r="BN13" s="377"/>
      <c r="BS13" s="379"/>
    </row>
    <row r="14" spans="1:71" ht="21" customHeight="1">
      <c r="B14" s="300"/>
      <c r="C14" s="300"/>
      <c r="D14" s="300"/>
      <c r="E14" s="300"/>
      <c r="F14" s="300"/>
      <c r="G14" s="300"/>
      <c r="H14" s="300"/>
      <c r="I14" s="300"/>
      <c r="J14" s="300"/>
      <c r="K14" s="300"/>
      <c r="L14" s="300"/>
      <c r="M14" s="300"/>
      <c r="N14" s="300"/>
      <c r="O14" s="300"/>
      <c r="P14" s="300"/>
      <c r="Q14" s="300"/>
      <c r="R14" s="300"/>
      <c r="S14" s="300"/>
      <c r="T14" s="300"/>
      <c r="U14" s="300"/>
      <c r="V14" s="300"/>
      <c r="W14" s="300"/>
      <c r="X14" s="300"/>
      <c r="Y14" s="300"/>
      <c r="AE14" s="350"/>
      <c r="AF14" s="350"/>
      <c r="AG14" s="350"/>
      <c r="AH14" s="350"/>
      <c r="AI14" s="350"/>
      <c r="AJ14" s="350"/>
      <c r="AK14" s="350"/>
      <c r="AL14" s="350"/>
      <c r="AM14" s="350"/>
      <c r="AN14" s="350"/>
      <c r="AO14" s="350"/>
      <c r="AP14" s="350"/>
      <c r="AQ14" s="350"/>
      <c r="AR14" s="350"/>
      <c r="AS14" s="350"/>
      <c r="AT14" s="364"/>
      <c r="AU14" s="366"/>
      <c r="AV14" s="366"/>
      <c r="AW14" s="366"/>
      <c r="AX14" s="367"/>
      <c r="AY14" s="367"/>
      <c r="AZ14" s="369"/>
      <c r="BA14" s="369"/>
      <c r="BB14" s="369"/>
      <c r="BC14" s="369"/>
      <c r="BD14" s="369"/>
      <c r="BE14" s="369"/>
      <c r="BF14" s="369"/>
      <c r="BG14" s="369"/>
      <c r="BH14" s="369"/>
      <c r="BI14" s="374"/>
      <c r="BJ14" s="375"/>
      <c r="BK14" s="375"/>
      <c r="BL14" s="375"/>
      <c r="BM14" s="375"/>
      <c r="BN14" s="375"/>
      <c r="BR14" s="379"/>
    </row>
    <row r="15" spans="1:71" ht="18" customHeight="1">
      <c r="C15" s="327"/>
      <c r="D15" s="327"/>
      <c r="E15" s="327"/>
      <c r="F15" s="327"/>
      <c r="G15" s="327"/>
      <c r="H15" s="327"/>
      <c r="I15" s="327"/>
      <c r="J15" s="327"/>
      <c r="K15" s="327"/>
      <c r="L15" s="327"/>
      <c r="M15" s="327"/>
      <c r="N15" s="327"/>
      <c r="O15" s="327"/>
      <c r="P15" s="327"/>
      <c r="Q15" s="327"/>
      <c r="R15" s="327"/>
      <c r="S15" s="327"/>
      <c r="T15" s="327"/>
      <c r="U15" s="327"/>
      <c r="V15" s="327"/>
      <c r="W15" s="327"/>
      <c r="X15" s="327"/>
      <c r="Y15" s="327"/>
    </row>
    <row r="16" spans="1:71" ht="18" customHeight="1">
      <c r="C16" s="327"/>
      <c r="D16" s="327"/>
      <c r="E16" s="327"/>
      <c r="F16" s="327"/>
      <c r="G16" s="327"/>
      <c r="H16" s="327"/>
      <c r="I16" s="327"/>
      <c r="J16" s="327"/>
      <c r="K16" s="327"/>
      <c r="L16" s="327"/>
      <c r="M16" s="327"/>
      <c r="N16" s="327"/>
      <c r="O16" s="327"/>
      <c r="P16" s="327"/>
      <c r="Q16" s="327"/>
      <c r="R16" s="327"/>
      <c r="S16" s="327"/>
      <c r="T16" s="327"/>
      <c r="U16" s="327"/>
      <c r="V16" s="327"/>
      <c r="W16" s="327"/>
      <c r="X16" s="327"/>
      <c r="Y16" s="327"/>
      <c r="AD16" s="298" t="s">
        <v>155</v>
      </c>
    </row>
    <row r="17" spans="1:71" ht="18" customHeight="1">
      <c r="B17" s="321" t="s">
        <v>164</v>
      </c>
      <c r="C17" s="321"/>
      <c r="D17" s="321"/>
      <c r="E17" s="321"/>
      <c r="F17" s="321"/>
      <c r="G17" s="321"/>
      <c r="H17" s="329"/>
      <c r="I17" s="329"/>
      <c r="J17" s="329"/>
      <c r="K17" s="335"/>
      <c r="L17" s="337"/>
      <c r="M17" s="340"/>
      <c r="N17" s="340"/>
      <c r="O17" s="340"/>
      <c r="P17" s="340"/>
      <c r="Q17" s="340"/>
      <c r="R17" s="340"/>
      <c r="S17" s="340"/>
      <c r="T17" s="340"/>
      <c r="U17" s="340"/>
      <c r="V17" s="340"/>
      <c r="W17" s="340"/>
      <c r="X17" s="340"/>
      <c r="Y17" s="343"/>
      <c r="AX17" s="368" t="s">
        <v>111</v>
      </c>
      <c r="AY17" s="368"/>
      <c r="AZ17" s="368"/>
      <c r="BA17" s="352"/>
      <c r="BB17" s="371" t="str">
        <f>+IF(L17="","令和　　年　　月　　日",IF(L17&gt;=DATE(2019,5,1),"令和"&amp;IF(YEAR(L17)-2018=1,"元",YEAR(L17)-2018)&amp;"年"&amp;MONTH(L17)&amp;"月"&amp;DAY(L17)&amp;"日"))</f>
        <v>令和　　年　　月　　日</v>
      </c>
      <c r="BC17" s="371"/>
      <c r="BD17" s="371"/>
      <c r="BE17" s="371"/>
      <c r="BF17" s="371"/>
      <c r="BG17" s="371"/>
      <c r="BH17" s="371"/>
      <c r="BI17" s="371"/>
      <c r="BJ17" s="371"/>
      <c r="BK17" s="371"/>
      <c r="BL17" s="371"/>
      <c r="BM17" s="376"/>
      <c r="BN17" s="376"/>
      <c r="BO17" s="376"/>
    </row>
    <row r="18" spans="1:71" ht="18" customHeight="1">
      <c r="AE18" s="351"/>
      <c r="AF18" s="351"/>
      <c r="AG18" s="357"/>
      <c r="AH18" s="357"/>
      <c r="AI18" s="357"/>
      <c r="AJ18" s="357"/>
      <c r="AK18" s="357"/>
      <c r="AL18" s="357"/>
      <c r="AM18" s="357"/>
      <c r="AN18" s="357"/>
      <c r="AO18" s="357"/>
      <c r="AP18" s="357"/>
      <c r="AQ18" s="357"/>
      <c r="AR18" s="357"/>
      <c r="AS18" s="357"/>
      <c r="AT18" s="357"/>
      <c r="AU18" s="357"/>
      <c r="AV18" s="357"/>
      <c r="AW18" s="357"/>
    </row>
    <row r="19" spans="1:71" ht="18" customHeight="1">
      <c r="B19" s="321" t="s">
        <v>53</v>
      </c>
      <c r="C19" s="321"/>
      <c r="D19" s="321"/>
      <c r="E19" s="321"/>
      <c r="F19" s="321"/>
      <c r="G19" s="321"/>
      <c r="H19" s="329"/>
      <c r="I19" s="329"/>
      <c r="J19" s="329"/>
      <c r="K19" s="335"/>
      <c r="L19" s="336" t="s">
        <v>167</v>
      </c>
      <c r="M19" s="339"/>
      <c r="N19" s="339"/>
      <c r="O19" s="339"/>
      <c r="P19" s="339"/>
      <c r="Q19" s="339"/>
      <c r="R19" s="339"/>
      <c r="S19" s="339"/>
      <c r="T19" s="339"/>
      <c r="U19" s="339"/>
      <c r="V19" s="339"/>
      <c r="W19" s="339"/>
      <c r="X19" s="339"/>
      <c r="Y19" s="342"/>
      <c r="AE19" s="352" t="s">
        <v>67</v>
      </c>
      <c r="AF19" s="351"/>
      <c r="AG19" s="358">
        <f>+様式0!J16</f>
        <v>0</v>
      </c>
      <c r="AH19" s="361"/>
      <c r="AI19" s="361"/>
      <c r="AJ19" s="361"/>
      <c r="AK19" s="361"/>
      <c r="AL19" s="361"/>
      <c r="AM19" s="361"/>
      <c r="AN19" s="361"/>
      <c r="AO19" s="361"/>
      <c r="AP19" s="361"/>
      <c r="AQ19" s="361"/>
      <c r="AR19" s="361"/>
      <c r="AS19" s="361"/>
      <c r="AT19" s="361"/>
      <c r="AU19" s="361"/>
      <c r="AV19" s="361"/>
      <c r="AW19" s="361"/>
      <c r="AX19" s="351"/>
      <c r="AY19" s="352" t="s">
        <v>46</v>
      </c>
      <c r="AZ19" s="351"/>
      <c r="BA19" s="351"/>
      <c r="BB19" s="372"/>
      <c r="BC19" s="372"/>
      <c r="BD19" s="372"/>
      <c r="BE19" s="372"/>
      <c r="BF19" s="372"/>
      <c r="BG19" s="372"/>
      <c r="BH19" s="372"/>
      <c r="BI19" s="372"/>
      <c r="BJ19" s="372"/>
      <c r="BK19" s="372"/>
      <c r="BL19" s="372"/>
      <c r="BM19" s="351"/>
      <c r="BN19" s="378" t="s">
        <v>36</v>
      </c>
      <c r="BS19" s="379"/>
    </row>
    <row r="20" spans="1:71" ht="18" customHeight="1">
      <c r="B20" s="300"/>
      <c r="C20" s="300"/>
      <c r="D20" s="300"/>
      <c r="E20" s="300"/>
      <c r="F20" s="300"/>
      <c r="G20" s="300"/>
      <c r="AE20" s="353"/>
      <c r="AF20" s="353"/>
      <c r="AG20" s="359"/>
      <c r="AH20" s="359"/>
      <c r="AI20" s="359"/>
      <c r="AJ20" s="359"/>
      <c r="AK20" s="359"/>
      <c r="AL20" s="359"/>
      <c r="AM20" s="359"/>
      <c r="AN20" s="359"/>
      <c r="AO20" s="359"/>
      <c r="AP20" s="359"/>
      <c r="AQ20" s="359"/>
      <c r="AR20" s="359"/>
      <c r="AS20" s="359"/>
      <c r="AT20" s="359"/>
      <c r="AU20" s="359"/>
      <c r="AV20" s="359"/>
      <c r="AW20" s="359"/>
      <c r="AX20" s="353"/>
      <c r="AY20" s="353"/>
      <c r="AZ20" s="353"/>
      <c r="BA20" s="370"/>
      <c r="BB20" s="370"/>
      <c r="BC20" s="370"/>
      <c r="BD20" s="370"/>
      <c r="BE20" s="370"/>
      <c r="BF20" s="370"/>
      <c r="BG20" s="370"/>
      <c r="BH20" s="370"/>
      <c r="BI20" s="370"/>
      <c r="BJ20" s="370"/>
      <c r="BK20" s="370"/>
      <c r="BL20" s="370"/>
      <c r="BM20" s="370"/>
      <c r="BN20" s="353"/>
      <c r="BS20" s="320"/>
    </row>
    <row r="21" spans="1:71" ht="18" customHeight="1">
      <c r="B21" s="321" t="s">
        <v>114</v>
      </c>
      <c r="C21" s="321"/>
      <c r="D21" s="321"/>
      <c r="E21" s="321"/>
      <c r="F21" s="321"/>
      <c r="G21" s="321"/>
      <c r="H21" s="321"/>
      <c r="I21" s="321"/>
      <c r="J21" s="321"/>
      <c r="K21" s="328"/>
      <c r="L21" s="338" t="s">
        <v>95</v>
      </c>
      <c r="M21" s="341"/>
      <c r="N21" s="341"/>
      <c r="O21" s="341"/>
      <c r="P21" s="341"/>
      <c r="Q21" s="341"/>
      <c r="R21" s="341"/>
      <c r="S21" s="341"/>
      <c r="T21" s="341"/>
      <c r="U21" s="341"/>
      <c r="V21" s="341"/>
      <c r="W21" s="341"/>
      <c r="X21" s="341"/>
      <c r="Y21" s="344"/>
      <c r="BA21" s="298" t="s">
        <v>147</v>
      </c>
    </row>
    <row r="22" spans="1:71" ht="18" customHeight="1">
      <c r="B22" s="19"/>
      <c r="C22" s="19"/>
      <c r="D22" s="19"/>
      <c r="E22" s="19"/>
      <c r="F22" s="19"/>
      <c r="G22" s="19"/>
      <c r="AD22" s="298" t="s">
        <v>159</v>
      </c>
    </row>
    <row r="23" spans="1:71" ht="18" customHeight="1">
      <c r="AA23" s="316"/>
      <c r="AE23" s="351"/>
      <c r="AF23" s="351"/>
      <c r="AG23" s="360"/>
      <c r="AH23" s="360"/>
      <c r="AI23" s="360"/>
      <c r="AJ23" s="360"/>
      <c r="AK23" s="360"/>
      <c r="AL23" s="360"/>
      <c r="AM23" s="360"/>
      <c r="AN23" s="360"/>
      <c r="AO23" s="360"/>
      <c r="AP23" s="360"/>
      <c r="AQ23" s="360"/>
      <c r="AR23" s="360"/>
      <c r="AS23" s="360"/>
      <c r="AT23" s="360"/>
      <c r="AU23" s="360"/>
      <c r="AV23" s="351"/>
      <c r="AW23" s="351"/>
      <c r="AX23" s="351"/>
      <c r="AY23" s="351"/>
      <c r="AZ23" s="351"/>
      <c r="BA23" s="360"/>
      <c r="BB23" s="360"/>
      <c r="BC23" s="360"/>
      <c r="BD23" s="360"/>
      <c r="BE23" s="360"/>
      <c r="BF23" s="360"/>
      <c r="BG23" s="360"/>
      <c r="BH23" s="360"/>
      <c r="BI23" s="360"/>
      <c r="BJ23" s="360"/>
      <c r="BK23" s="360"/>
      <c r="BL23" s="360"/>
      <c r="BM23" s="360"/>
    </row>
    <row r="24" spans="1:71" ht="16.149999999999999" customHeight="1">
      <c r="B24" s="300" t="s">
        <v>165</v>
      </c>
      <c r="C24" s="300"/>
      <c r="D24" s="300"/>
      <c r="E24" s="300"/>
      <c r="F24" s="300"/>
      <c r="G24" s="328"/>
      <c r="H24" s="330"/>
      <c r="I24" s="333"/>
      <c r="J24" s="333"/>
      <c r="K24" s="333"/>
      <c r="L24" s="333"/>
      <c r="M24" s="333"/>
      <c r="N24" s="333"/>
      <c r="O24" s="333"/>
      <c r="P24" s="333"/>
      <c r="Q24" s="333"/>
      <c r="R24" s="333"/>
      <c r="S24" s="333"/>
      <c r="T24" s="333"/>
      <c r="U24" s="333"/>
      <c r="V24" s="333"/>
      <c r="W24" s="333"/>
      <c r="X24" s="333"/>
      <c r="Y24" s="345"/>
      <c r="AB24" s="314"/>
      <c r="AC24" s="314"/>
      <c r="AD24" s="314"/>
      <c r="AE24" s="354" t="s">
        <v>161</v>
      </c>
      <c r="AF24" s="354"/>
      <c r="AG24" s="361">
        <f>H24</f>
        <v>0</v>
      </c>
      <c r="AH24" s="361"/>
      <c r="AI24" s="361"/>
      <c r="AJ24" s="361"/>
      <c r="AK24" s="361"/>
      <c r="AL24" s="361"/>
      <c r="AM24" s="361"/>
      <c r="AN24" s="361"/>
      <c r="AO24" s="361"/>
      <c r="AP24" s="361"/>
      <c r="AQ24" s="361"/>
      <c r="AR24" s="361"/>
      <c r="AS24" s="361"/>
      <c r="AT24" s="361"/>
      <c r="AU24" s="361"/>
      <c r="AV24" s="314"/>
      <c r="AW24" s="352" t="s">
        <v>77</v>
      </c>
      <c r="AX24" s="314"/>
      <c r="AY24" s="314"/>
      <c r="AZ24" s="314"/>
      <c r="BA24" s="361">
        <f>+様式0!J21</f>
        <v>0</v>
      </c>
      <c r="BB24" s="361"/>
      <c r="BC24" s="361"/>
      <c r="BD24" s="361"/>
      <c r="BE24" s="361"/>
      <c r="BF24" s="361"/>
      <c r="BG24" s="361"/>
      <c r="BH24" s="361"/>
      <c r="BI24" s="361"/>
      <c r="BJ24" s="361"/>
      <c r="BK24" s="361"/>
      <c r="BL24" s="361"/>
      <c r="BM24" s="361"/>
      <c r="BN24" s="352" t="s">
        <v>36</v>
      </c>
      <c r="BO24" s="324"/>
      <c r="BP24" s="324"/>
      <c r="BQ24" s="324"/>
      <c r="BR24" s="324"/>
    </row>
    <row r="25" spans="1:71" ht="18" customHeight="1">
      <c r="B25" s="300"/>
      <c r="C25" s="300"/>
      <c r="D25" s="300"/>
      <c r="E25" s="300"/>
      <c r="F25" s="300"/>
      <c r="G25" s="328"/>
      <c r="H25" s="331"/>
      <c r="I25" s="334"/>
      <c r="J25" s="334"/>
      <c r="K25" s="334"/>
      <c r="L25" s="334"/>
      <c r="M25" s="334"/>
      <c r="N25" s="334"/>
      <c r="O25" s="334"/>
      <c r="P25" s="334"/>
      <c r="Q25" s="334"/>
      <c r="R25" s="334"/>
      <c r="S25" s="334"/>
      <c r="T25" s="334"/>
      <c r="U25" s="334"/>
      <c r="V25" s="334"/>
      <c r="W25" s="334"/>
      <c r="X25" s="334"/>
      <c r="Y25" s="346"/>
      <c r="AE25" s="353"/>
      <c r="AF25" s="353"/>
      <c r="AG25" s="359"/>
      <c r="AH25" s="359"/>
      <c r="AI25" s="359"/>
      <c r="AJ25" s="359"/>
      <c r="AK25" s="359"/>
      <c r="AL25" s="359"/>
      <c r="AM25" s="359"/>
      <c r="AN25" s="359"/>
      <c r="AO25" s="359"/>
      <c r="AP25" s="359"/>
      <c r="AQ25" s="359"/>
      <c r="AR25" s="359"/>
      <c r="AS25" s="359"/>
      <c r="AT25" s="359"/>
      <c r="AU25" s="359"/>
      <c r="AV25" s="353"/>
      <c r="AW25" s="353"/>
      <c r="AX25" s="353"/>
      <c r="AY25" s="353"/>
      <c r="AZ25" s="353"/>
      <c r="BA25" s="359"/>
      <c r="BB25" s="359"/>
      <c r="BC25" s="359"/>
      <c r="BD25" s="359"/>
      <c r="BE25" s="359"/>
      <c r="BF25" s="359"/>
      <c r="BG25" s="359"/>
      <c r="BH25" s="359"/>
      <c r="BI25" s="359"/>
      <c r="BJ25" s="359"/>
      <c r="BK25" s="359"/>
      <c r="BL25" s="359"/>
      <c r="BM25" s="359"/>
      <c r="BN25" s="353"/>
    </row>
    <row r="26" spans="1:71" ht="18" customHeight="1">
      <c r="B26" s="300"/>
      <c r="C26" s="300"/>
      <c r="D26" s="300"/>
      <c r="E26" s="300"/>
      <c r="F26" s="300"/>
      <c r="G26" s="321"/>
      <c r="H26" s="332"/>
      <c r="I26" s="332"/>
      <c r="J26" s="332"/>
      <c r="K26" s="332"/>
      <c r="L26" s="332"/>
      <c r="M26" s="332"/>
      <c r="N26" s="332"/>
      <c r="O26" s="332"/>
      <c r="P26" s="332"/>
      <c r="Q26" s="332"/>
      <c r="R26" s="332"/>
      <c r="S26" s="332"/>
      <c r="T26" s="332"/>
      <c r="U26" s="332"/>
      <c r="V26" s="332"/>
      <c r="W26" s="332"/>
      <c r="X26" s="332"/>
      <c r="Y26" s="332"/>
      <c r="AE26" s="355"/>
      <c r="AF26" s="355"/>
      <c r="AG26" s="355"/>
      <c r="AH26" s="355"/>
      <c r="AI26" s="355"/>
      <c r="AJ26" s="355"/>
      <c r="AK26" s="355"/>
      <c r="AL26" s="355"/>
      <c r="AM26" s="355"/>
      <c r="AN26" s="355"/>
      <c r="AO26" s="355"/>
      <c r="AP26" s="355"/>
      <c r="AQ26" s="355"/>
      <c r="AR26" s="355"/>
      <c r="AS26" s="355"/>
      <c r="AT26" s="355"/>
      <c r="AU26" s="355"/>
      <c r="AV26" s="355"/>
      <c r="AW26" s="355"/>
      <c r="AX26" s="355"/>
      <c r="AY26" s="355"/>
      <c r="AZ26" s="355"/>
      <c r="BA26" s="355"/>
      <c r="BB26" s="355"/>
      <c r="BC26" s="355"/>
      <c r="BD26" s="355"/>
      <c r="BE26" s="355"/>
      <c r="BF26" s="355"/>
      <c r="BG26" s="355"/>
      <c r="BH26" s="355"/>
      <c r="BI26" s="355"/>
      <c r="BJ26" s="355"/>
      <c r="BK26" s="355"/>
      <c r="BL26" s="355"/>
      <c r="BM26" s="355"/>
      <c r="BN26" s="355"/>
    </row>
    <row r="27" spans="1:71" ht="18" customHeight="1">
      <c r="B27" s="326"/>
      <c r="C27" s="326"/>
      <c r="D27" s="326"/>
      <c r="E27" s="326"/>
      <c r="F27" s="326"/>
      <c r="G27" s="326"/>
      <c r="H27" s="326"/>
      <c r="I27" s="326"/>
      <c r="J27" s="326"/>
      <c r="K27" s="326"/>
      <c r="L27" s="326"/>
      <c r="M27" s="326"/>
      <c r="N27" s="326"/>
      <c r="O27" s="326"/>
      <c r="P27" s="326"/>
      <c r="Q27" s="326"/>
      <c r="R27" s="326"/>
      <c r="S27" s="326"/>
      <c r="T27" s="326"/>
      <c r="U27" s="326"/>
      <c r="V27" s="326"/>
      <c r="W27" s="326"/>
      <c r="X27" s="326"/>
      <c r="AW27" s="353" t="s">
        <v>79</v>
      </c>
      <c r="AX27" s="353"/>
      <c r="AY27" s="353"/>
      <c r="AZ27" s="353"/>
      <c r="BA27" s="353"/>
      <c r="BB27" s="373">
        <f>+様式0!AU23</f>
        <v>0</v>
      </c>
      <c r="BC27" s="373"/>
      <c r="BD27" s="373"/>
      <c r="BE27" s="373"/>
      <c r="BF27" s="373"/>
      <c r="BG27" s="373"/>
      <c r="BH27" s="373"/>
      <c r="BI27" s="373"/>
      <c r="BJ27" s="373"/>
      <c r="BK27" s="373"/>
      <c r="BL27" s="373"/>
      <c r="BM27" s="353"/>
      <c r="BN27" s="353" t="s">
        <v>36</v>
      </c>
    </row>
    <row r="28" spans="1:71" ht="18" customHeight="1">
      <c r="B28" s="300" t="s">
        <v>166</v>
      </c>
      <c r="C28" s="300"/>
      <c r="D28" s="300"/>
      <c r="E28" s="300"/>
      <c r="F28" s="300"/>
      <c r="G28" s="300"/>
      <c r="H28" s="300"/>
      <c r="I28" s="300"/>
      <c r="J28" s="300"/>
      <c r="K28" s="328"/>
      <c r="L28" s="336" t="s">
        <v>142</v>
      </c>
      <c r="M28" s="339"/>
      <c r="N28" s="339"/>
      <c r="O28" s="339"/>
      <c r="P28" s="339"/>
      <c r="Q28" s="339"/>
      <c r="R28" s="339"/>
      <c r="S28" s="339"/>
      <c r="T28" s="339"/>
      <c r="U28" s="339"/>
      <c r="V28" s="339"/>
      <c r="W28" s="339"/>
      <c r="X28" s="339"/>
      <c r="Y28" s="342"/>
      <c r="AA28" s="314"/>
      <c r="AB28" s="316"/>
      <c r="AC28" s="316"/>
      <c r="AD28" s="316"/>
      <c r="AE28" s="316"/>
      <c r="AF28" s="316"/>
      <c r="AG28" s="316"/>
      <c r="AH28" s="316"/>
      <c r="AI28" s="316"/>
      <c r="AJ28" s="316"/>
      <c r="AK28" s="316"/>
      <c r="AL28" s="316"/>
      <c r="AM28" s="316"/>
      <c r="AN28" s="316"/>
      <c r="AO28" s="316"/>
      <c r="AP28" s="316"/>
      <c r="AQ28" s="316"/>
      <c r="AR28" s="316"/>
      <c r="AS28" s="316"/>
      <c r="AT28" s="316"/>
      <c r="AU28" s="316"/>
      <c r="AV28" s="316"/>
      <c r="AW28" s="316"/>
      <c r="AX28" s="316"/>
      <c r="AY28" s="316"/>
      <c r="AZ28" s="316"/>
      <c r="BA28" s="316"/>
      <c r="BB28" s="316"/>
      <c r="BC28" s="316"/>
      <c r="BD28" s="316"/>
      <c r="BE28" s="316"/>
      <c r="BF28" s="316"/>
      <c r="BG28" s="316"/>
      <c r="BH28" s="316"/>
      <c r="BI28" s="316"/>
      <c r="BJ28" s="316"/>
      <c r="BK28" s="316"/>
      <c r="BL28" s="316"/>
      <c r="BM28" s="316"/>
      <c r="BN28" s="316"/>
      <c r="BO28" s="316"/>
      <c r="BP28" s="316"/>
      <c r="BQ28" s="316"/>
      <c r="BR28" s="316"/>
      <c r="BS28" s="380"/>
    </row>
    <row r="29" spans="1:71" ht="18" customHeight="1">
      <c r="B29" s="19"/>
      <c r="C29" s="19"/>
      <c r="D29" s="19"/>
      <c r="E29" s="19"/>
      <c r="BS29" s="320"/>
    </row>
    <row r="30" spans="1:71" ht="18" customHeight="1">
      <c r="AE30" s="298" t="s">
        <v>149</v>
      </c>
      <c r="BS30" s="379"/>
    </row>
    <row r="31" spans="1:71" ht="18" customHeight="1">
      <c r="BS31" s="379"/>
    </row>
    <row r="32" spans="1:71" s="314" customFormat="1" ht="18" customHeight="1">
      <c r="A32" s="316"/>
      <c r="B32" s="316"/>
      <c r="C32" s="316"/>
      <c r="D32" s="316"/>
      <c r="E32" s="316"/>
      <c r="F32" s="316"/>
      <c r="G32" s="316"/>
      <c r="H32" s="316"/>
      <c r="I32" s="316"/>
      <c r="J32" s="316"/>
      <c r="K32" s="316"/>
      <c r="L32" s="316"/>
      <c r="M32" s="316"/>
      <c r="N32" s="316"/>
      <c r="O32" s="316"/>
      <c r="P32" s="316"/>
      <c r="Q32" s="316"/>
      <c r="R32" s="316"/>
      <c r="S32" s="316"/>
      <c r="T32" s="316"/>
      <c r="U32" s="316"/>
      <c r="V32" s="316"/>
      <c r="W32" s="316"/>
      <c r="X32" s="316"/>
      <c r="Y32" s="316"/>
      <c r="AA32" s="347"/>
      <c r="AB32" s="347"/>
      <c r="AC32" s="347"/>
      <c r="AD32" s="347"/>
      <c r="AE32" s="347"/>
      <c r="AF32" s="347"/>
      <c r="AG32" s="347"/>
      <c r="AH32" s="347"/>
      <c r="AI32" s="347"/>
      <c r="AJ32" s="347"/>
      <c r="AK32" s="347"/>
      <c r="AL32" s="347"/>
      <c r="AM32" s="347"/>
      <c r="AN32" s="347"/>
      <c r="AO32" s="347"/>
      <c r="AP32" s="347"/>
      <c r="AQ32" s="347"/>
      <c r="AR32" s="347"/>
      <c r="AS32" s="347"/>
      <c r="AT32" s="347"/>
      <c r="AU32" s="347"/>
      <c r="AV32" s="347"/>
      <c r="AW32" s="347"/>
      <c r="AX32" s="347"/>
      <c r="AY32" s="347"/>
      <c r="AZ32" s="347"/>
      <c r="BA32" s="347"/>
      <c r="BB32" s="347"/>
      <c r="BC32" s="347"/>
      <c r="BD32" s="347"/>
      <c r="BE32" s="347"/>
      <c r="BF32" s="347"/>
      <c r="BG32" s="347"/>
      <c r="BH32" s="347"/>
      <c r="BI32" s="347"/>
      <c r="BJ32" s="347"/>
      <c r="BK32" s="347"/>
      <c r="BL32" s="347"/>
      <c r="BM32" s="347"/>
      <c r="BN32" s="347"/>
      <c r="BO32" s="347"/>
      <c r="BP32" s="347"/>
      <c r="BQ32" s="347"/>
      <c r="BR32" s="347"/>
      <c r="BS32" s="316"/>
    </row>
    <row r="33" spans="1:1" ht="5.25" customHeight="1"/>
    <row r="34" spans="1:1" ht="18" customHeight="1">
      <c r="A34" s="324"/>
    </row>
    <row r="35" spans="1:1" ht="18" customHeight="1"/>
    <row r="36" spans="1:1" ht="18" customHeight="1"/>
  </sheetData>
  <sheetProtection password="E8E3" sheet="1" objects="1" scenarios="1" selectLockedCells="1"/>
  <mergeCells count="39">
    <mergeCell ref="B4:Y4"/>
    <mergeCell ref="AE5:BM5"/>
    <mergeCell ref="B7:N7"/>
    <mergeCell ref="C8:K8"/>
    <mergeCell ref="L8:Y8"/>
    <mergeCell ref="AA11:BQ11"/>
    <mergeCell ref="B12:N12"/>
    <mergeCell ref="C13:Y13"/>
    <mergeCell ref="AE13:AS13"/>
    <mergeCell ref="AT13:BN13"/>
    <mergeCell ref="C14:Y14"/>
    <mergeCell ref="AE14:AS14"/>
    <mergeCell ref="AT14:AW14"/>
    <mergeCell ref="AZ14:BH14"/>
    <mergeCell ref="BI14:BL14"/>
    <mergeCell ref="BM14:BN14"/>
    <mergeCell ref="B17:G17"/>
    <mergeCell ref="L17:Y17"/>
    <mergeCell ref="AX17:AZ17"/>
    <mergeCell ref="BB17:BL17"/>
    <mergeCell ref="B19:G19"/>
    <mergeCell ref="L19:Y19"/>
    <mergeCell ref="BB19:BL19"/>
    <mergeCell ref="B20:G20"/>
    <mergeCell ref="B21:G21"/>
    <mergeCell ref="L21:Y21"/>
    <mergeCell ref="B22:G22"/>
    <mergeCell ref="AE24:AF24"/>
    <mergeCell ref="B27:G27"/>
    <mergeCell ref="BB27:BL27"/>
    <mergeCell ref="B28:J28"/>
    <mergeCell ref="L28:Y28"/>
    <mergeCell ref="B29:E29"/>
    <mergeCell ref="B2:Y3"/>
    <mergeCell ref="AG19:AW20"/>
    <mergeCell ref="B24:G25"/>
    <mergeCell ref="H24:Y25"/>
    <mergeCell ref="AG24:AU25"/>
    <mergeCell ref="BA24:BM25"/>
  </mergeCells>
  <phoneticPr fontId="18"/>
  <printOptions horizontalCentered="1"/>
  <pageMargins left="0.51181102362204722" right="0.15748031496062992" top="0.19685039370078741" bottom="0.31496062992125984" header="0.31496062992125984" footer="0.31496062992125984"/>
  <pageSetup paperSize="9" fitToWidth="1" fitToHeight="1" orientation="portrait" usePrinterDefaults="1" r:id="rId1"/>
  <colBreaks count="1" manualBreakCount="1">
    <brk id="70" max="47" man="1"/>
  </colBreaks>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A0FFC0"/>
  </sheetPr>
  <dimension ref="A2:BX81"/>
  <sheetViews>
    <sheetView showGridLines="0" showZeros="0" zoomScaleSheetLayoutView="90" workbookViewId="0">
      <selection activeCell="K21" sqref="K21:AB21"/>
    </sheetView>
  </sheetViews>
  <sheetFormatPr defaultColWidth="2.125" defaultRowHeight="15" customHeight="1"/>
  <cols>
    <col min="1" max="1" width="2" style="23" customWidth="1"/>
    <col min="2" max="27" width="2" style="24" customWidth="1"/>
    <col min="28" max="16384" width="2" style="23" customWidth="1"/>
  </cols>
  <sheetData>
    <row r="1" spans="2:76" ht="15" customHeight="1"/>
    <row r="2" spans="2:76" ht="15" customHeight="1">
      <c r="C2" s="36" t="s">
        <v>44</v>
      </c>
      <c r="D2" s="36"/>
      <c r="E2" s="36"/>
      <c r="F2" s="36"/>
      <c r="G2" s="36"/>
      <c r="H2" s="36"/>
      <c r="I2" s="36"/>
      <c r="J2" s="36"/>
      <c r="K2" s="36"/>
      <c r="L2" s="36"/>
      <c r="M2" s="36"/>
      <c r="N2" s="36"/>
      <c r="O2" s="36"/>
      <c r="P2" s="36"/>
      <c r="Q2" s="36"/>
      <c r="R2" s="36"/>
      <c r="S2" s="36"/>
      <c r="T2" s="36"/>
      <c r="U2" s="36"/>
      <c r="V2" s="36"/>
      <c r="W2" s="36"/>
      <c r="X2" s="36"/>
      <c r="Y2" s="36"/>
      <c r="Z2" s="36"/>
      <c r="AE2" s="23" t="s">
        <v>254</v>
      </c>
    </row>
    <row r="3" spans="2:76" ht="15" customHeight="1">
      <c r="C3" s="37" t="s">
        <v>30</v>
      </c>
      <c r="D3" s="37"/>
      <c r="E3" s="37"/>
      <c r="F3" s="37"/>
      <c r="G3" s="37"/>
      <c r="H3" s="37"/>
      <c r="I3" s="37"/>
      <c r="J3" s="37"/>
      <c r="K3" s="37"/>
      <c r="L3" s="37"/>
      <c r="M3" s="37"/>
      <c r="N3" s="37"/>
      <c r="O3" s="37"/>
      <c r="P3" s="37"/>
      <c r="Q3" s="37"/>
      <c r="R3" s="37"/>
      <c r="S3" s="37"/>
      <c r="T3" s="37"/>
      <c r="U3" s="37"/>
      <c r="V3" s="37"/>
      <c r="W3" s="37"/>
      <c r="X3" s="37"/>
      <c r="Y3" s="37"/>
      <c r="Z3" s="37"/>
    </row>
    <row r="4" spans="2:76" ht="15" customHeight="1">
      <c r="AD4" s="135" t="s">
        <v>252</v>
      </c>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413"/>
    </row>
    <row r="5" spans="2:76" ht="11.25" customHeight="1">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47"/>
      <c r="BU5" s="47"/>
      <c r="BV5" s="47"/>
      <c r="BW5" s="47"/>
      <c r="BX5" s="47"/>
    </row>
    <row r="6" spans="2:76" ht="16.5" customHeight="1">
      <c r="C6" s="381" t="s">
        <v>276</v>
      </c>
      <c r="D6" s="381"/>
      <c r="E6" s="381"/>
      <c r="F6" s="381"/>
      <c r="G6" s="381"/>
      <c r="H6" s="381"/>
      <c r="I6" s="381"/>
      <c r="J6" s="297"/>
      <c r="K6" s="53" t="s">
        <v>45</v>
      </c>
      <c r="L6" s="74"/>
      <c r="M6" s="74"/>
      <c r="N6" s="74"/>
      <c r="O6" s="74"/>
      <c r="P6" s="74"/>
      <c r="Q6" s="74"/>
      <c r="R6" s="74"/>
      <c r="S6" s="74"/>
      <c r="T6" s="74"/>
      <c r="U6" s="74"/>
      <c r="V6" s="74"/>
      <c r="W6" s="74"/>
      <c r="X6" s="74"/>
      <c r="Y6" s="74"/>
      <c r="Z6" s="74"/>
      <c r="AA6" s="74"/>
      <c r="AB6" s="123"/>
      <c r="AD6" s="136" t="s">
        <v>253</v>
      </c>
      <c r="AE6" s="136"/>
      <c r="AF6" s="141" t="s">
        <v>207</v>
      </c>
      <c r="AG6" s="141"/>
      <c r="AH6" s="141"/>
      <c r="AI6" s="141"/>
      <c r="AJ6" s="141"/>
      <c r="AK6" s="141"/>
      <c r="AL6" s="141"/>
      <c r="AM6" s="141"/>
      <c r="AN6" s="141"/>
      <c r="AO6" s="141"/>
      <c r="AP6" s="141"/>
      <c r="AQ6" s="141"/>
      <c r="AR6" s="141"/>
      <c r="AS6" s="141"/>
      <c r="AT6" s="141"/>
      <c r="AU6" s="141"/>
      <c r="AV6" s="141"/>
      <c r="AW6" s="141"/>
      <c r="AX6" s="141"/>
      <c r="AY6" s="141"/>
      <c r="AZ6" s="141"/>
      <c r="BA6" s="141"/>
      <c r="BB6" s="141"/>
      <c r="BC6" s="141"/>
      <c r="BD6" s="141"/>
      <c r="BE6" s="141"/>
      <c r="BF6" s="141"/>
      <c r="BG6" s="141"/>
      <c r="BH6" s="141"/>
      <c r="BI6" s="141"/>
      <c r="BJ6" s="141"/>
      <c r="BK6" s="141"/>
      <c r="BL6" s="141"/>
      <c r="BM6" s="141"/>
      <c r="BN6" s="141"/>
      <c r="BO6" s="141"/>
      <c r="BP6" s="141"/>
      <c r="BQ6" s="141"/>
      <c r="BR6" s="141"/>
      <c r="BS6" s="141"/>
      <c r="BT6" s="141"/>
      <c r="BU6" s="141"/>
      <c r="BV6" s="141"/>
      <c r="BW6" s="141"/>
      <c r="BX6" s="136"/>
    </row>
    <row r="7" spans="2:76" ht="16.5" customHeight="1">
      <c r="AD7" s="136"/>
      <c r="AE7" s="136"/>
      <c r="AF7" s="141"/>
      <c r="AG7" s="141"/>
      <c r="AH7" s="141"/>
      <c r="AI7" s="141"/>
      <c r="AJ7" s="141"/>
      <c r="AK7" s="141"/>
      <c r="AL7" s="141"/>
      <c r="AM7" s="141"/>
      <c r="AN7" s="141"/>
      <c r="AO7" s="141"/>
      <c r="AP7" s="141"/>
      <c r="AQ7" s="141"/>
      <c r="AR7" s="141"/>
      <c r="AS7" s="141"/>
      <c r="AT7" s="141"/>
      <c r="AU7" s="141"/>
      <c r="AV7" s="141"/>
      <c r="AW7" s="141"/>
      <c r="AX7" s="141"/>
      <c r="AY7" s="141"/>
      <c r="AZ7" s="141"/>
      <c r="BA7" s="141"/>
      <c r="BB7" s="141"/>
      <c r="BC7" s="141"/>
      <c r="BD7" s="141"/>
      <c r="BE7" s="141"/>
      <c r="BF7" s="141"/>
      <c r="BG7" s="141"/>
      <c r="BH7" s="141"/>
      <c r="BI7" s="141"/>
      <c r="BJ7" s="141"/>
      <c r="BK7" s="141"/>
      <c r="BL7" s="141"/>
      <c r="BM7" s="141"/>
      <c r="BN7" s="141"/>
      <c r="BO7" s="141"/>
      <c r="BP7" s="141"/>
      <c r="BQ7" s="141"/>
      <c r="BR7" s="141"/>
      <c r="BS7" s="141"/>
      <c r="BT7" s="141"/>
      <c r="BU7" s="141"/>
      <c r="BV7" s="141"/>
      <c r="BW7" s="141"/>
      <c r="BX7" s="136"/>
    </row>
    <row r="8" spans="2:76" ht="16.5" customHeight="1">
      <c r="B8" s="28" t="s">
        <v>3</v>
      </c>
      <c r="C8" s="38" t="s">
        <v>246</v>
      </c>
      <c r="D8" s="38"/>
      <c r="E8" s="38"/>
      <c r="F8" s="38"/>
      <c r="G8" s="38"/>
      <c r="H8" s="48"/>
      <c r="I8" s="49"/>
      <c r="J8" s="49"/>
      <c r="K8" s="53">
        <v>45200</v>
      </c>
      <c r="L8" s="74"/>
      <c r="M8" s="74"/>
      <c r="N8" s="74"/>
      <c r="O8" s="74"/>
      <c r="P8" s="74"/>
      <c r="Q8" s="74"/>
      <c r="R8" s="74"/>
      <c r="S8" s="74"/>
      <c r="T8" s="74"/>
      <c r="U8" s="74"/>
      <c r="V8" s="74"/>
      <c r="W8" s="74"/>
      <c r="X8" s="74"/>
      <c r="Y8" s="74"/>
      <c r="Z8" s="74"/>
      <c r="AA8" s="74"/>
      <c r="AB8" s="123"/>
      <c r="AC8" s="47"/>
      <c r="AD8" s="47" t="s">
        <v>99</v>
      </c>
      <c r="AE8" s="47"/>
      <c r="AF8" s="47"/>
      <c r="AG8" s="47"/>
      <c r="AH8" s="47"/>
      <c r="AI8" s="47"/>
      <c r="AJ8" s="47"/>
      <c r="AK8" s="47"/>
      <c r="AL8" s="47"/>
      <c r="AM8" s="47"/>
      <c r="AN8" s="47"/>
      <c r="AO8" s="47"/>
      <c r="AP8" s="47"/>
      <c r="AQ8" s="47"/>
      <c r="AR8" s="47"/>
      <c r="AS8" s="47"/>
      <c r="AT8" s="47"/>
      <c r="AU8" s="47"/>
      <c r="AV8" s="47"/>
      <c r="AW8" s="47"/>
      <c r="AX8" s="47"/>
      <c r="AY8" s="47"/>
      <c r="AZ8" s="47"/>
      <c r="BA8" s="47"/>
      <c r="BB8" s="47"/>
      <c r="BC8" s="47"/>
      <c r="BD8" s="47"/>
      <c r="BE8" s="47"/>
      <c r="BF8" s="47"/>
      <c r="BG8" s="47"/>
      <c r="BH8" s="47"/>
      <c r="BI8" s="47"/>
      <c r="BJ8" s="47"/>
      <c r="BK8" s="47"/>
      <c r="BL8" s="47"/>
      <c r="BM8" s="47"/>
      <c r="BN8" s="47"/>
      <c r="BO8" s="47"/>
      <c r="BP8" s="47"/>
      <c r="BQ8" s="47"/>
      <c r="BR8" s="47"/>
      <c r="BS8" s="47"/>
      <c r="BT8" s="47"/>
      <c r="BU8" s="47"/>
      <c r="BV8" s="47"/>
      <c r="BW8" s="47"/>
      <c r="BX8" s="47"/>
    </row>
    <row r="9" spans="2:76" ht="16.5" customHeight="1">
      <c r="B9" s="28"/>
      <c r="C9" s="382"/>
      <c r="D9" s="382"/>
      <c r="E9" s="382"/>
      <c r="F9" s="382"/>
      <c r="G9" s="382"/>
      <c r="H9" s="382"/>
      <c r="I9" s="382"/>
      <c r="J9" s="297"/>
      <c r="K9" s="67"/>
      <c r="L9" s="67"/>
      <c r="M9" s="67"/>
      <c r="N9" s="67"/>
      <c r="O9" s="67"/>
      <c r="P9" s="67"/>
      <c r="Q9" s="67"/>
      <c r="R9" s="67"/>
      <c r="S9" s="67"/>
      <c r="T9" s="67"/>
      <c r="U9" s="67"/>
      <c r="V9" s="67"/>
      <c r="W9" s="67"/>
      <c r="X9" s="67"/>
      <c r="Y9" s="67"/>
      <c r="Z9" s="67"/>
      <c r="AA9" s="67"/>
      <c r="AB9" s="67"/>
      <c r="AE9" s="138"/>
      <c r="AF9" s="138"/>
      <c r="AG9" s="138" t="s">
        <v>264</v>
      </c>
      <c r="AH9" s="138"/>
      <c r="BH9" s="478" t="s">
        <v>276</v>
      </c>
      <c r="BI9" s="478"/>
      <c r="BJ9" s="478"/>
      <c r="BK9" s="478"/>
      <c r="BL9" s="478"/>
      <c r="BM9" s="487" t="str">
        <f>K6</f>
        <v>R5-003</v>
      </c>
      <c r="BN9" s="490"/>
      <c r="BO9" s="490"/>
      <c r="BP9" s="490"/>
      <c r="BQ9" s="490"/>
      <c r="BR9" s="490"/>
      <c r="BS9" s="490"/>
      <c r="BT9" s="490"/>
      <c r="BU9" s="490"/>
      <c r="BV9" s="490"/>
    </row>
    <row r="10" spans="2:76" ht="16.5" customHeight="1">
      <c r="B10" s="28" t="s">
        <v>28</v>
      </c>
      <c r="C10" s="39" t="s">
        <v>247</v>
      </c>
      <c r="D10" s="39"/>
      <c r="E10" s="39"/>
      <c r="F10" s="39"/>
      <c r="G10" s="39"/>
      <c r="K10" s="53" t="s">
        <v>189</v>
      </c>
      <c r="L10" s="74"/>
      <c r="M10" s="74"/>
      <c r="N10" s="74"/>
      <c r="O10" s="74"/>
      <c r="P10" s="74"/>
      <c r="Q10" s="74"/>
      <c r="R10" s="74"/>
      <c r="S10" s="74"/>
      <c r="T10" s="74"/>
      <c r="U10" s="74"/>
      <c r="V10" s="74"/>
      <c r="W10" s="74"/>
      <c r="X10" s="74"/>
      <c r="Y10" s="74"/>
      <c r="Z10" s="74"/>
      <c r="AA10" s="74"/>
      <c r="AB10" s="123"/>
      <c r="BG10" s="284"/>
      <c r="BH10" s="479"/>
      <c r="BI10" s="479"/>
      <c r="BJ10" s="479"/>
      <c r="BK10" s="479"/>
      <c r="BL10" s="479"/>
      <c r="BM10" s="488"/>
      <c r="BN10" s="488"/>
      <c r="BO10" s="488"/>
      <c r="BP10" s="488"/>
      <c r="BQ10" s="488"/>
      <c r="BR10" s="488"/>
      <c r="BS10" s="488"/>
      <c r="BT10" s="488"/>
      <c r="BU10" s="488"/>
      <c r="BV10" s="488"/>
    </row>
    <row r="11" spans="2:76" ht="16.5" customHeight="1">
      <c r="B11" s="28"/>
      <c r="C11" s="48"/>
      <c r="D11" s="48"/>
      <c r="E11" s="48"/>
      <c r="F11" s="48"/>
      <c r="G11" s="48"/>
      <c r="H11" s="48"/>
      <c r="I11" s="48"/>
      <c r="J11" s="48"/>
      <c r="K11" s="67"/>
      <c r="L11" s="67"/>
      <c r="M11" s="67"/>
      <c r="N11" s="67"/>
      <c r="O11" s="67"/>
      <c r="P11" s="67"/>
      <c r="Q11" s="67"/>
      <c r="R11" s="67"/>
      <c r="S11" s="67"/>
      <c r="T11" s="67"/>
      <c r="U11" s="67"/>
      <c r="V11" s="67"/>
      <c r="W11" s="67"/>
      <c r="X11" s="67"/>
      <c r="Y11" s="67"/>
      <c r="Z11" s="67"/>
      <c r="AA11" s="67"/>
      <c r="AB11" s="67"/>
      <c r="AE11" s="47"/>
      <c r="AF11" s="404" t="s">
        <v>255</v>
      </c>
      <c r="AG11" s="422"/>
      <c r="AH11" s="422"/>
      <c r="AI11" s="422"/>
      <c r="AJ11" s="422"/>
      <c r="AK11" s="422"/>
      <c r="AL11" s="422"/>
      <c r="AM11" s="422"/>
      <c r="AN11" s="422"/>
      <c r="AO11" s="422"/>
      <c r="AP11" s="422"/>
      <c r="AQ11" s="422"/>
      <c r="AR11" s="436"/>
      <c r="AS11" s="171" t="str">
        <f>+IF(K8="","令和　　年　　月　　日",IF(K8&gt;=DATE(2019,5,1),"令和"&amp;IF(YEAR(K8)-2018=1,"元",YEAR(K8)-2018)&amp;"年"&amp;MONTH(K8)&amp;"月"&amp;DAY(K8)&amp;"日"))</f>
        <v>令和5年10月1日</v>
      </c>
      <c r="AT11" s="157"/>
      <c r="AU11" s="157"/>
      <c r="AV11" s="157"/>
      <c r="AW11" s="157"/>
      <c r="AX11" s="157"/>
      <c r="AY11" s="157"/>
      <c r="AZ11" s="157"/>
      <c r="BA11" s="157"/>
      <c r="BB11" s="157"/>
      <c r="BC11" s="157"/>
      <c r="BD11" s="157"/>
      <c r="BE11" s="157"/>
      <c r="BF11" s="157"/>
      <c r="BG11" s="157"/>
      <c r="BH11" s="157"/>
      <c r="BI11" s="157"/>
      <c r="BJ11" s="157"/>
      <c r="BK11" s="157"/>
      <c r="BL11" s="157"/>
      <c r="BM11" s="157"/>
      <c r="BN11" s="157"/>
      <c r="BO11" s="157"/>
      <c r="BP11" s="157"/>
      <c r="BQ11" s="157"/>
      <c r="BR11" s="157"/>
      <c r="BS11" s="157"/>
      <c r="BT11" s="157"/>
      <c r="BU11" s="157"/>
      <c r="BV11" s="167"/>
    </row>
    <row r="12" spans="2:76" ht="16.5" customHeight="1">
      <c r="B12" s="29"/>
      <c r="K12" s="59" t="s">
        <v>151</v>
      </c>
      <c r="L12" s="59"/>
      <c r="M12" s="59"/>
      <c r="N12" s="59"/>
      <c r="O12" s="59"/>
      <c r="P12" s="59"/>
      <c r="Q12" s="59"/>
      <c r="R12" s="59"/>
      <c r="S12" s="59"/>
      <c r="T12" s="59" t="s">
        <v>204</v>
      </c>
      <c r="U12" s="59"/>
      <c r="V12" s="59"/>
      <c r="W12" s="59"/>
      <c r="X12" s="59"/>
      <c r="Y12" s="59"/>
      <c r="Z12" s="59"/>
      <c r="AA12" s="59"/>
      <c r="AB12" s="59"/>
      <c r="AF12" s="405"/>
      <c r="AG12" s="423"/>
      <c r="AH12" s="423"/>
      <c r="AI12" s="423"/>
      <c r="AJ12" s="423"/>
      <c r="AK12" s="423"/>
      <c r="AL12" s="423"/>
      <c r="AM12" s="423"/>
      <c r="AN12" s="423"/>
      <c r="AO12" s="423"/>
      <c r="AP12" s="423"/>
      <c r="AQ12" s="423"/>
      <c r="AR12" s="438"/>
      <c r="AS12" s="146"/>
      <c r="AT12" s="158"/>
      <c r="AU12" s="158"/>
      <c r="AV12" s="158"/>
      <c r="AW12" s="158"/>
      <c r="AX12" s="158"/>
      <c r="AY12" s="158"/>
      <c r="AZ12" s="158"/>
      <c r="BA12" s="158"/>
      <c r="BB12" s="158"/>
      <c r="BC12" s="158"/>
      <c r="BD12" s="158"/>
      <c r="BE12" s="158"/>
      <c r="BF12" s="158"/>
      <c r="BG12" s="158"/>
      <c r="BH12" s="158"/>
      <c r="BI12" s="158"/>
      <c r="BJ12" s="158"/>
      <c r="BK12" s="158"/>
      <c r="BL12" s="158"/>
      <c r="BM12" s="158"/>
      <c r="BN12" s="158"/>
      <c r="BO12" s="158"/>
      <c r="BP12" s="158"/>
      <c r="BQ12" s="158"/>
      <c r="BR12" s="158"/>
      <c r="BS12" s="158"/>
      <c r="BT12" s="158"/>
      <c r="BU12" s="158"/>
      <c r="BV12" s="169"/>
    </row>
    <row r="13" spans="2:76" ht="16.5" customHeight="1">
      <c r="B13" s="29">
        <v>3</v>
      </c>
      <c r="C13" s="40" t="s">
        <v>203</v>
      </c>
      <c r="D13" s="40"/>
      <c r="E13" s="40"/>
      <c r="F13" s="40"/>
      <c r="G13" s="40"/>
      <c r="H13" s="40"/>
      <c r="I13" s="40"/>
      <c r="J13" s="50"/>
      <c r="K13" s="55" t="s">
        <v>297</v>
      </c>
      <c r="L13" s="75"/>
      <c r="M13" s="75"/>
      <c r="N13" s="75"/>
      <c r="O13" s="75"/>
      <c r="P13" s="75"/>
      <c r="Q13" s="75"/>
      <c r="R13" s="75"/>
      <c r="S13" s="106"/>
      <c r="T13" s="110" t="s">
        <v>55</v>
      </c>
      <c r="U13" s="75"/>
      <c r="V13" s="75"/>
      <c r="W13" s="75"/>
      <c r="X13" s="75"/>
      <c r="Y13" s="75"/>
      <c r="Z13" s="75"/>
      <c r="AA13" s="75"/>
      <c r="AB13" s="124"/>
      <c r="AF13" s="189" t="s">
        <v>256</v>
      </c>
      <c r="AG13" s="422"/>
      <c r="AH13" s="422"/>
      <c r="AI13" s="422"/>
      <c r="AJ13" s="422"/>
      <c r="AK13" s="436"/>
      <c r="AL13" s="404" t="s">
        <v>266</v>
      </c>
      <c r="AM13" s="422"/>
      <c r="AN13" s="422"/>
      <c r="AO13" s="422"/>
      <c r="AP13" s="422"/>
      <c r="AQ13" s="422"/>
      <c r="AR13" s="436"/>
      <c r="AS13" s="453" t="str">
        <f>+K10</f>
        <v>高知県香美市土佐山田町加茂777番地</v>
      </c>
      <c r="AT13" s="175"/>
      <c r="AU13" s="175"/>
      <c r="AV13" s="175"/>
      <c r="AW13" s="175"/>
      <c r="AX13" s="175"/>
      <c r="AY13" s="175"/>
      <c r="AZ13" s="175"/>
      <c r="BA13" s="175"/>
      <c r="BB13" s="175"/>
      <c r="BC13" s="175"/>
      <c r="BD13" s="175"/>
      <c r="BE13" s="175"/>
      <c r="BF13" s="175"/>
      <c r="BG13" s="175"/>
      <c r="BH13" s="175"/>
      <c r="BI13" s="175"/>
      <c r="BJ13" s="175"/>
      <c r="BK13" s="175"/>
      <c r="BL13" s="175"/>
      <c r="BM13" s="175"/>
      <c r="BN13" s="175"/>
      <c r="BO13" s="175"/>
      <c r="BP13" s="175"/>
      <c r="BQ13" s="175"/>
      <c r="BR13" s="175"/>
      <c r="BS13" s="175"/>
      <c r="BT13" s="175"/>
      <c r="BU13" s="175"/>
      <c r="BV13" s="180"/>
    </row>
    <row r="14" spans="2:76" ht="16.5" customHeight="1">
      <c r="B14" s="29">
        <v>4</v>
      </c>
      <c r="C14" s="38" t="s">
        <v>18</v>
      </c>
      <c r="D14" s="38"/>
      <c r="E14" s="38"/>
      <c r="F14" s="38"/>
      <c r="G14" s="38"/>
      <c r="H14" s="38"/>
      <c r="I14" s="38"/>
      <c r="J14" s="38"/>
      <c r="K14" s="56" t="s">
        <v>139</v>
      </c>
      <c r="L14" s="76"/>
      <c r="M14" s="76"/>
      <c r="N14" s="76"/>
      <c r="O14" s="76"/>
      <c r="P14" s="76"/>
      <c r="Q14" s="76"/>
      <c r="R14" s="76"/>
      <c r="S14" s="76"/>
      <c r="T14" s="111" t="s">
        <v>296</v>
      </c>
      <c r="U14" s="111"/>
      <c r="V14" s="111"/>
      <c r="W14" s="111"/>
      <c r="X14" s="111"/>
      <c r="Y14" s="111"/>
      <c r="Z14" s="111"/>
      <c r="AA14" s="111"/>
      <c r="AB14" s="125"/>
      <c r="AF14" s="406"/>
      <c r="AG14" s="424"/>
      <c r="AH14" s="424"/>
      <c r="AI14" s="424"/>
      <c r="AJ14" s="424"/>
      <c r="AK14" s="437"/>
      <c r="AL14" s="406"/>
      <c r="AM14" s="424"/>
      <c r="AN14" s="424"/>
      <c r="AO14" s="424"/>
      <c r="AP14" s="424"/>
      <c r="AQ14" s="424"/>
      <c r="AR14" s="437"/>
      <c r="AS14" s="172"/>
      <c r="AT14" s="176"/>
      <c r="AU14" s="176"/>
      <c r="AV14" s="176"/>
      <c r="AW14" s="176"/>
      <c r="AX14" s="176"/>
      <c r="AY14" s="176"/>
      <c r="AZ14" s="176"/>
      <c r="BA14" s="176"/>
      <c r="BB14" s="176"/>
      <c r="BC14" s="176"/>
      <c r="BD14" s="176"/>
      <c r="BE14" s="176"/>
      <c r="BF14" s="176"/>
      <c r="BG14" s="176"/>
      <c r="BH14" s="176"/>
      <c r="BI14" s="176"/>
      <c r="BJ14" s="176"/>
      <c r="BK14" s="176"/>
      <c r="BL14" s="176"/>
      <c r="BM14" s="176"/>
      <c r="BN14" s="176"/>
      <c r="BO14" s="176"/>
      <c r="BP14" s="176"/>
      <c r="BQ14" s="176"/>
      <c r="BR14" s="176"/>
      <c r="BS14" s="176"/>
      <c r="BT14" s="176"/>
      <c r="BU14" s="176"/>
      <c r="BV14" s="181"/>
    </row>
    <row r="15" spans="2:76" ht="16.5" customHeight="1">
      <c r="B15" s="29"/>
      <c r="C15" s="33"/>
      <c r="D15" s="33"/>
      <c r="E15" s="33"/>
      <c r="F15" s="33"/>
      <c r="G15" s="33"/>
      <c r="H15" s="33"/>
      <c r="I15" s="33"/>
      <c r="J15" s="33"/>
      <c r="K15" s="388"/>
      <c r="L15" s="388"/>
      <c r="M15" s="388"/>
      <c r="N15" s="388"/>
      <c r="O15" s="388"/>
      <c r="P15" s="388"/>
      <c r="Q15" s="388"/>
      <c r="R15" s="388"/>
      <c r="S15" s="388"/>
      <c r="T15" s="388"/>
      <c r="U15" s="388"/>
      <c r="V15" s="388"/>
      <c r="W15" s="388"/>
      <c r="X15" s="388"/>
      <c r="Y15" s="388"/>
      <c r="Z15" s="388"/>
      <c r="AA15" s="388"/>
      <c r="AB15" s="388"/>
      <c r="AF15" s="406"/>
      <c r="AG15" s="424"/>
      <c r="AH15" s="424"/>
      <c r="AI15" s="424"/>
      <c r="AJ15" s="424"/>
      <c r="AK15" s="437"/>
      <c r="AL15" s="405"/>
      <c r="AM15" s="423"/>
      <c r="AN15" s="423"/>
      <c r="AO15" s="423"/>
      <c r="AP15" s="423"/>
      <c r="AQ15" s="423"/>
      <c r="AR15" s="438"/>
      <c r="AS15" s="183" t="s">
        <v>93</v>
      </c>
      <c r="AT15" s="193"/>
      <c r="AU15" s="193"/>
      <c r="AV15" s="193"/>
      <c r="AW15" s="193"/>
      <c r="AX15" s="193"/>
      <c r="AY15" s="193"/>
      <c r="AZ15" s="193"/>
      <c r="BA15" s="193"/>
      <c r="BB15" s="193"/>
      <c r="BC15" s="193"/>
      <c r="BD15" s="193"/>
      <c r="BE15" s="193"/>
      <c r="BF15" s="193"/>
      <c r="BG15" s="193"/>
      <c r="BH15" s="193"/>
      <c r="BI15" s="193"/>
      <c r="BJ15" s="193"/>
      <c r="BK15" s="193"/>
      <c r="BL15" s="193"/>
      <c r="BM15" s="193"/>
      <c r="BN15" s="193"/>
      <c r="BO15" s="193"/>
      <c r="BP15" s="193"/>
      <c r="BQ15" s="193"/>
      <c r="BR15" s="193"/>
      <c r="BS15" s="193"/>
      <c r="BT15" s="193"/>
      <c r="BU15" s="193"/>
      <c r="BV15" s="225"/>
    </row>
    <row r="16" spans="2:76" ht="16.5" customHeight="1">
      <c r="B16" s="29">
        <v>5</v>
      </c>
      <c r="C16" s="29" t="s">
        <v>249</v>
      </c>
      <c r="K16" s="53">
        <v>32562</v>
      </c>
      <c r="L16" s="74"/>
      <c r="M16" s="74"/>
      <c r="N16" s="74"/>
      <c r="O16" s="74"/>
      <c r="P16" s="74"/>
      <c r="Q16" s="74"/>
      <c r="R16" s="74"/>
      <c r="S16" s="74"/>
      <c r="T16" s="74"/>
      <c r="U16" s="74"/>
      <c r="V16" s="74"/>
      <c r="W16" s="74"/>
      <c r="X16" s="74"/>
      <c r="Y16" s="74"/>
      <c r="Z16" s="74"/>
      <c r="AA16" s="74"/>
      <c r="AB16" s="123"/>
      <c r="AF16" s="406"/>
      <c r="AG16" s="424"/>
      <c r="AH16" s="424"/>
      <c r="AI16" s="424"/>
      <c r="AJ16" s="424"/>
      <c r="AK16" s="437"/>
      <c r="AL16" s="189" t="s">
        <v>203</v>
      </c>
      <c r="AM16" s="200"/>
      <c r="AN16" s="200"/>
      <c r="AO16" s="200"/>
      <c r="AP16" s="200"/>
      <c r="AQ16" s="200"/>
      <c r="AR16" s="450"/>
      <c r="AS16" s="184" t="str">
        <f>K13</f>
        <v>こうち</v>
      </c>
      <c r="AT16" s="157"/>
      <c r="AU16" s="157"/>
      <c r="AV16" s="157"/>
      <c r="AW16" s="157"/>
      <c r="AX16" s="157"/>
      <c r="AY16" s="157"/>
      <c r="AZ16" s="157"/>
      <c r="BA16" s="157"/>
      <c r="BB16" s="157"/>
      <c r="BC16" s="157"/>
      <c r="BD16" s="157"/>
      <c r="BE16" s="157"/>
      <c r="BF16" s="157"/>
      <c r="BG16" s="167"/>
      <c r="BH16" s="192" t="str">
        <f>T13</f>
        <v>たろう</v>
      </c>
      <c r="BI16" s="147"/>
      <c r="BJ16" s="147"/>
      <c r="BK16" s="147"/>
      <c r="BL16" s="147"/>
      <c r="BM16" s="147"/>
      <c r="BN16" s="147"/>
      <c r="BO16" s="147"/>
      <c r="BP16" s="147"/>
      <c r="BQ16" s="147"/>
      <c r="BR16" s="147"/>
      <c r="BS16" s="147"/>
      <c r="BT16" s="147"/>
      <c r="BU16" s="147"/>
      <c r="BV16" s="147"/>
    </row>
    <row r="17" spans="2:74" ht="16.5" customHeight="1">
      <c r="B17" s="29"/>
      <c r="C17" s="38"/>
      <c r="D17" s="38"/>
      <c r="E17" s="38"/>
      <c r="F17" s="38"/>
      <c r="G17" s="38"/>
      <c r="H17" s="38"/>
      <c r="I17" s="38"/>
      <c r="J17" s="38"/>
      <c r="AF17" s="406"/>
      <c r="AG17" s="424"/>
      <c r="AH17" s="424"/>
      <c r="AI17" s="424"/>
      <c r="AJ17" s="424"/>
      <c r="AK17" s="437"/>
      <c r="AL17" s="440"/>
      <c r="AM17" s="443"/>
      <c r="AN17" s="443"/>
      <c r="AO17" s="443"/>
      <c r="AP17" s="443"/>
      <c r="AQ17" s="443"/>
      <c r="AR17" s="451"/>
      <c r="AS17" s="146"/>
      <c r="AT17" s="158"/>
      <c r="AU17" s="158"/>
      <c r="AV17" s="158"/>
      <c r="AW17" s="158"/>
      <c r="AX17" s="158"/>
      <c r="AY17" s="158"/>
      <c r="AZ17" s="158"/>
      <c r="BA17" s="158"/>
      <c r="BB17" s="158"/>
      <c r="BC17" s="158"/>
      <c r="BD17" s="158"/>
      <c r="BE17" s="158"/>
      <c r="BF17" s="158"/>
      <c r="BG17" s="169"/>
      <c r="BH17" s="147"/>
      <c r="BI17" s="147"/>
      <c r="BJ17" s="147"/>
      <c r="BK17" s="147"/>
      <c r="BL17" s="147"/>
      <c r="BM17" s="147"/>
      <c r="BN17" s="147"/>
      <c r="BO17" s="147"/>
      <c r="BP17" s="147"/>
      <c r="BQ17" s="147"/>
      <c r="BR17" s="147"/>
      <c r="BS17" s="147"/>
      <c r="BT17" s="147"/>
      <c r="BU17" s="147"/>
      <c r="BV17" s="147"/>
    </row>
    <row r="18" spans="2:74" s="23" customFormat="1" ht="16.5" customHeight="1">
      <c r="B18" s="28" t="s">
        <v>51</v>
      </c>
      <c r="C18" s="38" t="s">
        <v>250</v>
      </c>
      <c r="D18" s="38"/>
      <c r="E18" s="38"/>
      <c r="F18" s="38"/>
      <c r="G18" s="38"/>
      <c r="H18" s="38"/>
      <c r="I18" s="38"/>
      <c r="J18" s="38"/>
      <c r="K18" s="389" t="s">
        <v>298</v>
      </c>
      <c r="L18" s="77"/>
      <c r="M18" s="77"/>
      <c r="N18" s="77"/>
      <c r="O18" s="77"/>
      <c r="P18" s="77"/>
      <c r="Q18" s="77"/>
      <c r="R18" s="77"/>
      <c r="S18" s="77"/>
      <c r="T18" s="77"/>
      <c r="U18" s="77"/>
      <c r="V18" s="77"/>
      <c r="W18" s="77"/>
      <c r="X18" s="77"/>
      <c r="Y18" s="77"/>
      <c r="Z18" s="77"/>
      <c r="AA18" s="77"/>
      <c r="AB18" s="126"/>
      <c r="AF18" s="406"/>
      <c r="AG18" s="424"/>
      <c r="AH18" s="424"/>
      <c r="AI18" s="424"/>
      <c r="AJ18" s="424"/>
      <c r="AK18" s="437"/>
      <c r="AL18" s="440" t="s">
        <v>200</v>
      </c>
      <c r="AM18" s="443"/>
      <c r="AN18" s="443"/>
      <c r="AO18" s="443"/>
      <c r="AP18" s="443"/>
      <c r="AQ18" s="443"/>
      <c r="AR18" s="451"/>
      <c r="AS18" s="185" t="str">
        <f>K14</f>
        <v>高知</v>
      </c>
      <c r="AT18" s="194"/>
      <c r="AU18" s="194"/>
      <c r="AV18" s="194"/>
      <c r="AW18" s="194"/>
      <c r="AX18" s="194"/>
      <c r="AY18" s="194"/>
      <c r="AZ18" s="194"/>
      <c r="BA18" s="194"/>
      <c r="BB18" s="194"/>
      <c r="BC18" s="194"/>
      <c r="BD18" s="194"/>
      <c r="BE18" s="194"/>
      <c r="BF18" s="194"/>
      <c r="BG18" s="220"/>
      <c r="BH18" s="223" t="str">
        <f>T14</f>
        <v>太郎</v>
      </c>
      <c r="BI18" s="223"/>
      <c r="BJ18" s="223"/>
      <c r="BK18" s="223"/>
      <c r="BL18" s="223"/>
      <c r="BM18" s="223"/>
      <c r="BN18" s="223"/>
      <c r="BO18" s="223"/>
      <c r="BP18" s="223"/>
      <c r="BQ18" s="223"/>
      <c r="BR18" s="223"/>
      <c r="BS18" s="223"/>
      <c r="BT18" s="223"/>
      <c r="BU18" s="223"/>
      <c r="BV18" s="223"/>
    </row>
    <row r="19" spans="2:74" s="23" customFormat="1" ht="16.5" customHeight="1">
      <c r="B19" s="24"/>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F19" s="406"/>
      <c r="AG19" s="424"/>
      <c r="AH19" s="424"/>
      <c r="AI19" s="424"/>
      <c r="AJ19" s="424"/>
      <c r="AK19" s="437"/>
      <c r="AL19" s="440"/>
      <c r="AM19" s="443"/>
      <c r="AN19" s="443"/>
      <c r="AO19" s="443"/>
      <c r="AP19" s="443"/>
      <c r="AQ19" s="443"/>
      <c r="AR19" s="451"/>
      <c r="AS19" s="186"/>
      <c r="AT19" s="195"/>
      <c r="AU19" s="195"/>
      <c r="AV19" s="195"/>
      <c r="AW19" s="195"/>
      <c r="AX19" s="195"/>
      <c r="AY19" s="195"/>
      <c r="AZ19" s="195"/>
      <c r="BA19" s="195"/>
      <c r="BB19" s="195"/>
      <c r="BC19" s="195"/>
      <c r="BD19" s="195"/>
      <c r="BE19" s="195"/>
      <c r="BF19" s="195"/>
      <c r="BG19" s="221"/>
      <c r="BH19" s="223"/>
      <c r="BI19" s="223"/>
      <c r="BJ19" s="223"/>
      <c r="BK19" s="223"/>
      <c r="BL19" s="223"/>
      <c r="BM19" s="223"/>
      <c r="BN19" s="223"/>
      <c r="BO19" s="223"/>
      <c r="BP19" s="223"/>
      <c r="BQ19" s="223"/>
      <c r="BR19" s="223"/>
      <c r="BS19" s="223"/>
      <c r="BT19" s="223"/>
      <c r="BU19" s="223"/>
      <c r="BV19" s="223"/>
    </row>
    <row r="20" spans="2:74" s="23" customFormat="1" ht="16.5" customHeight="1">
      <c r="B20" s="28" t="s">
        <v>115</v>
      </c>
      <c r="C20" s="33" t="s">
        <v>278</v>
      </c>
      <c r="D20" s="33"/>
      <c r="E20" s="33"/>
      <c r="F20" s="33"/>
      <c r="G20" s="33"/>
      <c r="H20" s="33"/>
      <c r="I20" s="33"/>
      <c r="J20" s="33"/>
      <c r="K20" s="390"/>
      <c r="L20" s="390"/>
      <c r="M20" s="390"/>
      <c r="N20" s="390"/>
      <c r="O20" s="390"/>
      <c r="P20" s="390"/>
      <c r="Q20" s="390"/>
      <c r="R20" s="390"/>
      <c r="S20" s="390"/>
      <c r="T20" s="390"/>
      <c r="U20" s="390"/>
      <c r="V20" s="390"/>
      <c r="W20" s="390"/>
      <c r="X20" s="390"/>
      <c r="Y20" s="390"/>
      <c r="Z20" s="390"/>
      <c r="AA20" s="390"/>
      <c r="AB20" s="390"/>
      <c r="AC20" s="30"/>
      <c r="AF20" s="406"/>
      <c r="AG20" s="424"/>
      <c r="AH20" s="424"/>
      <c r="AI20" s="424"/>
      <c r="AJ20" s="424"/>
      <c r="AK20" s="437"/>
      <c r="AL20" s="404" t="s">
        <v>206</v>
      </c>
      <c r="AM20" s="422"/>
      <c r="AN20" s="422"/>
      <c r="AO20" s="422"/>
      <c r="AP20" s="422"/>
      <c r="AQ20" s="422"/>
      <c r="AR20" s="436"/>
      <c r="AS20" s="184">
        <f>K16</f>
        <v>32562</v>
      </c>
      <c r="AT20" s="197"/>
      <c r="AU20" s="197"/>
      <c r="AV20" s="197"/>
      <c r="AW20" s="197"/>
      <c r="AX20" s="197"/>
      <c r="AY20" s="197"/>
      <c r="AZ20" s="197"/>
      <c r="BA20" s="197"/>
      <c r="BB20" s="197"/>
      <c r="BC20" s="197"/>
      <c r="BD20" s="197"/>
      <c r="BE20" s="197"/>
      <c r="BF20" s="197"/>
      <c r="BG20" s="197"/>
      <c r="BH20" s="197"/>
      <c r="BI20" s="197"/>
      <c r="BJ20" s="197"/>
      <c r="BK20" s="197"/>
      <c r="BL20" s="197"/>
      <c r="BM20" s="197"/>
      <c r="BN20" s="197"/>
      <c r="BO20" s="197"/>
      <c r="BP20" s="197"/>
      <c r="BQ20" s="197"/>
      <c r="BR20" s="197"/>
      <c r="BS20" s="197"/>
      <c r="BT20" s="197"/>
      <c r="BU20" s="197"/>
      <c r="BV20" s="228"/>
    </row>
    <row r="21" spans="2:74" s="23" customFormat="1" ht="16.5" customHeight="1">
      <c r="B21" s="27"/>
      <c r="C21" s="40"/>
      <c r="D21" s="40"/>
      <c r="E21" s="40"/>
      <c r="F21" s="40"/>
      <c r="G21" s="40"/>
      <c r="H21" s="40"/>
      <c r="I21" s="40"/>
      <c r="J21" s="40"/>
      <c r="K21" s="245" t="s">
        <v>189</v>
      </c>
      <c r="L21" s="246"/>
      <c r="M21" s="246"/>
      <c r="N21" s="246"/>
      <c r="O21" s="246"/>
      <c r="P21" s="246"/>
      <c r="Q21" s="246"/>
      <c r="R21" s="246"/>
      <c r="S21" s="246"/>
      <c r="T21" s="246"/>
      <c r="U21" s="246"/>
      <c r="V21" s="246"/>
      <c r="W21" s="246"/>
      <c r="X21" s="246"/>
      <c r="Y21" s="246"/>
      <c r="Z21" s="246"/>
      <c r="AA21" s="246"/>
      <c r="AB21" s="264"/>
      <c r="AC21" s="30"/>
      <c r="AF21" s="406"/>
      <c r="AG21" s="424"/>
      <c r="AH21" s="424"/>
      <c r="AI21" s="424"/>
      <c r="AJ21" s="424"/>
      <c r="AK21" s="437"/>
      <c r="AL21" s="405"/>
      <c r="AM21" s="423"/>
      <c r="AN21" s="423"/>
      <c r="AO21" s="423"/>
      <c r="AP21" s="423"/>
      <c r="AQ21" s="423"/>
      <c r="AR21" s="438"/>
      <c r="AS21" s="188"/>
      <c r="AT21" s="198"/>
      <c r="AU21" s="198"/>
      <c r="AV21" s="198"/>
      <c r="AW21" s="198"/>
      <c r="AX21" s="198"/>
      <c r="AY21" s="198"/>
      <c r="AZ21" s="198"/>
      <c r="BA21" s="198"/>
      <c r="BB21" s="198"/>
      <c r="BC21" s="198"/>
      <c r="BD21" s="198"/>
      <c r="BE21" s="198"/>
      <c r="BF21" s="198"/>
      <c r="BG21" s="198"/>
      <c r="BH21" s="198"/>
      <c r="BI21" s="198"/>
      <c r="BJ21" s="198"/>
      <c r="BK21" s="198"/>
      <c r="BL21" s="198"/>
      <c r="BM21" s="198"/>
      <c r="BN21" s="198"/>
      <c r="BO21" s="198"/>
      <c r="BP21" s="198"/>
      <c r="BQ21" s="198"/>
      <c r="BR21" s="198"/>
      <c r="BS21" s="198"/>
      <c r="BT21" s="198"/>
      <c r="BU21" s="198"/>
      <c r="BV21" s="229"/>
    </row>
    <row r="22" spans="2:74" s="23" customFormat="1" ht="16.5" customHeight="1">
      <c r="B22" s="28"/>
      <c r="C22" s="33" t="s">
        <v>282</v>
      </c>
      <c r="D22" s="33"/>
      <c r="E22" s="33"/>
      <c r="F22" s="33"/>
      <c r="G22" s="33"/>
      <c r="H22" s="33"/>
      <c r="I22" s="33"/>
      <c r="J22" s="33"/>
      <c r="K22" s="63"/>
      <c r="L22" s="81" t="s">
        <v>284</v>
      </c>
      <c r="M22" s="81"/>
      <c r="N22" s="96"/>
      <c r="O22" s="81" t="s">
        <v>42</v>
      </c>
      <c r="P22" s="102"/>
      <c r="Q22" s="104"/>
      <c r="R22" s="102" t="s">
        <v>285</v>
      </c>
      <c r="S22" s="102"/>
      <c r="T22" s="113"/>
      <c r="U22" s="113"/>
      <c r="V22" s="113"/>
      <c r="W22" s="113"/>
      <c r="X22" s="113"/>
      <c r="Y22" s="113"/>
      <c r="Z22" s="81"/>
      <c r="AA22" s="81"/>
      <c r="AB22" s="130"/>
      <c r="AC22" s="30"/>
      <c r="AF22" s="406"/>
      <c r="AG22" s="424"/>
      <c r="AH22" s="424"/>
      <c r="AI22" s="424"/>
      <c r="AJ22" s="424"/>
      <c r="AK22" s="437"/>
      <c r="AL22" s="404" t="s">
        <v>136</v>
      </c>
      <c r="AM22" s="422"/>
      <c r="AN22" s="422"/>
      <c r="AO22" s="422"/>
      <c r="AP22" s="422"/>
      <c r="AQ22" s="422"/>
      <c r="AR22" s="436"/>
      <c r="AS22" s="453" t="str">
        <f>K18</f>
        <v>088-821-4592</v>
      </c>
      <c r="AT22" s="175"/>
      <c r="AU22" s="175"/>
      <c r="AV22" s="175"/>
      <c r="AW22" s="175"/>
      <c r="AX22" s="175"/>
      <c r="AY22" s="175"/>
      <c r="AZ22" s="175"/>
      <c r="BA22" s="175"/>
      <c r="BB22" s="175"/>
      <c r="BC22" s="175"/>
      <c r="BD22" s="175"/>
      <c r="BE22" s="175"/>
      <c r="BF22" s="175"/>
      <c r="BG22" s="175"/>
      <c r="BH22" s="175"/>
      <c r="BI22" s="175"/>
      <c r="BJ22" s="175"/>
      <c r="BK22" s="175"/>
      <c r="BL22" s="175"/>
      <c r="BM22" s="175"/>
      <c r="BN22" s="175"/>
      <c r="BO22" s="175"/>
      <c r="BP22" s="175"/>
      <c r="BQ22" s="175"/>
      <c r="BR22" s="175"/>
      <c r="BS22" s="175"/>
      <c r="BT22" s="175"/>
      <c r="BU22" s="175"/>
      <c r="BV22" s="180"/>
    </row>
    <row r="23" spans="2:74" s="23" customFormat="1" ht="16.5" customHeight="1">
      <c r="B23" s="27"/>
      <c r="C23" s="40"/>
      <c r="D23" s="40"/>
      <c r="E23" s="40"/>
      <c r="F23" s="40"/>
      <c r="G23" s="40"/>
      <c r="H23" s="40"/>
      <c r="I23" s="40"/>
      <c r="J23" s="40"/>
      <c r="K23" s="64"/>
      <c r="L23" s="82" t="s">
        <v>286</v>
      </c>
      <c r="M23" s="82"/>
      <c r="N23" s="82"/>
      <c r="O23" s="82"/>
      <c r="P23" s="103"/>
      <c r="Q23" s="103"/>
      <c r="R23" s="103"/>
      <c r="S23" s="103"/>
      <c r="T23" s="401"/>
      <c r="U23" s="114" t="s">
        <v>112</v>
      </c>
      <c r="V23" s="114"/>
      <c r="W23" s="114"/>
      <c r="X23" s="114"/>
      <c r="Y23" s="114"/>
      <c r="Z23" s="82"/>
      <c r="AA23" s="82"/>
      <c r="AB23" s="131"/>
      <c r="AC23" s="30"/>
      <c r="AF23" s="406"/>
      <c r="AG23" s="424"/>
      <c r="AH23" s="424"/>
      <c r="AI23" s="424"/>
      <c r="AJ23" s="424"/>
      <c r="AK23" s="437"/>
      <c r="AL23" s="406"/>
      <c r="AM23" s="424"/>
      <c r="AN23" s="424"/>
      <c r="AO23" s="424"/>
      <c r="AP23" s="424"/>
      <c r="AQ23" s="424"/>
      <c r="AR23" s="437"/>
      <c r="AS23" s="172"/>
      <c r="AT23" s="176"/>
      <c r="AU23" s="176"/>
      <c r="AV23" s="176"/>
      <c r="AW23" s="176"/>
      <c r="AX23" s="176"/>
      <c r="AY23" s="176"/>
      <c r="AZ23" s="176"/>
      <c r="BA23" s="176"/>
      <c r="BB23" s="176"/>
      <c r="BC23" s="176"/>
      <c r="BD23" s="176"/>
      <c r="BE23" s="176"/>
      <c r="BF23" s="176"/>
      <c r="BG23" s="176"/>
      <c r="BH23" s="176"/>
      <c r="BI23" s="176"/>
      <c r="BJ23" s="176"/>
      <c r="BK23" s="176"/>
      <c r="BL23" s="176"/>
      <c r="BM23" s="176"/>
      <c r="BN23" s="176"/>
      <c r="BO23" s="176"/>
      <c r="BP23" s="176"/>
      <c r="BQ23" s="176"/>
      <c r="BR23" s="176"/>
      <c r="BS23" s="176"/>
      <c r="BT23" s="176"/>
      <c r="BU23" s="176"/>
      <c r="BV23" s="181"/>
    </row>
    <row r="24" spans="2:74" s="23" customFormat="1" ht="16.5" customHeight="1">
      <c r="B24" s="28"/>
      <c r="C24" s="33"/>
      <c r="D24" s="33"/>
      <c r="E24" s="33"/>
      <c r="F24" s="33"/>
      <c r="G24" s="33"/>
      <c r="H24" s="33"/>
      <c r="I24" s="33"/>
      <c r="J24" s="33"/>
      <c r="K24" s="65"/>
      <c r="L24" s="65"/>
      <c r="M24" s="65"/>
      <c r="N24" s="65"/>
      <c r="O24" s="65"/>
      <c r="P24" s="47"/>
      <c r="Q24" s="47"/>
      <c r="R24" s="47"/>
      <c r="S24" s="47"/>
      <c r="T24" s="115"/>
      <c r="U24" s="115"/>
      <c r="V24" s="115"/>
      <c r="W24" s="115"/>
      <c r="X24" s="115"/>
      <c r="Y24" s="115"/>
      <c r="Z24" s="65"/>
      <c r="AA24" s="65"/>
      <c r="AB24" s="65"/>
      <c r="AC24" s="30"/>
      <c r="AF24" s="405"/>
      <c r="AG24" s="423"/>
      <c r="AH24" s="423"/>
      <c r="AI24" s="423"/>
      <c r="AJ24" s="423"/>
      <c r="AK24" s="438"/>
      <c r="AL24" s="405"/>
      <c r="AM24" s="423"/>
      <c r="AN24" s="423"/>
      <c r="AO24" s="423"/>
      <c r="AP24" s="423"/>
      <c r="AQ24" s="423"/>
      <c r="AR24" s="438"/>
      <c r="AS24" s="162" t="s">
        <v>124</v>
      </c>
      <c r="AT24" s="199"/>
      <c r="AU24" s="199"/>
      <c r="AV24" s="199"/>
      <c r="AW24" s="199"/>
      <c r="AX24" s="199"/>
      <c r="AY24" s="199"/>
      <c r="AZ24" s="199"/>
      <c r="BA24" s="199"/>
      <c r="BB24" s="199"/>
      <c r="BC24" s="199"/>
      <c r="BD24" s="199"/>
      <c r="BE24" s="199"/>
      <c r="BF24" s="199"/>
      <c r="BG24" s="199"/>
      <c r="BH24" s="199"/>
      <c r="BI24" s="199"/>
      <c r="BJ24" s="199"/>
      <c r="BK24" s="199"/>
      <c r="BL24" s="199"/>
      <c r="BM24" s="199"/>
      <c r="BN24" s="199"/>
      <c r="BO24" s="199"/>
      <c r="BP24" s="199"/>
      <c r="BQ24" s="199"/>
      <c r="BR24" s="199"/>
      <c r="BS24" s="199"/>
      <c r="BT24" s="199"/>
      <c r="BU24" s="199"/>
      <c r="BV24" s="166"/>
    </row>
    <row r="25" spans="2:74" s="23" customFormat="1" ht="16.5" customHeight="1">
      <c r="B25" s="27"/>
      <c r="C25" s="33"/>
      <c r="D25" s="33"/>
      <c r="E25" s="33"/>
      <c r="F25" s="33"/>
      <c r="G25" s="33"/>
      <c r="H25" s="33"/>
      <c r="I25" s="33"/>
      <c r="J25" s="33"/>
      <c r="K25" s="65"/>
      <c r="L25" s="65"/>
      <c r="M25" s="65"/>
      <c r="N25" s="65"/>
      <c r="O25" s="65"/>
      <c r="P25" s="47"/>
      <c r="Q25" s="47"/>
      <c r="R25" s="47"/>
      <c r="S25" s="47"/>
      <c r="T25" s="115"/>
      <c r="U25" s="115"/>
      <c r="V25" s="115"/>
      <c r="W25" s="115"/>
      <c r="X25" s="115"/>
      <c r="Y25" s="115"/>
      <c r="Z25" s="65"/>
      <c r="AA25" s="65"/>
      <c r="AB25" s="65"/>
      <c r="AC25" s="30"/>
      <c r="AF25" s="404" t="s">
        <v>257</v>
      </c>
      <c r="AG25" s="422"/>
      <c r="AH25" s="422"/>
      <c r="AI25" s="422"/>
      <c r="AJ25" s="422"/>
      <c r="AK25" s="422"/>
      <c r="AL25" s="408" t="s">
        <v>208</v>
      </c>
      <c r="AM25" s="408"/>
      <c r="AN25" s="408"/>
      <c r="AO25" s="408"/>
      <c r="AP25" s="408"/>
      <c r="AQ25" s="408"/>
      <c r="AR25" s="408"/>
      <c r="AS25" s="144" t="str">
        <f>K21</f>
        <v>高知県香美市土佐山田町加茂777番地</v>
      </c>
      <c r="AT25" s="175"/>
      <c r="AU25" s="175"/>
      <c r="AV25" s="175"/>
      <c r="AW25" s="175"/>
      <c r="AX25" s="175"/>
      <c r="AY25" s="175"/>
      <c r="AZ25" s="175"/>
      <c r="BA25" s="175"/>
      <c r="BB25" s="175"/>
      <c r="BC25" s="175"/>
      <c r="BD25" s="175"/>
      <c r="BE25" s="175"/>
      <c r="BF25" s="175"/>
      <c r="BG25" s="175"/>
      <c r="BH25" s="175"/>
      <c r="BI25" s="175"/>
      <c r="BJ25" s="175"/>
      <c r="BK25" s="175"/>
      <c r="BL25" s="175"/>
      <c r="BM25" s="175"/>
      <c r="BN25" s="175"/>
      <c r="BO25" s="175"/>
      <c r="BP25" s="175"/>
      <c r="BQ25" s="175"/>
      <c r="BR25" s="175"/>
      <c r="BS25" s="175"/>
      <c r="BT25" s="175"/>
      <c r="BU25" s="175"/>
      <c r="BV25" s="180"/>
    </row>
    <row r="26" spans="2:74" s="23" customFormat="1" ht="16.5" customHeight="1">
      <c r="B26" s="28"/>
      <c r="C26" s="33"/>
      <c r="D26" s="33"/>
      <c r="E26" s="33"/>
      <c r="F26" s="33"/>
      <c r="G26" s="33"/>
      <c r="H26" s="33"/>
      <c r="I26" s="33"/>
      <c r="J26" s="33"/>
      <c r="K26" s="65"/>
      <c r="L26" s="65"/>
      <c r="M26" s="65"/>
      <c r="N26" s="65"/>
      <c r="O26" s="65"/>
      <c r="P26" s="47"/>
      <c r="Q26" s="47"/>
      <c r="R26" s="47"/>
      <c r="S26" s="47"/>
      <c r="T26" s="115"/>
      <c r="U26" s="115"/>
      <c r="V26" s="115"/>
      <c r="W26" s="115"/>
      <c r="X26" s="115"/>
      <c r="Y26" s="115"/>
      <c r="Z26" s="65"/>
      <c r="AA26" s="65"/>
      <c r="AB26" s="65"/>
      <c r="AC26" s="134"/>
      <c r="AF26" s="406"/>
      <c r="AG26" s="424"/>
      <c r="AH26" s="424"/>
      <c r="AI26" s="424"/>
      <c r="AJ26" s="424"/>
      <c r="AK26" s="424"/>
      <c r="AL26" s="408"/>
      <c r="AM26" s="408"/>
      <c r="AN26" s="408"/>
      <c r="AO26" s="408"/>
      <c r="AP26" s="408"/>
      <c r="AQ26" s="408"/>
      <c r="AR26" s="408"/>
      <c r="AS26" s="173"/>
      <c r="AT26" s="177"/>
      <c r="AU26" s="177"/>
      <c r="AV26" s="177"/>
      <c r="AW26" s="177"/>
      <c r="AX26" s="177"/>
      <c r="AY26" s="177"/>
      <c r="AZ26" s="177"/>
      <c r="BA26" s="177"/>
      <c r="BB26" s="177"/>
      <c r="BC26" s="177"/>
      <c r="BD26" s="177"/>
      <c r="BE26" s="177"/>
      <c r="BF26" s="177"/>
      <c r="BG26" s="177"/>
      <c r="BH26" s="177"/>
      <c r="BI26" s="177"/>
      <c r="BJ26" s="177"/>
      <c r="BK26" s="177"/>
      <c r="BL26" s="177"/>
      <c r="BM26" s="177"/>
      <c r="BN26" s="177"/>
      <c r="BO26" s="177"/>
      <c r="BP26" s="177"/>
      <c r="BQ26" s="177"/>
      <c r="BR26" s="177"/>
      <c r="BS26" s="177"/>
      <c r="BT26" s="177"/>
      <c r="BU26" s="177"/>
      <c r="BV26" s="182"/>
    </row>
    <row r="27" spans="2:74" s="23" customFormat="1" ht="16.5" customHeight="1">
      <c r="B27" s="28"/>
      <c r="C27" s="33"/>
      <c r="D27" s="33"/>
      <c r="E27" s="33"/>
      <c r="F27" s="33"/>
      <c r="G27" s="33"/>
      <c r="H27" s="33"/>
      <c r="I27" s="33"/>
      <c r="J27" s="33"/>
      <c r="K27" s="89"/>
      <c r="L27" s="89"/>
      <c r="M27" s="89"/>
      <c r="N27" s="89"/>
      <c r="O27" s="89"/>
      <c r="P27" s="89"/>
      <c r="Q27" s="89"/>
      <c r="R27" s="89"/>
      <c r="S27" s="89"/>
      <c r="T27" s="89"/>
      <c r="U27" s="89"/>
      <c r="V27" s="89"/>
      <c r="W27" s="89"/>
      <c r="X27" s="89"/>
      <c r="Y27" s="89"/>
      <c r="Z27" s="89"/>
      <c r="AA27" s="89"/>
      <c r="AB27" s="89"/>
      <c r="AC27" s="30"/>
      <c r="AF27" s="406"/>
      <c r="AG27" s="424"/>
      <c r="AH27" s="424"/>
      <c r="AI27" s="424"/>
      <c r="AJ27" s="424"/>
      <c r="AK27" s="424"/>
      <c r="AL27" s="408"/>
      <c r="AM27" s="408"/>
      <c r="AN27" s="408"/>
      <c r="AO27" s="408"/>
      <c r="AP27" s="408"/>
      <c r="AQ27" s="408"/>
      <c r="AR27" s="408"/>
      <c r="AS27" s="183" t="s">
        <v>118</v>
      </c>
      <c r="AT27" s="193"/>
      <c r="AU27" s="193"/>
      <c r="AV27" s="193"/>
      <c r="AW27" s="193"/>
      <c r="AX27" s="193"/>
      <c r="AY27" s="193"/>
      <c r="AZ27" s="193"/>
      <c r="BA27" s="193"/>
      <c r="BB27" s="193"/>
      <c r="BC27" s="193"/>
      <c r="BD27" s="193"/>
      <c r="BE27" s="193"/>
      <c r="BF27" s="193"/>
      <c r="BG27" s="193"/>
      <c r="BH27" s="193"/>
      <c r="BI27" s="193"/>
      <c r="BJ27" s="193"/>
      <c r="BK27" s="193"/>
      <c r="BL27" s="193"/>
      <c r="BM27" s="193"/>
      <c r="BN27" s="193"/>
      <c r="BO27" s="193"/>
      <c r="BP27" s="193"/>
      <c r="BQ27" s="193"/>
      <c r="BR27" s="193"/>
      <c r="BS27" s="193"/>
      <c r="BT27" s="193"/>
      <c r="BU27" s="193"/>
      <c r="BV27" s="225"/>
    </row>
    <row r="28" spans="2:74" s="23" customFormat="1" ht="12" customHeight="1">
      <c r="B28" s="28"/>
      <c r="C28" s="44"/>
      <c r="D28" s="44"/>
      <c r="E28" s="44"/>
      <c r="F28" s="44"/>
      <c r="G28" s="44"/>
      <c r="H28" s="44"/>
      <c r="I28" s="44"/>
      <c r="J28" s="44"/>
      <c r="K28" s="67"/>
      <c r="L28" s="67"/>
      <c r="M28" s="67"/>
      <c r="N28" s="67"/>
      <c r="O28" s="67"/>
      <c r="P28" s="67"/>
      <c r="Q28" s="67"/>
      <c r="R28" s="67"/>
      <c r="S28" s="67"/>
      <c r="T28" s="67"/>
      <c r="U28" s="67"/>
      <c r="V28" s="67"/>
      <c r="W28" s="67"/>
      <c r="X28" s="67"/>
      <c r="Y28" s="67"/>
      <c r="Z28" s="67"/>
      <c r="AA28" s="67"/>
      <c r="AB28" s="67"/>
      <c r="AC28" s="30"/>
      <c r="AF28" s="406"/>
      <c r="AG28" s="424"/>
      <c r="AH28" s="424"/>
      <c r="AI28" s="424"/>
      <c r="AJ28" s="424"/>
      <c r="AK28" s="424"/>
      <c r="AL28" s="404" t="s">
        <v>148</v>
      </c>
      <c r="AM28" s="422"/>
      <c r="AN28" s="422"/>
      <c r="AO28" s="422"/>
      <c r="AP28" s="422"/>
      <c r="AQ28" s="422"/>
      <c r="AR28" s="436"/>
      <c r="AS28" s="454"/>
      <c r="AT28" s="163" t="s">
        <v>284</v>
      </c>
      <c r="AU28" s="163"/>
      <c r="AV28" s="163"/>
      <c r="AW28" s="290"/>
      <c r="AX28" s="163" t="s">
        <v>42</v>
      </c>
      <c r="AY28" s="163"/>
      <c r="AZ28" s="163"/>
      <c r="BA28" s="153"/>
      <c r="BB28" s="163" t="s">
        <v>285</v>
      </c>
      <c r="BC28" s="163"/>
      <c r="BD28" s="163"/>
      <c r="BE28" s="163"/>
      <c r="BF28" s="163"/>
      <c r="BG28" s="163"/>
      <c r="BH28" s="153"/>
      <c r="BI28" s="163" t="s">
        <v>293</v>
      </c>
      <c r="BJ28" s="163"/>
      <c r="BK28" s="163"/>
      <c r="BL28" s="163"/>
      <c r="BM28" s="163"/>
      <c r="BN28" s="163"/>
      <c r="BO28" s="153"/>
      <c r="BP28" s="153" t="s">
        <v>294</v>
      </c>
      <c r="BQ28" s="153"/>
      <c r="BR28" s="153"/>
      <c r="BS28" s="153"/>
      <c r="BT28" s="153"/>
      <c r="BU28" s="153"/>
      <c r="BV28" s="494"/>
    </row>
    <row r="29" spans="2:74" s="23" customFormat="1" ht="12" customHeight="1">
      <c r="B29" s="28"/>
      <c r="C29" s="44"/>
      <c r="D29" s="44"/>
      <c r="E29" s="44"/>
      <c r="F29" s="44"/>
      <c r="G29" s="44"/>
      <c r="H29" s="44"/>
      <c r="I29" s="44"/>
      <c r="J29" s="44"/>
      <c r="K29" s="67"/>
      <c r="L29" s="67"/>
      <c r="M29" s="67"/>
      <c r="N29" s="67"/>
      <c r="O29" s="67"/>
      <c r="P29" s="67"/>
      <c r="Q29" s="67"/>
      <c r="R29" s="67"/>
      <c r="S29" s="67"/>
      <c r="T29" s="67"/>
      <c r="U29" s="67"/>
      <c r="V29" s="67"/>
      <c r="W29" s="67"/>
      <c r="X29" s="67"/>
      <c r="Y29" s="67"/>
      <c r="Z29" s="67"/>
      <c r="AA29" s="67"/>
      <c r="AB29" s="67"/>
      <c r="AC29" s="30"/>
      <c r="AF29" s="405"/>
      <c r="AG29" s="423"/>
      <c r="AH29" s="423"/>
      <c r="AI29" s="423"/>
      <c r="AJ29" s="423"/>
      <c r="AK29" s="423"/>
      <c r="AL29" s="405"/>
      <c r="AM29" s="423"/>
      <c r="AN29" s="423"/>
      <c r="AO29" s="423"/>
      <c r="AP29" s="423"/>
      <c r="AQ29" s="423"/>
      <c r="AR29" s="438"/>
      <c r="AS29" s="455"/>
      <c r="AT29" s="164"/>
      <c r="AU29" s="164"/>
      <c r="AV29" s="164"/>
      <c r="AW29" s="291"/>
      <c r="AX29" s="164"/>
      <c r="AY29" s="164"/>
      <c r="AZ29" s="164"/>
      <c r="BA29" s="293"/>
      <c r="BB29" s="164"/>
      <c r="BC29" s="164"/>
      <c r="BD29" s="164"/>
      <c r="BE29" s="164"/>
      <c r="BF29" s="164"/>
      <c r="BG29" s="164"/>
      <c r="BH29" s="293"/>
      <c r="BI29" s="164"/>
      <c r="BJ29" s="164"/>
      <c r="BK29" s="164"/>
      <c r="BL29" s="164"/>
      <c r="BM29" s="164"/>
      <c r="BN29" s="164"/>
      <c r="BO29" s="293"/>
      <c r="BP29" s="293"/>
      <c r="BQ29" s="293"/>
      <c r="BR29" s="293"/>
      <c r="BS29" s="293"/>
      <c r="BT29" s="293"/>
      <c r="BU29" s="293"/>
      <c r="BV29" s="495"/>
    </row>
    <row r="30" spans="2:74" s="23" customFormat="1" ht="16.5" customHeight="1">
      <c r="B30" s="28"/>
      <c r="C30" s="41"/>
      <c r="D30" s="41"/>
      <c r="E30" s="41"/>
      <c r="F30" s="41"/>
      <c r="G30" s="41"/>
      <c r="H30" s="41"/>
      <c r="I30" s="41"/>
      <c r="J30" s="41"/>
      <c r="K30" s="69"/>
      <c r="L30" s="69"/>
      <c r="M30" s="69"/>
      <c r="N30" s="69"/>
      <c r="O30" s="69"/>
      <c r="P30" s="69"/>
      <c r="Q30" s="69"/>
      <c r="R30" s="69"/>
      <c r="S30" s="69"/>
      <c r="T30" s="69"/>
      <c r="U30" s="69"/>
      <c r="V30" s="69"/>
      <c r="W30" s="69"/>
      <c r="X30" s="69"/>
      <c r="Y30" s="69"/>
      <c r="Z30" s="69"/>
      <c r="AA30" s="69"/>
      <c r="AB30" s="69"/>
      <c r="AC30" s="30"/>
      <c r="AF30" s="407" t="s">
        <v>88</v>
      </c>
      <c r="AG30" s="422"/>
      <c r="AH30" s="422"/>
      <c r="AI30" s="422"/>
      <c r="AJ30" s="422"/>
      <c r="AK30" s="422"/>
      <c r="AL30" s="422"/>
      <c r="AM30" s="422"/>
      <c r="AN30" s="422"/>
      <c r="AO30" s="422"/>
      <c r="AP30" s="422"/>
      <c r="AQ30" s="422"/>
      <c r="AR30" s="436"/>
      <c r="AS30" s="147" t="str">
        <f>+IF(K39="","令和　　年　　月　　日",IF(K39&gt;=DATE(2019,5,1),"令和"&amp;IF(YEAR(K39)-2018=1,"元",YEAR(K39)-2018)&amp;"年"&amp;MONTH(K39)&amp;"月"&amp;DAY(K39)&amp;"日"))</f>
        <v>令和5年9月16日</v>
      </c>
      <c r="AT30" s="147"/>
      <c r="AU30" s="147"/>
      <c r="AV30" s="147"/>
      <c r="AW30" s="147"/>
      <c r="AX30" s="147"/>
      <c r="AY30" s="147"/>
      <c r="AZ30" s="147"/>
      <c r="BA30" s="147"/>
      <c r="BB30" s="147"/>
      <c r="BC30" s="147"/>
      <c r="BD30" s="147"/>
      <c r="BE30" s="147"/>
      <c r="BF30" s="147"/>
      <c r="BG30" s="147"/>
      <c r="BH30" s="147"/>
      <c r="BI30" s="147"/>
      <c r="BJ30" s="147"/>
      <c r="BK30" s="147"/>
      <c r="BL30" s="147"/>
      <c r="BM30" s="147"/>
      <c r="BN30" s="147"/>
      <c r="BO30" s="147"/>
      <c r="BP30" s="147"/>
      <c r="BQ30" s="147"/>
      <c r="BR30" s="147"/>
      <c r="BS30" s="147"/>
      <c r="BT30" s="147"/>
      <c r="BU30" s="147"/>
      <c r="BV30" s="147"/>
    </row>
    <row r="31" spans="2:74" s="23" customFormat="1" ht="16.5" customHeight="1">
      <c r="B31" s="27"/>
      <c r="C31" s="41"/>
      <c r="D31" s="41"/>
      <c r="E31" s="41"/>
      <c r="F31" s="41"/>
      <c r="G31" s="41"/>
      <c r="H31" s="41"/>
      <c r="I31" s="41"/>
      <c r="J31" s="41"/>
      <c r="K31" s="66"/>
      <c r="L31" s="66"/>
      <c r="M31" s="66"/>
      <c r="N31" s="66"/>
      <c r="O31" s="66"/>
      <c r="P31" s="66"/>
      <c r="Q31" s="66"/>
      <c r="R31" s="66"/>
      <c r="S31" s="66"/>
      <c r="T31" s="66"/>
      <c r="U31" s="66"/>
      <c r="V31" s="66"/>
      <c r="W31" s="66"/>
      <c r="X31" s="66"/>
      <c r="Y31" s="66"/>
      <c r="Z31" s="66"/>
      <c r="AA31" s="66"/>
      <c r="AB31" s="66"/>
      <c r="AC31" s="30"/>
      <c r="AF31" s="405"/>
      <c r="AG31" s="423"/>
      <c r="AH31" s="423"/>
      <c r="AI31" s="423"/>
      <c r="AJ31" s="423"/>
      <c r="AK31" s="423"/>
      <c r="AL31" s="423"/>
      <c r="AM31" s="423"/>
      <c r="AN31" s="423"/>
      <c r="AO31" s="423"/>
      <c r="AP31" s="423"/>
      <c r="AQ31" s="423"/>
      <c r="AR31" s="438"/>
      <c r="AS31" s="147"/>
      <c r="AT31" s="147"/>
      <c r="AU31" s="147"/>
      <c r="AV31" s="147"/>
      <c r="AW31" s="147"/>
      <c r="AX31" s="147"/>
      <c r="AY31" s="147"/>
      <c r="AZ31" s="147"/>
      <c r="BA31" s="147"/>
      <c r="BB31" s="147"/>
      <c r="BC31" s="147"/>
      <c r="BD31" s="147"/>
      <c r="BE31" s="147"/>
      <c r="BF31" s="147"/>
      <c r="BG31" s="147"/>
      <c r="BH31" s="147"/>
      <c r="BI31" s="147"/>
      <c r="BJ31" s="147"/>
      <c r="BK31" s="147"/>
      <c r="BL31" s="147"/>
      <c r="BM31" s="147"/>
      <c r="BN31" s="147"/>
      <c r="BO31" s="147"/>
      <c r="BP31" s="147"/>
      <c r="BQ31" s="147"/>
      <c r="BR31" s="147"/>
      <c r="BS31" s="147"/>
      <c r="BT31" s="147"/>
      <c r="BU31" s="147"/>
      <c r="BV31" s="147"/>
    </row>
    <row r="32" spans="2:74" s="23" customFormat="1" ht="16.5" customHeight="1">
      <c r="B32" s="27"/>
      <c r="C32" s="41"/>
      <c r="D32" s="41"/>
      <c r="E32" s="41"/>
      <c r="F32" s="41"/>
      <c r="G32" s="41"/>
      <c r="H32" s="41"/>
      <c r="I32" s="41"/>
      <c r="J32" s="41"/>
      <c r="K32" s="391"/>
      <c r="L32" s="68"/>
      <c r="M32" s="68"/>
      <c r="N32" s="68"/>
      <c r="O32" s="68"/>
      <c r="P32" s="68"/>
      <c r="Q32" s="68"/>
      <c r="R32" s="68"/>
      <c r="S32" s="68"/>
      <c r="T32" s="68"/>
      <c r="U32" s="68"/>
      <c r="V32" s="68"/>
      <c r="W32" s="68"/>
      <c r="X32" s="68"/>
      <c r="Y32" s="68"/>
      <c r="Z32" s="68"/>
      <c r="AA32" s="68"/>
      <c r="AB32" s="68"/>
      <c r="AF32" s="408" t="s">
        <v>78</v>
      </c>
      <c r="AG32" s="408"/>
      <c r="AH32" s="408"/>
      <c r="AI32" s="408"/>
      <c r="AJ32" s="408"/>
      <c r="AK32" s="408"/>
      <c r="AL32" s="441" t="s">
        <v>14</v>
      </c>
      <c r="AM32" s="408"/>
      <c r="AN32" s="408"/>
      <c r="AO32" s="408"/>
      <c r="AP32" s="408"/>
      <c r="AQ32" s="408"/>
      <c r="AR32" s="408"/>
      <c r="AS32" s="144" t="str">
        <f>K42</f>
        <v>経済設計事務所　土佐 花子</v>
      </c>
      <c r="AT32" s="175"/>
      <c r="AU32" s="175"/>
      <c r="AV32" s="175"/>
      <c r="AW32" s="175"/>
      <c r="AX32" s="175"/>
      <c r="AY32" s="175"/>
      <c r="AZ32" s="175"/>
      <c r="BA32" s="175"/>
      <c r="BB32" s="175"/>
      <c r="BC32" s="175"/>
      <c r="BD32" s="175"/>
      <c r="BE32" s="175"/>
      <c r="BF32" s="175"/>
      <c r="BG32" s="175"/>
      <c r="BH32" s="175"/>
      <c r="BI32" s="175"/>
      <c r="BJ32" s="175"/>
      <c r="BK32" s="175"/>
      <c r="BL32" s="175"/>
      <c r="BM32" s="175"/>
      <c r="BN32" s="175"/>
      <c r="BO32" s="175"/>
      <c r="BP32" s="175"/>
      <c r="BQ32" s="175"/>
      <c r="BR32" s="175"/>
      <c r="BS32" s="175"/>
      <c r="BT32" s="175"/>
      <c r="BU32" s="175"/>
      <c r="BV32" s="180"/>
    </row>
    <row r="33" spans="1:76" s="23" customFormat="1" ht="16.5" customHeight="1">
      <c r="B33" s="28"/>
      <c r="C33" s="40"/>
      <c r="D33" s="40"/>
      <c r="E33" s="40"/>
      <c r="F33" s="40"/>
      <c r="G33" s="40"/>
      <c r="H33" s="40"/>
      <c r="I33" s="40"/>
      <c r="J33" s="40"/>
      <c r="K33" s="65"/>
      <c r="L33" s="65"/>
      <c r="M33" s="65"/>
      <c r="N33" s="65"/>
      <c r="O33" s="65"/>
      <c r="P33" s="65"/>
      <c r="Q33" s="65"/>
      <c r="R33" s="65"/>
      <c r="S33" s="65"/>
      <c r="T33" s="65"/>
      <c r="U33" s="65"/>
      <c r="V33" s="65"/>
      <c r="W33" s="65"/>
      <c r="X33" s="65"/>
      <c r="Y33" s="65"/>
      <c r="Z33" s="65"/>
      <c r="AA33" s="65"/>
      <c r="AB33" s="65"/>
      <c r="AC33" s="30"/>
      <c r="AF33" s="408"/>
      <c r="AG33" s="408"/>
      <c r="AH33" s="408"/>
      <c r="AI33" s="408"/>
      <c r="AJ33" s="408"/>
      <c r="AK33" s="408"/>
      <c r="AL33" s="408"/>
      <c r="AM33" s="408"/>
      <c r="AN33" s="408"/>
      <c r="AO33" s="408"/>
      <c r="AP33" s="408"/>
      <c r="AQ33" s="408"/>
      <c r="AR33" s="408"/>
      <c r="AS33" s="173"/>
      <c r="AT33" s="177"/>
      <c r="AU33" s="177"/>
      <c r="AV33" s="177"/>
      <c r="AW33" s="177"/>
      <c r="AX33" s="177"/>
      <c r="AY33" s="177"/>
      <c r="AZ33" s="177"/>
      <c r="BA33" s="177"/>
      <c r="BB33" s="177"/>
      <c r="BC33" s="177"/>
      <c r="BD33" s="177"/>
      <c r="BE33" s="177"/>
      <c r="BF33" s="177"/>
      <c r="BG33" s="177"/>
      <c r="BH33" s="177"/>
      <c r="BI33" s="177"/>
      <c r="BJ33" s="177"/>
      <c r="BK33" s="177"/>
      <c r="BL33" s="177"/>
      <c r="BM33" s="177"/>
      <c r="BN33" s="177"/>
      <c r="BO33" s="177"/>
      <c r="BP33" s="177"/>
      <c r="BQ33" s="177"/>
      <c r="BR33" s="177"/>
      <c r="BS33" s="177"/>
      <c r="BT33" s="177"/>
      <c r="BU33" s="177"/>
      <c r="BV33" s="182"/>
    </row>
    <row r="34" spans="1:76" s="23" customFormat="1" ht="16.5" customHeight="1">
      <c r="A34" s="19"/>
      <c r="B34" s="28"/>
      <c r="C34" s="33"/>
      <c r="D34" s="33"/>
      <c r="E34" s="33"/>
      <c r="F34" s="33"/>
      <c r="G34" s="33"/>
      <c r="H34" s="33"/>
      <c r="I34" s="33"/>
      <c r="J34" s="33"/>
      <c r="K34" s="66"/>
      <c r="L34" s="66"/>
      <c r="M34" s="66"/>
      <c r="N34" s="66"/>
      <c r="O34" s="66"/>
      <c r="P34" s="66"/>
      <c r="Q34" s="66"/>
      <c r="R34" s="66"/>
      <c r="S34" s="66"/>
      <c r="T34" s="66"/>
      <c r="U34" s="66"/>
      <c r="V34" s="66"/>
      <c r="W34" s="66"/>
      <c r="X34" s="66"/>
      <c r="Y34" s="66"/>
      <c r="Z34" s="66"/>
      <c r="AA34" s="66"/>
      <c r="AB34" s="66"/>
      <c r="AC34" s="19"/>
      <c r="AF34" s="408"/>
      <c r="AG34" s="408"/>
      <c r="AH34" s="408"/>
      <c r="AI34" s="408"/>
      <c r="AJ34" s="408"/>
      <c r="AK34" s="408"/>
      <c r="AL34" s="408"/>
      <c r="AM34" s="408"/>
      <c r="AN34" s="408"/>
      <c r="AO34" s="408"/>
      <c r="AP34" s="408"/>
      <c r="AQ34" s="408"/>
      <c r="AR34" s="408"/>
      <c r="AS34" s="456" t="s">
        <v>175</v>
      </c>
      <c r="AT34" s="459"/>
      <c r="AU34" s="459"/>
      <c r="AV34" s="459"/>
      <c r="AW34" s="459"/>
      <c r="AX34" s="459"/>
      <c r="AY34" s="459"/>
      <c r="AZ34" s="459"/>
      <c r="BA34" s="459"/>
      <c r="BB34" s="459"/>
      <c r="BC34" s="459"/>
      <c r="BD34" s="459"/>
      <c r="BE34" s="459"/>
      <c r="BF34" s="459"/>
      <c r="BG34" s="459"/>
      <c r="BH34" s="459"/>
      <c r="BI34" s="459"/>
      <c r="BJ34" s="459"/>
      <c r="BK34" s="459"/>
      <c r="BL34" s="459"/>
      <c r="BM34" s="459"/>
      <c r="BN34" s="459"/>
      <c r="BO34" s="459"/>
      <c r="BP34" s="459"/>
      <c r="BQ34" s="459"/>
      <c r="BR34" s="459"/>
      <c r="BS34" s="459"/>
      <c r="BT34" s="459"/>
      <c r="BU34" s="459"/>
      <c r="BV34" s="496"/>
      <c r="BW34" s="231"/>
      <c r="BX34" s="231"/>
    </row>
    <row r="35" spans="1:76" s="23" customFormat="1" ht="16.5" customHeight="1">
      <c r="A35" s="19"/>
      <c r="B35" s="27"/>
      <c r="C35" s="44"/>
      <c r="D35" s="44"/>
      <c r="E35" s="44"/>
      <c r="F35" s="44"/>
      <c r="G35" s="44"/>
      <c r="H35" s="44"/>
      <c r="I35" s="44"/>
      <c r="J35" s="44"/>
      <c r="K35" s="67"/>
      <c r="L35" s="67"/>
      <c r="M35" s="67"/>
      <c r="N35" s="67"/>
      <c r="O35" s="67"/>
      <c r="P35" s="67"/>
      <c r="Q35" s="67"/>
      <c r="R35" s="67"/>
      <c r="S35" s="67"/>
      <c r="T35" s="67"/>
      <c r="U35" s="67"/>
      <c r="V35" s="67"/>
      <c r="W35" s="67"/>
      <c r="X35" s="67"/>
      <c r="Y35" s="67"/>
      <c r="Z35" s="67"/>
      <c r="AA35" s="67"/>
      <c r="AB35" s="67"/>
      <c r="AC35" s="19"/>
      <c r="AF35" s="408"/>
      <c r="AG35" s="408"/>
      <c r="AH35" s="408"/>
      <c r="AI35" s="408"/>
      <c r="AJ35" s="408"/>
      <c r="AK35" s="408"/>
      <c r="AL35" s="408"/>
      <c r="AM35" s="408"/>
      <c r="AN35" s="408"/>
      <c r="AO35" s="408"/>
      <c r="AP35" s="408"/>
      <c r="AQ35" s="408"/>
      <c r="AR35" s="408"/>
      <c r="AS35" s="184" t="str">
        <f>K44</f>
        <v>088-821-4591</v>
      </c>
      <c r="AT35" s="157"/>
      <c r="AU35" s="157"/>
      <c r="AV35" s="157"/>
      <c r="AW35" s="157"/>
      <c r="AX35" s="157"/>
      <c r="AY35" s="157"/>
      <c r="AZ35" s="157"/>
      <c r="BA35" s="157"/>
      <c r="BB35" s="157"/>
      <c r="BC35" s="157"/>
      <c r="BD35" s="157"/>
      <c r="BE35" s="157"/>
      <c r="BF35" s="157"/>
      <c r="BG35" s="157"/>
      <c r="BH35" s="157"/>
      <c r="BI35" s="157"/>
      <c r="BJ35" s="157"/>
      <c r="BK35" s="157"/>
      <c r="BL35" s="157"/>
      <c r="BM35" s="157"/>
      <c r="BN35" s="157"/>
      <c r="BO35" s="157"/>
      <c r="BP35" s="157"/>
      <c r="BQ35" s="157"/>
      <c r="BR35" s="157"/>
      <c r="BS35" s="157"/>
      <c r="BT35" s="157"/>
      <c r="BU35" s="157"/>
      <c r="BV35" s="167"/>
    </row>
    <row r="36" spans="1:76" s="23" customFormat="1" ht="16.5" customHeight="1">
      <c r="A36" s="19"/>
      <c r="B36" s="27"/>
      <c r="C36" s="44"/>
      <c r="D36" s="44"/>
      <c r="E36" s="44"/>
      <c r="F36" s="44"/>
      <c r="G36" s="44"/>
      <c r="H36" s="44"/>
      <c r="I36" s="44"/>
      <c r="J36" s="44"/>
      <c r="K36" s="67"/>
      <c r="L36" s="67"/>
      <c r="M36" s="67"/>
      <c r="N36" s="67"/>
      <c r="O36" s="67"/>
      <c r="P36" s="67"/>
      <c r="Q36" s="67"/>
      <c r="R36" s="67"/>
      <c r="S36" s="67"/>
      <c r="T36" s="67"/>
      <c r="U36" s="67"/>
      <c r="V36" s="67"/>
      <c r="W36" s="67"/>
      <c r="X36" s="67"/>
      <c r="Y36" s="67"/>
      <c r="Z36" s="67"/>
      <c r="AA36" s="67"/>
      <c r="AB36" s="67"/>
      <c r="AC36" s="19"/>
      <c r="AD36" s="234"/>
      <c r="AE36" s="234"/>
      <c r="AF36" s="408"/>
      <c r="AG36" s="408"/>
      <c r="AH36" s="408"/>
      <c r="AI36" s="408"/>
      <c r="AJ36" s="408"/>
      <c r="AK36" s="408"/>
      <c r="AL36" s="408"/>
      <c r="AM36" s="408"/>
      <c r="AN36" s="408"/>
      <c r="AO36" s="408"/>
      <c r="AP36" s="408"/>
      <c r="AQ36" s="408"/>
      <c r="AR36" s="408"/>
      <c r="AS36" s="146"/>
      <c r="AT36" s="158"/>
      <c r="AU36" s="158"/>
      <c r="AV36" s="158"/>
      <c r="AW36" s="158"/>
      <c r="AX36" s="158"/>
      <c r="AY36" s="158"/>
      <c r="AZ36" s="158"/>
      <c r="BA36" s="158"/>
      <c r="BB36" s="158"/>
      <c r="BC36" s="158"/>
      <c r="BD36" s="158"/>
      <c r="BE36" s="158"/>
      <c r="BF36" s="158"/>
      <c r="BG36" s="158"/>
      <c r="BH36" s="158"/>
      <c r="BI36" s="158"/>
      <c r="BJ36" s="158"/>
      <c r="BK36" s="158"/>
      <c r="BL36" s="158"/>
      <c r="BM36" s="158"/>
      <c r="BN36" s="158"/>
      <c r="BO36" s="158"/>
      <c r="BP36" s="158"/>
      <c r="BQ36" s="158"/>
      <c r="BR36" s="158"/>
      <c r="BS36" s="158"/>
      <c r="BT36" s="158"/>
      <c r="BU36" s="158"/>
      <c r="BV36" s="169"/>
    </row>
    <row r="37" spans="1:76" s="23" customFormat="1" ht="16.5" customHeight="1">
      <c r="A37" s="19"/>
      <c r="B37" s="28"/>
      <c r="C37" s="40"/>
      <c r="D37" s="40"/>
      <c r="E37" s="40"/>
      <c r="F37" s="40"/>
      <c r="G37" s="40"/>
      <c r="H37" s="40"/>
      <c r="I37" s="40"/>
      <c r="J37" s="40"/>
      <c r="K37" s="24"/>
      <c r="L37" s="24"/>
      <c r="M37" s="24"/>
      <c r="N37" s="24"/>
      <c r="O37" s="24"/>
      <c r="P37" s="24"/>
      <c r="Q37" s="24"/>
      <c r="R37" s="24"/>
      <c r="S37" s="24"/>
      <c r="T37" s="24"/>
      <c r="U37" s="24"/>
      <c r="V37" s="24"/>
      <c r="W37" s="24"/>
      <c r="X37" s="24"/>
      <c r="Y37" s="24"/>
      <c r="Z37" s="24"/>
      <c r="AA37" s="24"/>
      <c r="AB37" s="24"/>
      <c r="AC37" s="19"/>
    </row>
    <row r="38" spans="1:76" s="23" customFormat="1" ht="16.5" customHeight="1">
      <c r="A38" s="19"/>
      <c r="B38" s="28"/>
      <c r="C38" s="33"/>
      <c r="D38" s="33"/>
      <c r="E38" s="33"/>
      <c r="F38" s="33"/>
      <c r="G38" s="33"/>
      <c r="H38" s="33"/>
      <c r="I38" s="33"/>
      <c r="J38" s="33"/>
      <c r="K38" s="65"/>
      <c r="L38" s="65"/>
      <c r="M38" s="65"/>
      <c r="N38" s="65"/>
      <c r="O38" s="65"/>
      <c r="P38" s="65"/>
      <c r="Q38" s="65"/>
      <c r="R38" s="65"/>
      <c r="S38" s="65"/>
      <c r="T38" s="65"/>
      <c r="U38" s="65"/>
      <c r="V38" s="65"/>
      <c r="W38" s="65"/>
      <c r="X38" s="65"/>
      <c r="Y38" s="65"/>
      <c r="Z38" s="65"/>
      <c r="AA38" s="65"/>
      <c r="AB38" s="65"/>
      <c r="AC38" s="19"/>
      <c r="AF38" s="409"/>
      <c r="AG38" s="425"/>
      <c r="AH38" s="425"/>
      <c r="AI38" s="425"/>
      <c r="AJ38" s="434"/>
      <c r="AK38" s="149" t="s">
        <v>123</v>
      </c>
      <c r="AL38" s="163"/>
      <c r="AM38" s="163"/>
      <c r="AN38" s="163"/>
      <c r="AO38" s="163"/>
      <c r="AP38" s="163"/>
      <c r="AQ38" s="163"/>
      <c r="AR38" s="163"/>
      <c r="AS38" s="159"/>
      <c r="AT38" s="202" t="s">
        <v>125</v>
      </c>
      <c r="AU38" s="205"/>
      <c r="AV38" s="205"/>
      <c r="AW38" s="205"/>
      <c r="AX38" s="205"/>
      <c r="AY38" s="205"/>
      <c r="AZ38" s="205"/>
      <c r="BA38" s="205"/>
      <c r="BB38" s="205"/>
      <c r="BC38" s="205"/>
      <c r="BD38" s="213"/>
      <c r="BE38" s="149" t="s">
        <v>190</v>
      </c>
      <c r="BF38" s="163"/>
      <c r="BG38" s="163"/>
      <c r="BH38" s="163"/>
      <c r="BI38" s="163"/>
      <c r="BJ38" s="163"/>
      <c r="BK38" s="163"/>
      <c r="BL38" s="163"/>
      <c r="BM38" s="163"/>
      <c r="BN38" s="163"/>
      <c r="BO38" s="163"/>
      <c r="BP38" s="163"/>
      <c r="BQ38" s="163"/>
      <c r="BR38" s="163"/>
      <c r="BS38" s="163"/>
      <c r="BT38" s="163"/>
      <c r="BU38" s="163"/>
      <c r="BV38" s="159"/>
    </row>
    <row r="39" spans="1:76" s="23" customFormat="1" ht="16.5" customHeight="1">
      <c r="A39" s="19"/>
      <c r="B39" s="28"/>
      <c r="C39" s="41" t="s">
        <v>113</v>
      </c>
      <c r="D39" s="41"/>
      <c r="E39" s="41"/>
      <c r="F39" s="41"/>
      <c r="G39" s="41"/>
      <c r="H39" s="41"/>
      <c r="I39" s="41"/>
      <c r="J39" s="387"/>
      <c r="K39" s="53">
        <v>45185</v>
      </c>
      <c r="L39" s="74"/>
      <c r="M39" s="74"/>
      <c r="N39" s="74"/>
      <c r="O39" s="74"/>
      <c r="P39" s="74"/>
      <c r="Q39" s="74"/>
      <c r="R39" s="74"/>
      <c r="S39" s="74"/>
      <c r="T39" s="74"/>
      <c r="U39" s="74"/>
      <c r="V39" s="74"/>
      <c r="W39" s="74"/>
      <c r="X39" s="74"/>
      <c r="Y39" s="74"/>
      <c r="Z39" s="74"/>
      <c r="AA39" s="74"/>
      <c r="AB39" s="123"/>
      <c r="AC39" s="19"/>
      <c r="AF39" s="410"/>
      <c r="AG39" s="426"/>
      <c r="AH39" s="426"/>
      <c r="AI39" s="426"/>
      <c r="AJ39" s="435"/>
      <c r="AK39" s="150"/>
      <c r="AL39" s="164"/>
      <c r="AM39" s="164"/>
      <c r="AN39" s="164"/>
      <c r="AO39" s="164"/>
      <c r="AP39" s="164"/>
      <c r="AQ39" s="164"/>
      <c r="AR39" s="164"/>
      <c r="AS39" s="160"/>
      <c r="AT39" s="203" t="s">
        <v>47</v>
      </c>
      <c r="AU39" s="206"/>
      <c r="AV39" s="206"/>
      <c r="AW39" s="206"/>
      <c r="AX39" s="206"/>
      <c r="AY39" s="206"/>
      <c r="AZ39" s="206"/>
      <c r="BA39" s="206"/>
      <c r="BB39" s="206"/>
      <c r="BC39" s="206"/>
      <c r="BD39" s="214"/>
      <c r="BE39" s="150"/>
      <c r="BF39" s="164"/>
      <c r="BG39" s="164"/>
      <c r="BH39" s="164"/>
      <c r="BI39" s="164"/>
      <c r="BJ39" s="164"/>
      <c r="BK39" s="164"/>
      <c r="BL39" s="164"/>
      <c r="BM39" s="164"/>
      <c r="BN39" s="164"/>
      <c r="BO39" s="164"/>
      <c r="BP39" s="164"/>
      <c r="BQ39" s="164"/>
      <c r="BR39" s="164"/>
      <c r="BS39" s="164"/>
      <c r="BT39" s="164"/>
      <c r="BU39" s="164"/>
      <c r="BV39" s="160"/>
    </row>
    <row r="40" spans="1:76" s="23" customFormat="1" ht="21" customHeight="1">
      <c r="A40" s="19"/>
      <c r="B40" s="27"/>
      <c r="C40" s="44"/>
      <c r="D40" s="44"/>
      <c r="E40" s="44"/>
      <c r="F40" s="44"/>
      <c r="G40" s="44"/>
      <c r="H40" s="44"/>
      <c r="I40" s="44"/>
      <c r="J40" s="44"/>
      <c r="K40" s="66"/>
      <c r="L40" s="66"/>
      <c r="M40" s="66"/>
      <c r="N40" s="66"/>
      <c r="O40" s="66"/>
      <c r="P40" s="66"/>
      <c r="Q40" s="66"/>
      <c r="R40" s="66"/>
      <c r="S40" s="66"/>
      <c r="T40" s="66"/>
      <c r="U40" s="66"/>
      <c r="V40" s="66"/>
      <c r="W40" s="66"/>
      <c r="X40" s="66"/>
      <c r="Y40" s="66"/>
      <c r="Z40" s="66"/>
      <c r="AA40" s="66"/>
      <c r="AB40" s="66"/>
      <c r="AC40" s="19"/>
      <c r="AF40" s="152" t="s">
        <v>29</v>
      </c>
      <c r="AG40" s="165"/>
      <c r="AH40" s="165"/>
      <c r="AI40" s="165"/>
      <c r="AJ40" s="165"/>
      <c r="AK40" s="152" t="s">
        <v>176</v>
      </c>
      <c r="AL40" s="165"/>
      <c r="AM40" s="165"/>
      <c r="AN40" s="165"/>
      <c r="AO40" s="165"/>
      <c r="AP40" s="165"/>
      <c r="AQ40" s="165"/>
      <c r="AR40" s="165"/>
      <c r="AS40" s="161"/>
      <c r="AT40" s="460">
        <f>+ROUNDDOWN(BC67,0)</f>
        <v>11</v>
      </c>
      <c r="AU40" s="464"/>
      <c r="AV40" s="464"/>
      <c r="AW40" s="464"/>
      <c r="AX40" s="464"/>
      <c r="AY40" s="464"/>
      <c r="AZ40" s="464"/>
      <c r="BA40" s="467"/>
      <c r="BB40" s="170" t="s">
        <v>193</v>
      </c>
      <c r="BC40" s="170"/>
      <c r="BD40" s="215"/>
      <c r="BE40" s="217"/>
      <c r="BF40" s="193" t="s">
        <v>180</v>
      </c>
      <c r="BG40" s="193"/>
      <c r="BH40" s="193"/>
      <c r="BI40" s="193"/>
      <c r="BJ40" s="193"/>
      <c r="BK40" s="193"/>
      <c r="BL40" s="193"/>
      <c r="BM40" s="193"/>
      <c r="BN40" s="217"/>
      <c r="BO40" s="491">
        <f>ROUNDDOWN(20000*AT40,-3)</f>
        <v>220000</v>
      </c>
      <c r="BP40" s="491"/>
      <c r="BQ40" s="491"/>
      <c r="BR40" s="491"/>
      <c r="BS40" s="491"/>
      <c r="BT40" s="491"/>
      <c r="BU40" s="170" t="s">
        <v>84</v>
      </c>
      <c r="BV40" s="215"/>
    </row>
    <row r="41" spans="1:76" s="23" customFormat="1" ht="21" customHeight="1">
      <c r="A41" s="19"/>
      <c r="B41" s="28" t="s">
        <v>76</v>
      </c>
      <c r="C41" s="40" t="s">
        <v>78</v>
      </c>
      <c r="D41" s="40"/>
      <c r="E41" s="40"/>
      <c r="F41" s="40"/>
      <c r="G41" s="40"/>
      <c r="H41" s="40"/>
      <c r="I41" s="40"/>
      <c r="J41" s="40"/>
      <c r="K41" s="24"/>
      <c r="L41" s="24"/>
      <c r="M41" s="24"/>
      <c r="N41" s="24"/>
      <c r="O41" s="24"/>
      <c r="P41" s="24"/>
      <c r="Q41" s="24"/>
      <c r="R41" s="24"/>
      <c r="S41" s="24"/>
      <c r="T41" s="24"/>
      <c r="U41" s="24"/>
      <c r="V41" s="24"/>
      <c r="W41" s="24"/>
      <c r="X41" s="24"/>
      <c r="Y41" s="24"/>
      <c r="Z41" s="24"/>
      <c r="AA41" s="24"/>
      <c r="AB41" s="24"/>
      <c r="AC41" s="19"/>
      <c r="AF41" s="152" t="s">
        <v>66</v>
      </c>
      <c r="AG41" s="165"/>
      <c r="AH41" s="165"/>
      <c r="AI41" s="165"/>
      <c r="AJ41" s="165"/>
      <c r="AK41" s="152" t="s">
        <v>177</v>
      </c>
      <c r="AL41" s="165"/>
      <c r="AM41" s="165"/>
      <c r="AN41" s="165"/>
      <c r="AO41" s="165"/>
      <c r="AP41" s="165"/>
      <c r="AQ41" s="165"/>
      <c r="AR41" s="165"/>
      <c r="AS41" s="161"/>
      <c r="AT41" s="460">
        <f>+ROUNDDOWN(BC69,0)-AT40</f>
        <v>6</v>
      </c>
      <c r="AU41" s="464"/>
      <c r="AV41" s="464"/>
      <c r="AW41" s="464"/>
      <c r="AX41" s="464"/>
      <c r="AY41" s="464"/>
      <c r="AZ41" s="464"/>
      <c r="BA41" s="170"/>
      <c r="BB41" s="170" t="s">
        <v>193</v>
      </c>
      <c r="BC41" s="170"/>
      <c r="BD41" s="215"/>
      <c r="BE41" s="217"/>
      <c r="BF41" s="193" t="s">
        <v>270</v>
      </c>
      <c r="BG41" s="193"/>
      <c r="BH41" s="193"/>
      <c r="BI41" s="193"/>
      <c r="BJ41" s="193"/>
      <c r="BK41" s="193"/>
      <c r="BL41" s="193"/>
      <c r="BM41" s="193"/>
      <c r="BN41" s="217"/>
      <c r="BO41" s="491">
        <f>ROUNDDOWN(11000*AT41,-3)</f>
        <v>66000</v>
      </c>
      <c r="BP41" s="491"/>
      <c r="BQ41" s="491"/>
      <c r="BR41" s="491"/>
      <c r="BS41" s="491"/>
      <c r="BT41" s="491"/>
      <c r="BU41" s="170" t="s">
        <v>84</v>
      </c>
      <c r="BV41" s="215"/>
    </row>
    <row r="42" spans="1:76" s="23" customFormat="1" ht="21" customHeight="1">
      <c r="B42" s="28"/>
      <c r="C42" s="40" t="s">
        <v>214</v>
      </c>
      <c r="D42" s="40"/>
      <c r="E42" s="40"/>
      <c r="F42" s="40"/>
      <c r="G42" s="40"/>
      <c r="H42" s="40"/>
      <c r="I42" s="40"/>
      <c r="J42" s="50"/>
      <c r="K42" s="60" t="str">
        <f>申込書!K42</f>
        <v>経済設計事務所　土佐 花子</v>
      </c>
      <c r="L42" s="78"/>
      <c r="M42" s="78"/>
      <c r="N42" s="78"/>
      <c r="O42" s="78"/>
      <c r="P42" s="78"/>
      <c r="Q42" s="78"/>
      <c r="R42" s="78"/>
      <c r="S42" s="78"/>
      <c r="T42" s="78"/>
      <c r="U42" s="78"/>
      <c r="V42" s="78"/>
      <c r="W42" s="78"/>
      <c r="X42" s="78"/>
      <c r="Y42" s="78"/>
      <c r="Z42" s="78"/>
      <c r="AA42" s="78"/>
      <c r="AB42" s="127"/>
      <c r="AC42" s="24"/>
      <c r="AF42" s="152" t="s">
        <v>130</v>
      </c>
      <c r="AG42" s="165"/>
      <c r="AH42" s="165"/>
      <c r="AI42" s="165"/>
      <c r="AJ42" s="165"/>
      <c r="AK42" s="152" t="s">
        <v>194</v>
      </c>
      <c r="AL42" s="165"/>
      <c r="AM42" s="165"/>
      <c r="AN42" s="165"/>
      <c r="AO42" s="165"/>
      <c r="AP42" s="165"/>
      <c r="AQ42" s="165"/>
      <c r="AR42" s="165"/>
      <c r="AS42" s="161"/>
      <c r="AT42" s="460">
        <f>+ROUNDDOWN(BT76,0)</f>
        <v>56</v>
      </c>
      <c r="AU42" s="464"/>
      <c r="AV42" s="464"/>
      <c r="AW42" s="464"/>
      <c r="AX42" s="464"/>
      <c r="AY42" s="464"/>
      <c r="AZ42" s="464"/>
      <c r="BA42" s="170"/>
      <c r="BB42" s="170" t="s">
        <v>186</v>
      </c>
      <c r="BC42" s="170"/>
      <c r="BD42" s="215"/>
      <c r="BE42" s="217"/>
      <c r="BF42" s="193" t="s">
        <v>275</v>
      </c>
      <c r="BG42" s="193"/>
      <c r="BH42" s="193"/>
      <c r="BI42" s="193"/>
      <c r="BJ42" s="193"/>
      <c r="BK42" s="193"/>
      <c r="BL42" s="193"/>
      <c r="BM42" s="193"/>
      <c r="BN42" s="217"/>
      <c r="BO42" s="491">
        <f>ROUNDDOWN(2000*AT42,-3)</f>
        <v>112000</v>
      </c>
      <c r="BP42" s="491"/>
      <c r="BQ42" s="491"/>
      <c r="BR42" s="491"/>
      <c r="BS42" s="491"/>
      <c r="BT42" s="491"/>
      <c r="BU42" s="170" t="s">
        <v>84</v>
      </c>
      <c r="BV42" s="215"/>
    </row>
    <row r="43" spans="1:76" s="23" customFormat="1" ht="21" customHeight="1">
      <c r="B43" s="27"/>
      <c r="C43" s="41" t="s">
        <v>215</v>
      </c>
      <c r="D43" s="41"/>
      <c r="E43" s="41"/>
      <c r="F43" s="41"/>
      <c r="G43" s="41"/>
      <c r="H43" s="41"/>
      <c r="I43" s="41"/>
      <c r="J43" s="387"/>
      <c r="K43" s="71"/>
      <c r="L43" s="83"/>
      <c r="M43" s="83"/>
      <c r="N43" s="83"/>
      <c r="O43" s="83"/>
      <c r="P43" s="83"/>
      <c r="Q43" s="83"/>
      <c r="R43" s="83"/>
      <c r="S43" s="83"/>
      <c r="T43" s="83"/>
      <c r="U43" s="83"/>
      <c r="V43" s="83"/>
      <c r="W43" s="83"/>
      <c r="X43" s="83"/>
      <c r="Y43" s="83"/>
      <c r="Z43" s="83"/>
      <c r="AA43" s="83"/>
      <c r="AB43" s="132"/>
      <c r="AC43" s="24"/>
      <c r="AF43" s="152" t="s">
        <v>135</v>
      </c>
      <c r="AG43" s="165"/>
      <c r="AH43" s="165"/>
      <c r="AI43" s="165"/>
      <c r="AJ43" s="165"/>
      <c r="AK43" s="152" t="s">
        <v>0</v>
      </c>
      <c r="AL43" s="165"/>
      <c r="AM43" s="165"/>
      <c r="AN43" s="165"/>
      <c r="AO43" s="165"/>
      <c r="AP43" s="165"/>
      <c r="AQ43" s="165"/>
      <c r="AR43" s="165"/>
      <c r="AS43" s="161"/>
      <c r="AT43" s="183" t="s">
        <v>192</v>
      </c>
      <c r="AU43" s="193"/>
      <c r="AV43" s="193"/>
      <c r="AW43" s="193"/>
      <c r="AX43" s="193"/>
      <c r="AY43" s="193"/>
      <c r="AZ43" s="193"/>
      <c r="BA43" s="193"/>
      <c r="BB43" s="193"/>
      <c r="BC43" s="193"/>
      <c r="BD43" s="193"/>
      <c r="BE43" s="193"/>
      <c r="BF43" s="193"/>
      <c r="BG43" s="193"/>
      <c r="BH43" s="193"/>
      <c r="BI43" s="193"/>
      <c r="BJ43" s="193"/>
      <c r="BK43" s="193"/>
      <c r="BL43" s="193"/>
      <c r="BM43" s="193"/>
      <c r="BN43" s="183"/>
      <c r="BO43" s="491" t="str">
        <f>V46</f>
        <v xml:space="preserve">0 </v>
      </c>
      <c r="BP43" s="491"/>
      <c r="BQ43" s="491"/>
      <c r="BR43" s="491"/>
      <c r="BS43" s="491"/>
      <c r="BT43" s="491"/>
      <c r="BU43" s="170" t="s">
        <v>84</v>
      </c>
      <c r="BV43" s="215"/>
    </row>
    <row r="44" spans="1:76" s="23" customFormat="1" ht="21" customHeight="1">
      <c r="B44" s="27"/>
      <c r="C44" s="41" t="s">
        <v>205</v>
      </c>
      <c r="D44" s="41"/>
      <c r="E44" s="41"/>
      <c r="F44" s="41"/>
      <c r="G44" s="41"/>
      <c r="H44" s="41"/>
      <c r="I44" s="41"/>
      <c r="J44" s="387"/>
      <c r="K44" s="392" t="str">
        <f>申込書!K44</f>
        <v>088-821-4591</v>
      </c>
      <c r="L44" s="393"/>
      <c r="M44" s="393"/>
      <c r="N44" s="393"/>
      <c r="O44" s="393"/>
      <c r="P44" s="393"/>
      <c r="Q44" s="393"/>
      <c r="R44" s="393"/>
      <c r="S44" s="393"/>
      <c r="T44" s="393"/>
      <c r="U44" s="393"/>
      <c r="V44" s="393"/>
      <c r="W44" s="393"/>
      <c r="X44" s="393"/>
      <c r="Y44" s="393"/>
      <c r="Z44" s="393"/>
      <c r="AA44" s="393"/>
      <c r="AB44" s="402"/>
      <c r="AC44" s="24"/>
      <c r="AF44" s="152" t="s">
        <v>138</v>
      </c>
      <c r="AG44" s="165"/>
      <c r="AH44" s="165"/>
      <c r="AI44" s="165"/>
      <c r="AJ44" s="165"/>
      <c r="AK44" s="152" t="s">
        <v>218</v>
      </c>
      <c r="AL44" s="165"/>
      <c r="AM44" s="165"/>
      <c r="AN44" s="165"/>
      <c r="AO44" s="165"/>
      <c r="AP44" s="165"/>
      <c r="AQ44" s="165"/>
      <c r="AR44" s="165"/>
      <c r="AS44" s="161"/>
      <c r="AT44" s="183" t="s">
        <v>220</v>
      </c>
      <c r="AU44" s="193"/>
      <c r="AV44" s="193"/>
      <c r="AW44" s="193"/>
      <c r="AX44" s="193"/>
      <c r="AY44" s="193"/>
      <c r="AZ44" s="193"/>
      <c r="BA44" s="193"/>
      <c r="BB44" s="193"/>
      <c r="BC44" s="193"/>
      <c r="BD44" s="193"/>
      <c r="BE44" s="193"/>
      <c r="BF44" s="193"/>
      <c r="BG44" s="193"/>
      <c r="BH44" s="193"/>
      <c r="BI44" s="193"/>
      <c r="BJ44" s="193"/>
      <c r="BK44" s="193"/>
      <c r="BL44" s="193"/>
      <c r="BM44" s="193"/>
      <c r="BN44" s="183"/>
      <c r="BO44" s="491">
        <f>V47</f>
        <v>112000</v>
      </c>
      <c r="BP44" s="491"/>
      <c r="BQ44" s="491"/>
      <c r="BR44" s="491"/>
      <c r="BS44" s="491"/>
      <c r="BT44" s="491"/>
      <c r="BU44" s="170" t="s">
        <v>84</v>
      </c>
      <c r="BV44" s="215"/>
    </row>
    <row r="45" spans="1:76" s="23" customFormat="1" ht="21" customHeight="1">
      <c r="A45" s="25"/>
      <c r="B45" s="30"/>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F45" s="152" t="s">
        <v>91</v>
      </c>
      <c r="AG45" s="165"/>
      <c r="AH45" s="165"/>
      <c r="AI45" s="165"/>
      <c r="AJ45" s="165"/>
      <c r="AK45" s="162" t="s">
        <v>265</v>
      </c>
      <c r="AL45" s="170"/>
      <c r="AM45" s="170"/>
      <c r="AN45" s="170"/>
      <c r="AO45" s="170"/>
      <c r="AP45" s="170"/>
      <c r="AQ45" s="170"/>
      <c r="AR45" s="170"/>
      <c r="AS45" s="170"/>
      <c r="AT45" s="170"/>
      <c r="AU45" s="170"/>
      <c r="AV45" s="170"/>
      <c r="AW45" s="170"/>
      <c r="AX45" s="170"/>
      <c r="AY45" s="170"/>
      <c r="AZ45" s="170"/>
      <c r="BA45" s="170"/>
      <c r="BB45" s="170"/>
      <c r="BC45" s="170"/>
      <c r="BD45" s="170"/>
      <c r="BE45" s="170"/>
      <c r="BF45" s="170"/>
      <c r="BG45" s="170"/>
      <c r="BH45" s="170"/>
      <c r="BI45" s="170"/>
      <c r="BJ45" s="170"/>
      <c r="BK45" s="170"/>
      <c r="BL45" s="170"/>
      <c r="BM45" s="170"/>
      <c r="BN45" s="204"/>
      <c r="BO45" s="491">
        <f>IF(SUM(BO40:BT44)&gt;800000,800000,SUM(BO40:BT44))</f>
        <v>510000</v>
      </c>
      <c r="BP45" s="491"/>
      <c r="BQ45" s="491"/>
      <c r="BR45" s="491"/>
      <c r="BS45" s="491"/>
      <c r="BT45" s="491"/>
      <c r="BU45" s="170" t="s">
        <v>84</v>
      </c>
      <c r="BV45" s="215"/>
    </row>
    <row r="46" spans="1:76" s="23" customFormat="1" ht="16.5" customHeight="1">
      <c r="A46" s="25"/>
      <c r="B46" s="31" t="s">
        <v>138</v>
      </c>
      <c r="C46" s="38" t="s">
        <v>0</v>
      </c>
      <c r="D46" s="38"/>
      <c r="E46" s="38"/>
      <c r="F46" s="38"/>
      <c r="G46" s="38"/>
      <c r="H46" s="38"/>
      <c r="I46" s="38"/>
      <c r="J46" s="73" t="s">
        <v>168</v>
      </c>
      <c r="K46" s="85"/>
      <c r="L46" s="24"/>
      <c r="M46" s="24"/>
      <c r="N46" s="24"/>
      <c r="O46" s="24"/>
      <c r="P46" s="24"/>
      <c r="Q46" s="24"/>
      <c r="R46" s="24"/>
      <c r="S46" s="24"/>
      <c r="T46" s="24"/>
      <c r="U46" s="24"/>
      <c r="V46" s="117" t="str">
        <f>IF(J46="有",IF(D50="有","0 ",100000),"0 ")</f>
        <v xml:space="preserve">0 </v>
      </c>
      <c r="W46" s="119"/>
      <c r="X46" s="119"/>
      <c r="Y46" s="119"/>
      <c r="Z46" s="119"/>
      <c r="AA46" s="121"/>
      <c r="AB46" s="24" t="s">
        <v>48</v>
      </c>
      <c r="AC46" s="24"/>
    </row>
    <row r="47" spans="1:76" s="23" customFormat="1" ht="16.5" customHeight="1">
      <c r="B47" s="31" t="s">
        <v>91</v>
      </c>
      <c r="C47" s="38" t="s">
        <v>137</v>
      </c>
      <c r="D47" s="38"/>
      <c r="E47" s="38"/>
      <c r="F47" s="38"/>
      <c r="G47" s="38"/>
      <c r="H47" s="38"/>
      <c r="I47" s="38"/>
      <c r="J47" s="73" t="s">
        <v>300</v>
      </c>
      <c r="K47" s="85"/>
      <c r="L47" s="24"/>
      <c r="M47" s="24"/>
      <c r="N47" s="24"/>
      <c r="O47" s="24"/>
      <c r="P47" s="24"/>
      <c r="Q47" s="24"/>
      <c r="R47" s="24"/>
      <c r="S47" s="24"/>
      <c r="T47" s="24"/>
      <c r="U47" s="24"/>
      <c r="V47" s="117">
        <f>IF(J47="有",BO42,"0 ")</f>
        <v>112000</v>
      </c>
      <c r="W47" s="119"/>
      <c r="X47" s="119"/>
      <c r="Y47" s="119"/>
      <c r="Z47" s="119"/>
      <c r="AA47" s="121"/>
      <c r="AB47" s="24" t="s">
        <v>48</v>
      </c>
      <c r="AC47" s="24"/>
      <c r="AF47" s="211" t="s">
        <v>258</v>
      </c>
      <c r="AG47" s="427"/>
      <c r="AH47" s="427"/>
      <c r="AI47" s="427"/>
      <c r="AJ47" s="427"/>
      <c r="AK47" s="427"/>
      <c r="AL47" s="427"/>
      <c r="AM47" s="427"/>
      <c r="AN47" s="427"/>
      <c r="AO47" s="427"/>
      <c r="AP47" s="427"/>
      <c r="AQ47" s="427"/>
      <c r="AR47" s="427"/>
      <c r="AS47" s="427"/>
      <c r="AT47" s="427"/>
      <c r="AU47" s="427"/>
      <c r="AV47" s="427"/>
      <c r="AW47" s="427"/>
      <c r="AX47" s="427"/>
      <c r="AY47" s="427"/>
      <c r="AZ47" s="427"/>
      <c r="BA47" s="427"/>
      <c r="BB47" s="427"/>
      <c r="BC47" s="427"/>
      <c r="BD47" s="427"/>
      <c r="BE47" s="427"/>
      <c r="BF47" s="427"/>
      <c r="BG47" s="427"/>
      <c r="BH47" s="427"/>
      <c r="BI47" s="427"/>
      <c r="BJ47" s="427"/>
      <c r="BK47" s="427"/>
      <c r="BL47" s="427"/>
      <c r="BM47" s="427"/>
      <c r="BN47" s="427"/>
      <c r="BO47" s="427"/>
      <c r="BP47" s="427"/>
      <c r="BQ47" s="427"/>
      <c r="BR47" s="427"/>
      <c r="BS47" s="427"/>
      <c r="BT47" s="427"/>
      <c r="BU47" s="427"/>
      <c r="BV47" s="497"/>
    </row>
    <row r="48" spans="1:76" s="23" customFormat="1" ht="16.5" customHeight="1">
      <c r="B48" s="30"/>
      <c r="C48" s="33"/>
      <c r="D48" s="33"/>
      <c r="E48" s="33"/>
      <c r="F48" s="33"/>
      <c r="G48" s="33"/>
      <c r="H48" s="33"/>
      <c r="I48" s="33"/>
      <c r="J48" s="33"/>
      <c r="K48" s="33"/>
      <c r="L48" s="33"/>
      <c r="M48" s="33"/>
      <c r="N48" s="33"/>
      <c r="O48" s="33"/>
      <c r="P48" s="33"/>
      <c r="Q48" s="33"/>
      <c r="R48" s="33"/>
      <c r="S48" s="33"/>
      <c r="T48" s="33"/>
      <c r="U48" s="33"/>
      <c r="V48" s="33"/>
      <c r="W48" s="33"/>
      <c r="X48" s="33"/>
      <c r="Y48" s="33"/>
      <c r="Z48" s="33"/>
      <c r="AA48" s="33"/>
      <c r="AB48" s="33"/>
      <c r="AC48" s="297"/>
      <c r="AF48" s="408" t="s">
        <v>259</v>
      </c>
      <c r="AG48" s="408"/>
      <c r="AH48" s="408"/>
      <c r="AI48" s="408"/>
      <c r="AJ48" s="408"/>
      <c r="AK48" s="408"/>
      <c r="AL48" s="408"/>
      <c r="AM48" s="408"/>
      <c r="AN48" s="408" t="s">
        <v>239</v>
      </c>
      <c r="AO48" s="408"/>
      <c r="AP48" s="408"/>
      <c r="AQ48" s="408"/>
      <c r="AR48" s="408"/>
      <c r="AS48" s="408"/>
      <c r="AT48" s="408"/>
      <c r="AU48" s="408"/>
      <c r="AV48" s="408"/>
      <c r="AW48" s="408"/>
      <c r="AX48" s="408"/>
      <c r="AY48" s="408"/>
      <c r="AZ48" s="408"/>
      <c r="BA48" s="408"/>
      <c r="BB48" s="408"/>
      <c r="BC48" s="408"/>
      <c r="BD48" s="408"/>
      <c r="BE48" s="408"/>
      <c r="BF48" s="408"/>
      <c r="BG48" s="408"/>
      <c r="BH48" s="408"/>
      <c r="BI48" s="408"/>
      <c r="BJ48" s="408"/>
      <c r="BK48" s="408"/>
      <c r="BL48" s="408"/>
      <c r="BM48" s="408"/>
      <c r="BN48" s="408"/>
      <c r="BO48" s="408"/>
      <c r="BP48" s="408"/>
      <c r="BQ48" s="408"/>
      <c r="BR48" s="408"/>
      <c r="BS48" s="408"/>
      <c r="BT48" s="408"/>
      <c r="BU48" s="408"/>
      <c r="BV48" s="408"/>
    </row>
    <row r="49" spans="1:74" s="23" customFormat="1" ht="21" customHeight="1">
      <c r="B49" s="30"/>
      <c r="C49" s="29" t="s">
        <v>59</v>
      </c>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F49" s="411" t="str">
        <f>IF(OR(D51="有",D52="有",D50="有"),"有","無")</f>
        <v>有</v>
      </c>
      <c r="AG49" s="428"/>
      <c r="AH49" s="428"/>
      <c r="AI49" s="428"/>
      <c r="AJ49" s="428"/>
      <c r="AK49" s="428"/>
      <c r="AL49" s="428"/>
      <c r="AM49" s="444"/>
      <c r="AN49" s="445" t="str">
        <f>+IF(D50="有",F50,IF(D51="有",L51,IF(D52="有",L52,"")))</f>
        <v>地域型住宅グリーン化事業</v>
      </c>
      <c r="AO49" s="446"/>
      <c r="AP49" s="446"/>
      <c r="AQ49" s="446"/>
      <c r="AR49" s="446"/>
      <c r="AS49" s="446"/>
      <c r="AT49" s="446"/>
      <c r="AU49" s="446"/>
      <c r="AV49" s="446"/>
      <c r="AW49" s="446"/>
      <c r="AX49" s="446"/>
      <c r="AY49" s="446"/>
      <c r="AZ49" s="446" t="str">
        <f>IF(AND(D50="有",D51="有",D52="有"),L51,IF(AND(D50="無",D51="有",D52="有"),L52,IF(AND(D50="有",D51="有",D52="無"),L51,IF(AND(D50="有",D51="無",D52="有"),L52,IF(AND(D50="無",D51="無",D52="有"),"",)))))</f>
        <v>香美市木材住宅支援事業費補助金</v>
      </c>
      <c r="BA49" s="446"/>
      <c r="BB49" s="446"/>
      <c r="BC49" s="446"/>
      <c r="BD49" s="446"/>
      <c r="BE49" s="446"/>
      <c r="BF49" s="446"/>
      <c r="BG49" s="446"/>
      <c r="BH49" s="446"/>
      <c r="BI49" s="446"/>
      <c r="BJ49" s="446"/>
      <c r="BK49" s="446"/>
      <c r="BL49" s="446" t="str">
        <f>IF(AND(D51="有",D52="有",D50="有"),L52," ")</f>
        <v>住まい給付金</v>
      </c>
      <c r="BM49" s="446"/>
      <c r="BN49" s="446"/>
      <c r="BO49" s="446"/>
      <c r="BP49" s="446"/>
      <c r="BQ49" s="446"/>
      <c r="BR49" s="446"/>
      <c r="BS49" s="446"/>
      <c r="BT49" s="446"/>
      <c r="BU49" s="446"/>
      <c r="BV49" s="498"/>
    </row>
    <row r="50" spans="1:74" s="23" customFormat="1" ht="16.5" customHeight="1">
      <c r="B50" s="30"/>
      <c r="C50" s="24"/>
      <c r="D50" s="73" t="s">
        <v>300</v>
      </c>
      <c r="E50" s="85"/>
      <c r="F50" s="241" t="s">
        <v>295</v>
      </c>
      <c r="G50" s="244"/>
      <c r="H50" s="244"/>
      <c r="I50" s="244"/>
      <c r="J50" s="244"/>
      <c r="K50" s="244"/>
      <c r="L50" s="244"/>
      <c r="M50" s="244"/>
      <c r="N50" s="244"/>
      <c r="O50" s="244"/>
      <c r="P50" s="268" t="str">
        <f>IF(J46="有",IF(J46=D50,"長期加算とグリーン化事業は併用できません",""),IF(OR(D50="無",D50=""),"","地域材加算はできませんので、ご注意ください。"))</f>
        <v>地域材加算はできませんので、ご注意ください。</v>
      </c>
      <c r="Q50" s="268"/>
      <c r="R50" s="268"/>
      <c r="S50" s="268"/>
      <c r="T50" s="268"/>
      <c r="U50" s="268"/>
      <c r="V50" s="268"/>
      <c r="W50" s="268"/>
      <c r="X50" s="268"/>
      <c r="Y50" s="268"/>
      <c r="Z50" s="268"/>
      <c r="AA50" s="268"/>
      <c r="AB50" s="268"/>
      <c r="AC50" s="24"/>
      <c r="AF50" s="412" t="s">
        <v>260</v>
      </c>
      <c r="AG50" s="412"/>
      <c r="AH50" s="412"/>
      <c r="AI50" s="412"/>
      <c r="AJ50" s="412"/>
      <c r="AK50" s="412"/>
      <c r="AL50" s="412"/>
      <c r="AM50" s="412"/>
      <c r="AN50" s="412"/>
      <c r="AO50" s="412"/>
      <c r="AP50" s="412"/>
      <c r="AQ50" s="412"/>
      <c r="AR50" s="412"/>
      <c r="AS50" s="412"/>
      <c r="AT50" s="412"/>
      <c r="AU50" s="412"/>
      <c r="AV50" s="412"/>
      <c r="AW50" s="412"/>
      <c r="AX50" s="412"/>
      <c r="AY50" s="412"/>
      <c r="AZ50" s="412"/>
      <c r="BA50" s="412"/>
      <c r="BB50" s="412"/>
      <c r="BC50" s="412"/>
      <c r="BD50" s="412"/>
      <c r="BE50" s="412"/>
      <c r="BF50" s="412"/>
      <c r="BG50" s="412"/>
      <c r="BH50" s="412"/>
      <c r="BI50" s="412"/>
      <c r="BJ50" s="412"/>
      <c r="BK50" s="412"/>
      <c r="BL50" s="412"/>
      <c r="BM50" s="412"/>
      <c r="BN50" s="412"/>
      <c r="BO50" s="412"/>
      <c r="BP50" s="412"/>
      <c r="BQ50" s="412"/>
      <c r="BR50" s="412"/>
      <c r="BS50" s="412"/>
      <c r="BT50" s="412"/>
      <c r="BU50" s="412"/>
      <c r="BV50" s="412"/>
    </row>
    <row r="51" spans="1:74" s="23" customFormat="1" ht="24" customHeight="1">
      <c r="B51" s="30"/>
      <c r="C51" s="24"/>
      <c r="D51" s="385" t="s">
        <v>300</v>
      </c>
      <c r="E51" s="386"/>
      <c r="F51" s="242" t="s">
        <v>251</v>
      </c>
      <c r="G51" s="242"/>
      <c r="H51" s="243"/>
      <c r="I51" s="243"/>
      <c r="J51" s="243"/>
      <c r="K51" s="243"/>
      <c r="L51" s="394" t="s">
        <v>49</v>
      </c>
      <c r="M51" s="396"/>
      <c r="N51" s="396"/>
      <c r="O51" s="396"/>
      <c r="P51" s="396"/>
      <c r="Q51" s="396"/>
      <c r="R51" s="396"/>
      <c r="S51" s="396"/>
      <c r="T51" s="396"/>
      <c r="U51" s="396"/>
      <c r="V51" s="396"/>
      <c r="W51" s="396"/>
      <c r="X51" s="396"/>
      <c r="Y51" s="396"/>
      <c r="Z51" s="396"/>
      <c r="AA51" s="396"/>
      <c r="AB51" s="403"/>
      <c r="AC51" s="24"/>
      <c r="AF51" s="154"/>
      <c r="AG51" s="154"/>
      <c r="AH51" s="154"/>
      <c r="AI51" s="154"/>
    </row>
    <row r="52" spans="1:74" ht="24" customHeight="1">
      <c r="B52" s="19"/>
      <c r="C52" s="19"/>
      <c r="D52" s="385" t="s">
        <v>300</v>
      </c>
      <c r="E52" s="386"/>
      <c r="F52" s="242" t="s">
        <v>64</v>
      </c>
      <c r="G52" s="242"/>
      <c r="H52" s="243"/>
      <c r="I52" s="243"/>
      <c r="J52" s="243"/>
      <c r="K52" s="243"/>
      <c r="L52" s="394" t="s">
        <v>244</v>
      </c>
      <c r="M52" s="396"/>
      <c r="N52" s="396"/>
      <c r="O52" s="396"/>
      <c r="P52" s="396"/>
      <c r="Q52" s="396"/>
      <c r="R52" s="396"/>
      <c r="S52" s="396"/>
      <c r="T52" s="396"/>
      <c r="U52" s="396"/>
      <c r="V52" s="396"/>
      <c r="W52" s="396"/>
      <c r="X52" s="396"/>
      <c r="Y52" s="396"/>
      <c r="Z52" s="396"/>
      <c r="AA52" s="396"/>
      <c r="AB52" s="403"/>
      <c r="AC52" s="234"/>
      <c r="AF52" s="413" t="s">
        <v>261</v>
      </c>
      <c r="AG52" s="47"/>
      <c r="AH52" s="433"/>
    </row>
    <row r="53" spans="1:74" ht="24" customHeight="1">
      <c r="A53" s="19"/>
      <c r="B53" s="19"/>
      <c r="C53" s="383" t="s">
        <v>243</v>
      </c>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37"/>
      <c r="AF53" s="414" t="s">
        <v>231</v>
      </c>
      <c r="AG53" s="429"/>
      <c r="AH53" s="429"/>
      <c r="AI53" s="429"/>
      <c r="AJ53" s="429"/>
      <c r="AK53" s="429"/>
      <c r="AL53" s="429"/>
      <c r="AM53" s="429"/>
      <c r="AN53" s="429"/>
      <c r="AO53" s="429"/>
      <c r="AP53" s="429"/>
      <c r="AQ53" s="414" t="s">
        <v>5</v>
      </c>
      <c r="AR53" s="429"/>
      <c r="AS53" s="429"/>
      <c r="AT53" s="429"/>
      <c r="AU53" s="429"/>
      <c r="AV53" s="429"/>
      <c r="AW53" s="429"/>
      <c r="AX53" s="429"/>
      <c r="AY53" s="429"/>
      <c r="AZ53" s="429"/>
      <c r="BA53" s="468"/>
      <c r="BB53" s="414" t="s">
        <v>196</v>
      </c>
      <c r="BC53" s="429"/>
      <c r="BD53" s="429"/>
      <c r="BE53" s="429"/>
      <c r="BF53" s="429"/>
      <c r="BG53" s="429"/>
      <c r="BH53" s="429"/>
      <c r="BI53" s="429"/>
      <c r="BJ53" s="429"/>
      <c r="BK53" s="468"/>
      <c r="BL53" s="414" t="s">
        <v>277</v>
      </c>
      <c r="BM53" s="429"/>
      <c r="BN53" s="429"/>
      <c r="BO53" s="429"/>
      <c r="BP53" s="429"/>
      <c r="BQ53" s="429"/>
      <c r="BR53" s="429"/>
      <c r="BS53" s="429"/>
      <c r="BT53" s="429"/>
      <c r="BU53" s="429"/>
      <c r="BV53" s="468"/>
    </row>
    <row r="54" spans="1:74" ht="24" customHeight="1">
      <c r="C54" s="384" t="s">
        <v>231</v>
      </c>
      <c r="M54" s="24" t="s">
        <v>233</v>
      </c>
      <c r="AF54" s="415"/>
      <c r="AG54" s="430"/>
      <c r="AH54" s="430"/>
      <c r="AI54" s="430"/>
      <c r="AJ54" s="430"/>
      <c r="AK54" s="430"/>
      <c r="AL54" s="430"/>
      <c r="AM54" s="430"/>
      <c r="AN54" s="430"/>
      <c r="AO54" s="430"/>
      <c r="AP54" s="430"/>
      <c r="AQ54" s="415"/>
      <c r="AR54" s="430"/>
      <c r="AS54" s="430"/>
      <c r="AT54" s="430"/>
      <c r="AU54" s="430"/>
      <c r="AV54" s="430"/>
      <c r="AW54" s="430"/>
      <c r="AX54" s="430"/>
      <c r="AY54" s="430"/>
      <c r="AZ54" s="430"/>
      <c r="BA54" s="469"/>
      <c r="BB54" s="415"/>
      <c r="BC54" s="430"/>
      <c r="BD54" s="430"/>
      <c r="BE54" s="430"/>
      <c r="BF54" s="430"/>
      <c r="BG54" s="430"/>
      <c r="BH54" s="430"/>
      <c r="BI54" s="430"/>
      <c r="BJ54" s="430"/>
      <c r="BK54" s="469"/>
      <c r="BL54" s="415"/>
      <c r="BM54" s="430"/>
      <c r="BN54" s="430"/>
      <c r="BO54" s="430"/>
      <c r="BP54" s="430"/>
      <c r="BQ54" s="430"/>
      <c r="BR54" s="430"/>
      <c r="BS54" s="430"/>
      <c r="BT54" s="430"/>
      <c r="BU54" s="430"/>
      <c r="BV54" s="469"/>
    </row>
    <row r="55" spans="1:74" ht="24" customHeight="1">
      <c r="D55" s="24" t="s">
        <v>233</v>
      </c>
      <c r="L55" s="395" t="s">
        <v>83</v>
      </c>
      <c r="M55" s="94">
        <v>14.968</v>
      </c>
      <c r="N55" s="98"/>
      <c r="O55" s="98"/>
      <c r="P55" s="98"/>
      <c r="Q55" s="98"/>
      <c r="R55" s="98"/>
      <c r="S55" s="108"/>
      <c r="T55" s="46" t="s">
        <v>193</v>
      </c>
      <c r="U55" s="58" t="s">
        <v>240</v>
      </c>
      <c r="V55" s="58"/>
      <c r="W55" s="58"/>
      <c r="X55" s="58"/>
      <c r="Y55" s="58"/>
      <c r="Z55" s="58"/>
      <c r="AA55" s="58"/>
      <c r="AB55" s="58"/>
      <c r="AC55" s="46"/>
      <c r="AF55" s="416" t="s">
        <v>262</v>
      </c>
      <c r="AG55" s="431"/>
      <c r="AH55" s="431"/>
      <c r="AI55" s="431"/>
      <c r="AJ55" s="431"/>
      <c r="AK55" s="431"/>
      <c r="AL55" s="431"/>
      <c r="AM55" s="431"/>
      <c r="AN55" s="431"/>
      <c r="AO55" s="431"/>
      <c r="AP55" s="431"/>
      <c r="AQ55" s="448" t="s">
        <v>271</v>
      </c>
      <c r="AR55" s="452"/>
      <c r="AS55" s="452"/>
      <c r="AT55" s="461">
        <f>M55</f>
        <v>14.968</v>
      </c>
      <c r="AU55" s="465"/>
      <c r="AV55" s="465"/>
      <c r="AW55" s="465"/>
      <c r="AX55" s="465"/>
      <c r="AY55" s="466"/>
      <c r="AZ55" s="431" t="s">
        <v>193</v>
      </c>
      <c r="BA55" s="431"/>
      <c r="BB55" s="470"/>
      <c r="BC55" s="475">
        <f>IF(AT55=0,"",ROUNDDOWN(AT56/AT55,4))</f>
        <v>0.97599999999999998</v>
      </c>
      <c r="BD55" s="475"/>
      <c r="BE55" s="475"/>
      <c r="BF55" s="475"/>
      <c r="BG55" s="475"/>
      <c r="BH55" s="475"/>
      <c r="BI55" s="475"/>
      <c r="BJ55" s="480"/>
      <c r="BK55" s="481"/>
      <c r="BL55" s="483"/>
      <c r="BM55" s="483"/>
      <c r="BN55" s="483"/>
      <c r="BO55" s="483"/>
      <c r="BP55" s="483"/>
      <c r="BQ55" s="483"/>
      <c r="BR55" s="483"/>
      <c r="BS55" s="483"/>
      <c r="BT55" s="483"/>
      <c r="BU55" s="483"/>
      <c r="BV55" s="499"/>
    </row>
    <row r="56" spans="1:74" ht="24" customHeight="1">
      <c r="D56" s="24" t="s">
        <v>68</v>
      </c>
      <c r="L56" s="395" t="s">
        <v>120</v>
      </c>
      <c r="M56" s="94">
        <v>14.61</v>
      </c>
      <c r="N56" s="98"/>
      <c r="O56" s="98"/>
      <c r="P56" s="98"/>
      <c r="Q56" s="98"/>
      <c r="R56" s="98"/>
      <c r="S56" s="108"/>
      <c r="T56" s="46" t="s">
        <v>193</v>
      </c>
      <c r="U56" s="395"/>
      <c r="V56" s="94">
        <v>14.61</v>
      </c>
      <c r="W56" s="98"/>
      <c r="X56" s="98"/>
      <c r="Y56" s="98"/>
      <c r="Z56" s="98"/>
      <c r="AA56" s="98"/>
      <c r="AB56" s="108"/>
      <c r="AC56" s="46" t="s">
        <v>193</v>
      </c>
      <c r="AD56" s="46"/>
      <c r="AF56" s="416" t="s">
        <v>68</v>
      </c>
      <c r="AG56" s="431"/>
      <c r="AH56" s="431"/>
      <c r="AI56" s="431"/>
      <c r="AJ56" s="431"/>
      <c r="AK56" s="431"/>
      <c r="AL56" s="431"/>
      <c r="AM56" s="431"/>
      <c r="AN56" s="431"/>
      <c r="AO56" s="431"/>
      <c r="AP56" s="431"/>
      <c r="AQ56" s="448" t="s">
        <v>272</v>
      </c>
      <c r="AR56" s="452"/>
      <c r="AS56" s="452"/>
      <c r="AT56" s="461">
        <f>M56</f>
        <v>14.61</v>
      </c>
      <c r="AU56" s="465"/>
      <c r="AV56" s="465"/>
      <c r="AW56" s="465"/>
      <c r="AX56" s="465"/>
      <c r="AY56" s="466"/>
      <c r="AZ56" s="431" t="s">
        <v>193</v>
      </c>
      <c r="BA56" s="431"/>
      <c r="BB56" s="471"/>
      <c r="BC56" s="476"/>
      <c r="BD56" s="476"/>
      <c r="BE56" s="476"/>
      <c r="BF56" s="476"/>
      <c r="BG56" s="476"/>
      <c r="BH56" s="476"/>
      <c r="BI56" s="476"/>
      <c r="BJ56" s="476"/>
      <c r="BK56" s="482"/>
      <c r="BL56" s="483"/>
      <c r="BM56" s="483"/>
      <c r="BN56" s="483"/>
      <c r="BO56" s="483"/>
      <c r="BP56" s="483"/>
      <c r="BQ56" s="483"/>
      <c r="BR56" s="483"/>
      <c r="BS56" s="483"/>
      <c r="BT56" s="483"/>
      <c r="BU56" s="483"/>
      <c r="BV56" s="499"/>
    </row>
    <row r="57" spans="1:74" ht="24" customHeight="1">
      <c r="D57" s="24" t="s">
        <v>234</v>
      </c>
      <c r="L57" s="395"/>
      <c r="M57" s="94">
        <v>11.641</v>
      </c>
      <c r="N57" s="98"/>
      <c r="O57" s="98"/>
      <c r="P57" s="98"/>
      <c r="Q57" s="98"/>
      <c r="R57" s="98"/>
      <c r="S57" s="108"/>
      <c r="T57" s="46" t="s">
        <v>193</v>
      </c>
      <c r="U57" s="395"/>
      <c r="V57" s="94">
        <v>11.641</v>
      </c>
      <c r="W57" s="98"/>
      <c r="X57" s="98"/>
      <c r="Y57" s="98"/>
      <c r="Z57" s="98"/>
      <c r="AA57" s="98"/>
      <c r="AB57" s="108"/>
      <c r="AC57" s="46" t="s">
        <v>193</v>
      </c>
      <c r="AD57" s="46"/>
      <c r="AF57" s="417" t="s">
        <v>32</v>
      </c>
      <c r="AG57" s="298"/>
      <c r="AH57" s="298"/>
      <c r="AI57" s="298"/>
      <c r="AJ57" s="298"/>
      <c r="AK57" s="298"/>
      <c r="AL57" s="298"/>
      <c r="AM57" s="298"/>
      <c r="AN57" s="298"/>
      <c r="AO57" s="298"/>
      <c r="AP57" s="298"/>
      <c r="AQ57" s="298"/>
      <c r="AR57" s="298"/>
      <c r="AS57" s="298"/>
      <c r="AT57" s="298"/>
      <c r="AU57" s="298"/>
      <c r="AV57" s="298"/>
      <c r="AW57" s="298"/>
      <c r="AX57" s="298"/>
      <c r="AY57" s="298"/>
      <c r="AZ57" s="298"/>
      <c r="BA57" s="298"/>
      <c r="BB57" s="298"/>
      <c r="BC57" s="298"/>
      <c r="BD57" s="298"/>
      <c r="BE57" s="298"/>
      <c r="BF57" s="298"/>
      <c r="BG57" s="298"/>
      <c r="BH57" s="298"/>
      <c r="BI57" s="298"/>
      <c r="BJ57" s="298"/>
      <c r="BK57" s="298"/>
      <c r="BL57" s="298"/>
      <c r="BM57" s="298"/>
      <c r="BN57" s="298"/>
      <c r="BO57" s="298"/>
      <c r="BP57" s="298"/>
      <c r="BQ57" s="298"/>
    </row>
    <row r="58" spans="1:74" ht="24" customHeight="1">
      <c r="V58" s="24" t="s">
        <v>224</v>
      </c>
      <c r="AC58" s="25" t="b">
        <v>0</v>
      </c>
      <c r="AD58" s="46"/>
      <c r="AF58" s="417"/>
      <c r="AG58" s="298"/>
      <c r="AH58" s="298"/>
      <c r="AI58" s="298"/>
      <c r="AJ58" s="298"/>
      <c r="AK58" s="298"/>
      <c r="AL58" s="298"/>
      <c r="AM58" s="298"/>
      <c r="AN58" s="298"/>
      <c r="AO58" s="298"/>
      <c r="AP58" s="298"/>
      <c r="AQ58" s="298"/>
      <c r="AR58" s="298"/>
      <c r="AS58" s="298"/>
      <c r="AT58" s="298"/>
      <c r="AU58" s="298"/>
      <c r="AV58" s="298"/>
      <c r="AW58" s="298"/>
      <c r="AX58" s="298"/>
      <c r="AY58" s="298"/>
      <c r="AZ58" s="298"/>
      <c r="BA58" s="298"/>
      <c r="BB58" s="298"/>
      <c r="BC58" s="298"/>
      <c r="BD58" s="298"/>
      <c r="BE58" s="298"/>
      <c r="BF58" s="298"/>
      <c r="BG58" s="298"/>
      <c r="BH58" s="298"/>
      <c r="BI58" s="298"/>
      <c r="BJ58" s="298"/>
      <c r="BK58" s="298"/>
      <c r="BL58" s="298"/>
      <c r="BM58" s="298"/>
      <c r="BN58" s="298"/>
      <c r="BO58" s="298"/>
      <c r="BP58" s="298"/>
      <c r="BQ58" s="298"/>
    </row>
    <row r="59" spans="1:74" ht="24" customHeight="1">
      <c r="AF59" s="417"/>
      <c r="AG59" s="298"/>
      <c r="AH59" s="298"/>
      <c r="AI59" s="298"/>
      <c r="AJ59" s="298"/>
      <c r="AK59" s="298"/>
      <c r="AL59" s="298"/>
      <c r="AM59" s="298"/>
      <c r="AN59" s="298"/>
      <c r="AO59" s="298"/>
      <c r="AP59" s="298"/>
      <c r="AQ59" s="298"/>
      <c r="AR59" s="298"/>
      <c r="AS59" s="298"/>
      <c r="AT59" s="298"/>
      <c r="AU59" s="298"/>
      <c r="AV59" s="298"/>
      <c r="AW59" s="298"/>
      <c r="AX59" s="298"/>
      <c r="AY59" s="298"/>
      <c r="AZ59" s="298"/>
      <c r="BA59" s="298"/>
      <c r="BB59" s="298"/>
      <c r="BC59" s="298"/>
      <c r="BD59" s="298"/>
      <c r="BE59" s="298"/>
      <c r="BF59" s="298"/>
      <c r="BG59" s="298"/>
      <c r="BH59" s="298"/>
      <c r="BI59" s="298"/>
      <c r="BJ59" s="298"/>
      <c r="BK59" s="298"/>
      <c r="BL59" s="298"/>
      <c r="BM59" s="298"/>
      <c r="BN59" s="298"/>
      <c r="BO59" s="298"/>
      <c r="BP59" s="298"/>
      <c r="BQ59" s="298"/>
      <c r="BR59" s="493" t="s">
        <v>185</v>
      </c>
      <c r="BS59" s="493"/>
      <c r="BT59" s="493"/>
      <c r="BU59" s="493"/>
      <c r="BV59" s="493"/>
    </row>
    <row r="60" spans="1:74" ht="24" customHeight="1">
      <c r="C60" s="384" t="s">
        <v>232</v>
      </c>
      <c r="M60" s="24" t="s">
        <v>233</v>
      </c>
      <c r="U60" s="58" t="s">
        <v>240</v>
      </c>
      <c r="V60" s="58"/>
      <c r="W60" s="58"/>
      <c r="X60" s="58"/>
      <c r="Y60" s="58"/>
      <c r="Z60" s="58"/>
      <c r="AA60" s="58"/>
      <c r="AB60" s="58"/>
      <c r="AF60" s="416" t="s">
        <v>134</v>
      </c>
      <c r="AG60" s="431"/>
      <c r="AH60" s="431"/>
      <c r="AI60" s="431"/>
      <c r="AJ60" s="431"/>
      <c r="AK60" s="439"/>
      <c r="AL60" s="416"/>
      <c r="AM60" s="431"/>
      <c r="AN60" s="431"/>
      <c r="AO60" s="431"/>
      <c r="AP60" s="431"/>
      <c r="AQ60" s="431"/>
      <c r="AR60" s="439"/>
      <c r="AS60" s="416" t="s">
        <v>5</v>
      </c>
      <c r="AT60" s="431"/>
      <c r="AU60" s="431"/>
      <c r="AV60" s="431"/>
      <c r="AW60" s="431"/>
      <c r="AX60" s="431"/>
      <c r="AY60" s="431"/>
      <c r="AZ60" s="431"/>
      <c r="BA60" s="431"/>
      <c r="BB60" s="439"/>
      <c r="BC60" s="416" t="s">
        <v>22</v>
      </c>
      <c r="BD60" s="431"/>
      <c r="BE60" s="431"/>
      <c r="BF60" s="431"/>
      <c r="BG60" s="431"/>
      <c r="BH60" s="431"/>
      <c r="BI60" s="431"/>
      <c r="BJ60" s="431"/>
      <c r="BK60" s="439"/>
      <c r="BL60" s="416" t="s">
        <v>277</v>
      </c>
      <c r="BM60" s="431"/>
      <c r="BN60" s="431"/>
      <c r="BO60" s="431"/>
      <c r="BP60" s="431"/>
      <c r="BQ60" s="431"/>
      <c r="BR60" s="431"/>
      <c r="BS60" s="431"/>
      <c r="BT60" s="431"/>
      <c r="BU60" s="431"/>
      <c r="BV60" s="439"/>
    </row>
    <row r="61" spans="1:74" ht="24" customHeight="1">
      <c r="D61" s="24" t="s">
        <v>235</v>
      </c>
      <c r="L61" s="395"/>
      <c r="M61" s="94">
        <v>2.8980000000000001</v>
      </c>
      <c r="N61" s="98"/>
      <c r="O61" s="98"/>
      <c r="P61" s="98"/>
      <c r="Q61" s="98"/>
      <c r="R61" s="98"/>
      <c r="S61" s="108"/>
      <c r="T61" s="46" t="s">
        <v>193</v>
      </c>
      <c r="U61" s="395"/>
      <c r="V61" s="94">
        <v>2.8980000000000001</v>
      </c>
      <c r="W61" s="98"/>
      <c r="X61" s="98"/>
      <c r="Y61" s="98"/>
      <c r="Z61" s="98"/>
      <c r="AA61" s="98"/>
      <c r="AB61" s="108"/>
      <c r="AC61" s="46" t="s">
        <v>193</v>
      </c>
      <c r="AF61" s="414" t="s">
        <v>231</v>
      </c>
      <c r="AG61" s="429"/>
      <c r="AH61" s="429"/>
      <c r="AI61" s="429"/>
      <c r="AJ61" s="429"/>
      <c r="AK61" s="429"/>
      <c r="AL61" s="416" t="s">
        <v>267</v>
      </c>
      <c r="AM61" s="431"/>
      <c r="AN61" s="431"/>
      <c r="AO61" s="431"/>
      <c r="AP61" s="431"/>
      <c r="AQ61" s="431"/>
      <c r="AR61" s="439"/>
      <c r="AS61" s="457">
        <f>M57</f>
        <v>11.641</v>
      </c>
      <c r="AT61" s="462"/>
      <c r="AU61" s="462"/>
      <c r="AV61" s="462"/>
      <c r="AW61" s="462"/>
      <c r="AX61" s="462"/>
      <c r="AY61" s="462"/>
      <c r="AZ61" s="462"/>
      <c r="BA61" s="462"/>
      <c r="BB61" s="472"/>
      <c r="BC61" s="457">
        <f>IF(AC58,M57,V57)</f>
        <v>11.641</v>
      </c>
      <c r="BD61" s="462"/>
      <c r="BE61" s="462"/>
      <c r="BF61" s="462"/>
      <c r="BG61" s="462"/>
      <c r="BH61" s="462"/>
      <c r="BI61" s="462"/>
      <c r="BJ61" s="462"/>
      <c r="BK61" s="472"/>
      <c r="BL61" s="484"/>
      <c r="BM61" s="483"/>
      <c r="BN61" s="483"/>
      <c r="BO61" s="483"/>
      <c r="BP61" s="483"/>
      <c r="BQ61" s="483"/>
      <c r="BR61" s="483"/>
      <c r="BS61" s="483"/>
      <c r="BT61" s="483"/>
      <c r="BU61" s="483"/>
      <c r="BV61" s="499"/>
    </row>
    <row r="62" spans="1:74" ht="24" customHeight="1">
      <c r="D62" s="24" t="s">
        <v>234</v>
      </c>
      <c r="L62" s="395"/>
      <c r="M62" s="94">
        <v>0</v>
      </c>
      <c r="N62" s="98"/>
      <c r="O62" s="98"/>
      <c r="P62" s="98"/>
      <c r="Q62" s="98"/>
      <c r="R62" s="98"/>
      <c r="S62" s="108"/>
      <c r="T62" s="46" t="s">
        <v>193</v>
      </c>
      <c r="U62" s="395"/>
      <c r="V62" s="94">
        <v>0</v>
      </c>
      <c r="W62" s="98"/>
      <c r="X62" s="98"/>
      <c r="Y62" s="98"/>
      <c r="Z62" s="98"/>
      <c r="AA62" s="98"/>
      <c r="AB62" s="108"/>
      <c r="AC62" s="46" t="s">
        <v>193</v>
      </c>
      <c r="AF62" s="418"/>
      <c r="AG62" s="432"/>
      <c r="AH62" s="432"/>
      <c r="AI62" s="432"/>
      <c r="AJ62" s="432"/>
      <c r="AK62" s="432"/>
      <c r="AL62" s="416" t="s">
        <v>268</v>
      </c>
      <c r="AM62" s="431"/>
      <c r="AN62" s="431"/>
      <c r="AO62" s="431"/>
      <c r="AP62" s="431"/>
      <c r="AQ62" s="431"/>
      <c r="AR62" s="439"/>
      <c r="AS62" s="457">
        <f>M56-M57</f>
        <v>2.9689999999999994</v>
      </c>
      <c r="AT62" s="462"/>
      <c r="AU62" s="462"/>
      <c r="AV62" s="462"/>
      <c r="AW62" s="462"/>
      <c r="AX62" s="462"/>
      <c r="AY62" s="462"/>
      <c r="AZ62" s="462"/>
      <c r="BA62" s="462"/>
      <c r="BB62" s="472"/>
      <c r="BC62" s="457">
        <f>IF(AC58,M56-M57,V56-V57)</f>
        <v>2.9689999999999994</v>
      </c>
      <c r="BD62" s="462"/>
      <c r="BE62" s="462"/>
      <c r="BF62" s="462"/>
      <c r="BG62" s="462"/>
      <c r="BH62" s="462"/>
      <c r="BI62" s="462"/>
      <c r="BJ62" s="462"/>
      <c r="BK62" s="472"/>
      <c r="BL62" s="484"/>
      <c r="BM62" s="483"/>
      <c r="BN62" s="483"/>
      <c r="BO62" s="483"/>
      <c r="BP62" s="483"/>
      <c r="BQ62" s="483"/>
      <c r="BR62" s="483"/>
      <c r="BS62" s="483"/>
      <c r="BT62" s="483"/>
      <c r="BU62" s="483"/>
      <c r="BV62" s="499"/>
    </row>
    <row r="63" spans="1:74" ht="24" customHeight="1">
      <c r="L63" s="384"/>
      <c r="M63" s="397"/>
      <c r="N63" s="397"/>
      <c r="O63" s="397"/>
      <c r="P63" s="397"/>
      <c r="Q63" s="397"/>
      <c r="R63" s="397"/>
      <c r="S63" s="397"/>
      <c r="T63" s="384"/>
      <c r="U63" s="384"/>
      <c r="V63" s="24" t="s">
        <v>224</v>
      </c>
      <c r="AC63" s="25" t="b">
        <v>0</v>
      </c>
      <c r="AF63" s="415"/>
      <c r="AG63" s="430"/>
      <c r="AH63" s="430"/>
      <c r="AI63" s="430"/>
      <c r="AJ63" s="430"/>
      <c r="AK63" s="430"/>
      <c r="AL63" s="420" t="s">
        <v>269</v>
      </c>
      <c r="AM63" s="420"/>
      <c r="AN63" s="420"/>
      <c r="AO63" s="420"/>
      <c r="AP63" s="420"/>
      <c r="AQ63" s="420"/>
      <c r="AR63" s="420"/>
      <c r="AS63" s="457">
        <f>SUM(AS61:BB62)</f>
        <v>14.61</v>
      </c>
      <c r="AT63" s="462"/>
      <c r="AU63" s="462"/>
      <c r="AV63" s="462"/>
      <c r="AW63" s="462"/>
      <c r="AX63" s="462"/>
      <c r="AY63" s="462"/>
      <c r="AZ63" s="462"/>
      <c r="BA63" s="462"/>
      <c r="BB63" s="472"/>
      <c r="BC63" s="457">
        <f>SUM(BC61:BK62)</f>
        <v>14.61</v>
      </c>
      <c r="BD63" s="462"/>
      <c r="BE63" s="462"/>
      <c r="BF63" s="462"/>
      <c r="BG63" s="462"/>
      <c r="BH63" s="462"/>
      <c r="BI63" s="462"/>
      <c r="BJ63" s="462"/>
      <c r="BK63" s="472"/>
      <c r="BL63" s="484"/>
      <c r="BM63" s="483"/>
      <c r="BN63" s="483"/>
      <c r="BO63" s="483"/>
      <c r="BP63" s="483"/>
      <c r="BQ63" s="483"/>
      <c r="BR63" s="483"/>
      <c r="BS63" s="483"/>
      <c r="BT63" s="483"/>
      <c r="BU63" s="483"/>
      <c r="BV63" s="499"/>
    </row>
    <row r="64" spans="1:74" ht="24" customHeight="1">
      <c r="AF64" s="414" t="s">
        <v>241</v>
      </c>
      <c r="AG64" s="429"/>
      <c r="AH64" s="429"/>
      <c r="AI64" s="429"/>
      <c r="AJ64" s="429"/>
      <c r="AK64" s="429"/>
      <c r="AL64" s="416" t="s">
        <v>267</v>
      </c>
      <c r="AM64" s="431"/>
      <c r="AN64" s="431"/>
      <c r="AO64" s="431"/>
      <c r="AP64" s="431"/>
      <c r="AQ64" s="431"/>
      <c r="AR64" s="439"/>
      <c r="AS64" s="458">
        <f>M62</f>
        <v>0</v>
      </c>
      <c r="AT64" s="463"/>
      <c r="AU64" s="463"/>
      <c r="AV64" s="463"/>
      <c r="AW64" s="463"/>
      <c r="AX64" s="463"/>
      <c r="AY64" s="463"/>
      <c r="AZ64" s="463"/>
      <c r="BA64" s="463"/>
      <c r="BB64" s="473"/>
      <c r="BC64" s="458">
        <f>IF(AC63,M62,V62)</f>
        <v>0</v>
      </c>
      <c r="BD64" s="463"/>
      <c r="BE64" s="463"/>
      <c r="BF64" s="463"/>
      <c r="BG64" s="463"/>
      <c r="BH64" s="463"/>
      <c r="BI64" s="463"/>
      <c r="BJ64" s="463"/>
      <c r="BK64" s="473"/>
      <c r="BL64" s="484"/>
      <c r="BM64" s="483"/>
      <c r="BN64" s="483"/>
      <c r="BO64" s="483"/>
      <c r="BP64" s="483"/>
      <c r="BQ64" s="483"/>
      <c r="BR64" s="483"/>
      <c r="BS64" s="483"/>
      <c r="BT64" s="483"/>
      <c r="BU64" s="483"/>
      <c r="BV64" s="499"/>
    </row>
    <row r="65" spans="3:74" ht="24" customHeight="1">
      <c r="C65" s="384" t="s">
        <v>132</v>
      </c>
      <c r="M65" s="24" t="s">
        <v>60</v>
      </c>
      <c r="AF65" s="418"/>
      <c r="AG65" s="432"/>
      <c r="AH65" s="432"/>
      <c r="AI65" s="432"/>
      <c r="AJ65" s="432"/>
      <c r="AK65" s="432"/>
      <c r="AL65" s="416" t="s">
        <v>268</v>
      </c>
      <c r="AM65" s="431"/>
      <c r="AN65" s="431"/>
      <c r="AO65" s="431"/>
      <c r="AP65" s="431"/>
      <c r="AQ65" s="431"/>
      <c r="AR65" s="439"/>
      <c r="AS65" s="457">
        <f>M61-M62</f>
        <v>2.8980000000000001</v>
      </c>
      <c r="AT65" s="462"/>
      <c r="AU65" s="462"/>
      <c r="AV65" s="462"/>
      <c r="AW65" s="462"/>
      <c r="AX65" s="462"/>
      <c r="AY65" s="462"/>
      <c r="AZ65" s="462"/>
      <c r="BA65" s="462"/>
      <c r="BB65" s="472"/>
      <c r="BC65" s="457">
        <f>IF(AC63,M61-M62,V61-V62)</f>
        <v>2.8980000000000001</v>
      </c>
      <c r="BD65" s="462"/>
      <c r="BE65" s="462"/>
      <c r="BF65" s="462"/>
      <c r="BG65" s="462"/>
      <c r="BH65" s="462"/>
      <c r="BI65" s="462"/>
      <c r="BJ65" s="462"/>
      <c r="BK65" s="472"/>
      <c r="BL65" s="484"/>
      <c r="BM65" s="483"/>
      <c r="BN65" s="483"/>
      <c r="BO65" s="483"/>
      <c r="BP65" s="483"/>
      <c r="BQ65" s="483"/>
      <c r="BR65" s="483"/>
      <c r="BS65" s="483"/>
      <c r="BT65" s="483"/>
      <c r="BU65" s="483"/>
      <c r="BV65" s="499"/>
    </row>
    <row r="66" spans="3:74" ht="24" customHeight="1">
      <c r="D66" s="24" t="s">
        <v>236</v>
      </c>
      <c r="M66" s="94">
        <v>34.78</v>
      </c>
      <c r="N66" s="98"/>
      <c r="O66" s="98"/>
      <c r="P66" s="98"/>
      <c r="Q66" s="98"/>
      <c r="R66" s="98"/>
      <c r="S66" s="108"/>
      <c r="T66" s="24" t="s">
        <v>186</v>
      </c>
      <c r="AF66" s="415"/>
      <c r="AG66" s="430"/>
      <c r="AH66" s="430"/>
      <c r="AI66" s="430"/>
      <c r="AJ66" s="430"/>
      <c r="AK66" s="430"/>
      <c r="AL66" s="420" t="s">
        <v>269</v>
      </c>
      <c r="AM66" s="420"/>
      <c r="AN66" s="420"/>
      <c r="AO66" s="420"/>
      <c r="AP66" s="420"/>
      <c r="AQ66" s="420"/>
      <c r="AR66" s="420"/>
      <c r="AS66" s="457">
        <f>SUM(AS64:BB65)</f>
        <v>2.8980000000000001</v>
      </c>
      <c r="AT66" s="462"/>
      <c r="AU66" s="462"/>
      <c r="AV66" s="462"/>
      <c r="AW66" s="462"/>
      <c r="AX66" s="462"/>
      <c r="AY66" s="462"/>
      <c r="AZ66" s="462"/>
      <c r="BA66" s="462"/>
      <c r="BB66" s="472"/>
      <c r="BC66" s="457">
        <f>SUM(BC64:BK65)</f>
        <v>2.8980000000000001</v>
      </c>
      <c r="BD66" s="462"/>
      <c r="BE66" s="462"/>
      <c r="BF66" s="462"/>
      <c r="BG66" s="462"/>
      <c r="BH66" s="462"/>
      <c r="BI66" s="462"/>
      <c r="BJ66" s="462"/>
      <c r="BK66" s="472"/>
      <c r="BL66" s="484"/>
      <c r="BM66" s="483"/>
      <c r="BN66" s="483"/>
      <c r="BO66" s="483"/>
      <c r="BP66" s="483"/>
      <c r="BQ66" s="483"/>
      <c r="BR66" s="483"/>
      <c r="BS66" s="483"/>
      <c r="BT66" s="483"/>
      <c r="BU66" s="483"/>
      <c r="BV66" s="499"/>
    </row>
    <row r="67" spans="3:74" ht="24" customHeight="1">
      <c r="D67" s="24" t="s">
        <v>195</v>
      </c>
      <c r="M67" s="94">
        <v>18.616</v>
      </c>
      <c r="N67" s="98"/>
      <c r="O67" s="98"/>
      <c r="P67" s="98"/>
      <c r="Q67" s="98"/>
      <c r="R67" s="98"/>
      <c r="S67" s="108"/>
      <c r="T67" s="24" t="s">
        <v>186</v>
      </c>
      <c r="AF67" s="414" t="s">
        <v>238</v>
      </c>
      <c r="AG67" s="429"/>
      <c r="AH67" s="429"/>
      <c r="AI67" s="429"/>
      <c r="AJ67" s="429"/>
      <c r="AK67" s="429"/>
      <c r="AL67" s="416" t="s">
        <v>267</v>
      </c>
      <c r="AM67" s="431"/>
      <c r="AN67" s="431"/>
      <c r="AO67" s="431"/>
      <c r="AP67" s="431"/>
      <c r="AQ67" s="431"/>
      <c r="AR67" s="439"/>
      <c r="AS67" s="457">
        <f>AS61+AS64</f>
        <v>11.641</v>
      </c>
      <c r="AT67" s="462"/>
      <c r="AU67" s="462"/>
      <c r="AV67" s="462"/>
      <c r="AW67" s="462"/>
      <c r="AX67" s="462"/>
      <c r="AY67" s="462"/>
      <c r="AZ67" s="462"/>
      <c r="BA67" s="462"/>
      <c r="BB67" s="472"/>
      <c r="BC67" s="457">
        <f>BC61+BC64</f>
        <v>11.641</v>
      </c>
      <c r="BD67" s="462"/>
      <c r="BE67" s="462"/>
      <c r="BF67" s="462"/>
      <c r="BG67" s="462"/>
      <c r="BH67" s="462"/>
      <c r="BI67" s="462"/>
      <c r="BJ67" s="462"/>
      <c r="BK67" s="472"/>
      <c r="BL67" s="484"/>
      <c r="BM67" s="483"/>
      <c r="BN67" s="483"/>
      <c r="BO67" s="483"/>
      <c r="BP67" s="483"/>
      <c r="BQ67" s="483"/>
      <c r="BR67" s="483"/>
      <c r="BS67" s="483"/>
      <c r="BT67" s="483"/>
      <c r="BU67" s="483"/>
      <c r="BV67" s="499"/>
    </row>
    <row r="68" spans="3:74" ht="24" customHeight="1">
      <c r="D68" s="24" t="s">
        <v>8</v>
      </c>
      <c r="M68" s="94">
        <v>9.9369999999999994</v>
      </c>
      <c r="N68" s="98"/>
      <c r="O68" s="98"/>
      <c r="P68" s="98"/>
      <c r="Q68" s="98"/>
      <c r="R68" s="98"/>
      <c r="S68" s="108"/>
      <c r="T68" s="24" t="s">
        <v>186</v>
      </c>
      <c r="U68" s="58" t="s">
        <v>216</v>
      </c>
      <c r="V68" s="58"/>
      <c r="W68" s="58"/>
      <c r="X68" s="58"/>
      <c r="Y68" s="58"/>
      <c r="Z68" s="58"/>
      <c r="AA68" s="58"/>
      <c r="AB68" s="58"/>
      <c r="AF68" s="418"/>
      <c r="AG68" s="432"/>
      <c r="AH68" s="432"/>
      <c r="AI68" s="432"/>
      <c r="AJ68" s="432"/>
      <c r="AK68" s="432"/>
      <c r="AL68" s="416" t="s">
        <v>268</v>
      </c>
      <c r="AM68" s="431"/>
      <c r="AN68" s="431"/>
      <c r="AO68" s="431"/>
      <c r="AP68" s="431"/>
      <c r="AQ68" s="431"/>
      <c r="AR68" s="439"/>
      <c r="AS68" s="457">
        <f>AS62+AS65</f>
        <v>5.8669999999999991</v>
      </c>
      <c r="AT68" s="462"/>
      <c r="AU68" s="462"/>
      <c r="AV68" s="462"/>
      <c r="AW68" s="462"/>
      <c r="AX68" s="462"/>
      <c r="AY68" s="462"/>
      <c r="AZ68" s="462"/>
      <c r="BA68" s="462"/>
      <c r="BB68" s="472"/>
      <c r="BC68" s="457">
        <f>BC62+BC65</f>
        <v>5.8669999999999991</v>
      </c>
      <c r="BD68" s="462"/>
      <c r="BE68" s="462"/>
      <c r="BF68" s="462"/>
      <c r="BG68" s="462"/>
      <c r="BH68" s="462"/>
      <c r="BI68" s="462"/>
      <c r="BJ68" s="462"/>
      <c r="BK68" s="472"/>
      <c r="BL68" s="484"/>
      <c r="BM68" s="483"/>
      <c r="BN68" s="483"/>
      <c r="BO68" s="483"/>
      <c r="BP68" s="483"/>
      <c r="BQ68" s="483"/>
      <c r="BR68" s="483"/>
      <c r="BS68" s="483"/>
      <c r="BT68" s="483"/>
      <c r="BU68" s="483"/>
      <c r="BV68" s="499"/>
    </row>
    <row r="69" spans="3:74" ht="24" customHeight="1">
      <c r="D69" s="24" t="s">
        <v>238</v>
      </c>
      <c r="M69" s="398">
        <f>SUM(M66:S68)</f>
        <v>63.332999999999998</v>
      </c>
      <c r="N69" s="399"/>
      <c r="O69" s="399"/>
      <c r="P69" s="399"/>
      <c r="Q69" s="399"/>
      <c r="R69" s="399"/>
      <c r="S69" s="400"/>
      <c r="T69" s="24" t="s">
        <v>186</v>
      </c>
      <c r="U69" s="395"/>
      <c r="V69" s="94">
        <v>63.332999999999998</v>
      </c>
      <c r="W69" s="98"/>
      <c r="X69" s="98"/>
      <c r="Y69" s="98"/>
      <c r="Z69" s="98"/>
      <c r="AA69" s="98"/>
      <c r="AB69" s="108"/>
      <c r="AC69" s="24" t="s">
        <v>186</v>
      </c>
      <c r="AF69" s="415"/>
      <c r="AG69" s="430"/>
      <c r="AH69" s="430"/>
      <c r="AI69" s="430"/>
      <c r="AJ69" s="430"/>
      <c r="AK69" s="430"/>
      <c r="AL69" s="420" t="s">
        <v>269</v>
      </c>
      <c r="AM69" s="420"/>
      <c r="AN69" s="420"/>
      <c r="AO69" s="420"/>
      <c r="AP69" s="420"/>
      <c r="AQ69" s="420"/>
      <c r="AR69" s="420"/>
      <c r="AS69" s="457">
        <f>SUM(AS67:BB68)</f>
        <v>17.507999999999999</v>
      </c>
      <c r="AT69" s="462"/>
      <c r="AU69" s="462"/>
      <c r="AV69" s="462"/>
      <c r="AW69" s="462"/>
      <c r="AX69" s="462"/>
      <c r="AY69" s="462"/>
      <c r="AZ69" s="462"/>
      <c r="BA69" s="462"/>
      <c r="BB69" s="472"/>
      <c r="BC69" s="457">
        <f>SUM(BC67:BK68)</f>
        <v>17.507999999999999</v>
      </c>
      <c r="BD69" s="462"/>
      <c r="BE69" s="462"/>
      <c r="BF69" s="462"/>
      <c r="BG69" s="462"/>
      <c r="BH69" s="462"/>
      <c r="BI69" s="462"/>
      <c r="BJ69" s="462"/>
      <c r="BK69" s="472"/>
      <c r="BL69" s="484"/>
      <c r="BM69" s="483"/>
      <c r="BN69" s="483"/>
      <c r="BO69" s="483"/>
      <c r="BP69" s="483"/>
      <c r="BQ69" s="483"/>
      <c r="BR69" s="483"/>
      <c r="BS69" s="483"/>
      <c r="BT69" s="483"/>
      <c r="BU69" s="483"/>
      <c r="BV69" s="499"/>
    </row>
    <row r="70" spans="3:74" ht="24" customHeight="1">
      <c r="V70" s="24" t="s">
        <v>224</v>
      </c>
      <c r="AC70" s="25" t="b">
        <v>0</v>
      </c>
      <c r="AF70" s="419"/>
      <c r="AG70" s="419"/>
      <c r="AH70" s="419"/>
      <c r="AI70" s="419"/>
      <c r="AJ70" s="419"/>
      <c r="AK70" s="419"/>
      <c r="AL70" s="419"/>
      <c r="AM70" s="419"/>
      <c r="AN70" s="419"/>
      <c r="AO70" s="419"/>
      <c r="AP70" s="419"/>
      <c r="AQ70" s="419"/>
      <c r="AR70" s="419"/>
      <c r="AS70" s="419"/>
      <c r="AT70" s="419"/>
      <c r="AU70" s="419"/>
      <c r="AV70" s="419"/>
      <c r="AW70" s="419"/>
      <c r="AX70" s="419"/>
      <c r="AY70" s="419"/>
      <c r="AZ70" s="419"/>
      <c r="BA70" s="419"/>
      <c r="BB70" s="419"/>
      <c r="BC70" s="419"/>
      <c r="BD70" s="419"/>
      <c r="BE70" s="419"/>
      <c r="BF70" s="419"/>
      <c r="BG70" s="419"/>
      <c r="BH70" s="419"/>
      <c r="BI70" s="419"/>
      <c r="BJ70" s="419"/>
      <c r="BK70" s="419"/>
      <c r="BL70" s="485"/>
      <c r="BM70" s="485"/>
      <c r="BN70" s="485"/>
      <c r="BO70" s="485"/>
      <c r="BP70" s="485"/>
      <c r="BQ70" s="485"/>
      <c r="BR70" s="485"/>
      <c r="BS70" s="485"/>
      <c r="BT70" s="485"/>
      <c r="BU70" s="485"/>
      <c r="BV70" s="485"/>
    </row>
    <row r="71" spans="3:74" ht="24" customHeight="1">
      <c r="AF71" s="419"/>
      <c r="AG71" s="419"/>
      <c r="AH71" s="419"/>
      <c r="AI71" s="419"/>
      <c r="AJ71" s="419"/>
      <c r="AK71" s="419"/>
      <c r="AL71" s="419"/>
      <c r="AM71" s="419"/>
      <c r="AN71" s="419"/>
      <c r="AO71" s="419"/>
      <c r="AP71" s="419"/>
      <c r="AQ71" s="419"/>
      <c r="AR71" s="419"/>
      <c r="AS71" s="419"/>
      <c r="AT71" s="419"/>
      <c r="AU71" s="419"/>
      <c r="AV71" s="419"/>
      <c r="AW71" s="419"/>
      <c r="AX71" s="419"/>
      <c r="AY71" s="419"/>
      <c r="AZ71" s="419"/>
      <c r="BA71" s="419"/>
      <c r="BB71" s="419"/>
      <c r="BC71" s="419"/>
      <c r="BD71" s="419"/>
      <c r="BE71" s="419"/>
      <c r="BF71" s="419"/>
      <c r="BG71" s="419"/>
      <c r="BH71" s="419"/>
      <c r="BI71" s="419"/>
      <c r="BJ71" s="419"/>
      <c r="BK71" s="419"/>
      <c r="BL71" s="485"/>
      <c r="BM71" s="485"/>
      <c r="BN71" s="485"/>
      <c r="BO71" s="485"/>
      <c r="BP71" s="485"/>
      <c r="BQ71" s="485"/>
      <c r="BR71" s="493" t="s">
        <v>245</v>
      </c>
      <c r="BS71" s="493"/>
      <c r="BT71" s="493"/>
      <c r="BU71" s="493"/>
      <c r="BV71" s="493"/>
    </row>
    <row r="72" spans="3:74" ht="24" customHeight="1">
      <c r="AF72" s="416" t="s">
        <v>263</v>
      </c>
      <c r="AG72" s="431"/>
      <c r="AH72" s="431"/>
      <c r="AI72" s="431"/>
      <c r="AJ72" s="431"/>
      <c r="AK72" s="431"/>
      <c r="AL72" s="431"/>
      <c r="AM72" s="431"/>
      <c r="AN72" s="431"/>
      <c r="AO72" s="431"/>
      <c r="AP72" s="431"/>
      <c r="AQ72" s="431"/>
      <c r="AR72" s="439"/>
      <c r="AS72" s="416" t="s">
        <v>273</v>
      </c>
      <c r="AT72" s="431"/>
      <c r="AU72" s="431"/>
      <c r="AV72" s="431"/>
      <c r="AW72" s="431"/>
      <c r="AX72" s="431"/>
      <c r="AY72" s="431"/>
      <c r="AZ72" s="431"/>
      <c r="BA72" s="431"/>
      <c r="BB72" s="439"/>
      <c r="BC72" s="416" t="s">
        <v>274</v>
      </c>
      <c r="BD72" s="431"/>
      <c r="BE72" s="431"/>
      <c r="BF72" s="431"/>
      <c r="BG72" s="431"/>
      <c r="BH72" s="431"/>
      <c r="BI72" s="431"/>
      <c r="BJ72" s="431"/>
      <c r="BK72" s="439"/>
      <c r="BL72" s="416" t="s">
        <v>248</v>
      </c>
      <c r="BM72" s="431"/>
      <c r="BN72" s="431"/>
      <c r="BO72" s="431"/>
      <c r="BP72" s="431"/>
      <c r="BQ72" s="431"/>
      <c r="BR72" s="431"/>
      <c r="BS72" s="431"/>
      <c r="BT72" s="431"/>
      <c r="BU72" s="431"/>
      <c r="BV72" s="439"/>
    </row>
    <row r="73" spans="3:74" ht="24" customHeight="1">
      <c r="AF73" s="420" t="s">
        <v>230</v>
      </c>
      <c r="AG73" s="420"/>
      <c r="AH73" s="420"/>
      <c r="AI73" s="420"/>
      <c r="AJ73" s="420"/>
      <c r="AK73" s="420"/>
      <c r="AL73" s="442" t="s">
        <v>236</v>
      </c>
      <c r="AM73" s="442"/>
      <c r="AN73" s="442"/>
      <c r="AO73" s="442"/>
      <c r="AP73" s="442"/>
      <c r="AQ73" s="442"/>
      <c r="AR73" s="442"/>
      <c r="AS73" s="457">
        <f>M66</f>
        <v>34.78</v>
      </c>
      <c r="AT73" s="462"/>
      <c r="AU73" s="462"/>
      <c r="AV73" s="462"/>
      <c r="AW73" s="462"/>
      <c r="AX73" s="462"/>
      <c r="AY73" s="462"/>
      <c r="AZ73" s="462"/>
      <c r="BA73" s="462"/>
      <c r="BB73" s="474"/>
      <c r="BC73" s="477"/>
      <c r="BD73" s="477"/>
      <c r="BE73" s="477"/>
      <c r="BF73" s="477"/>
      <c r="BG73" s="477"/>
      <c r="BH73" s="477"/>
      <c r="BI73" s="477"/>
      <c r="BJ73" s="477"/>
      <c r="BK73" s="477"/>
      <c r="BL73" s="484"/>
      <c r="BM73" s="483"/>
      <c r="BN73" s="483"/>
      <c r="BO73" s="483"/>
      <c r="BP73" s="483"/>
      <c r="BQ73" s="483"/>
      <c r="BR73" s="483"/>
      <c r="BS73" s="483"/>
      <c r="BT73" s="483"/>
      <c r="BU73" s="483"/>
      <c r="BV73" s="499"/>
    </row>
    <row r="74" spans="3:74" ht="24" customHeight="1">
      <c r="AF74" s="420"/>
      <c r="AG74" s="420"/>
      <c r="AH74" s="420"/>
      <c r="AI74" s="420"/>
      <c r="AJ74" s="420"/>
      <c r="AK74" s="420"/>
      <c r="AL74" s="442" t="s">
        <v>195</v>
      </c>
      <c r="AM74" s="442"/>
      <c r="AN74" s="442"/>
      <c r="AO74" s="442"/>
      <c r="AP74" s="442"/>
      <c r="AQ74" s="442"/>
      <c r="AR74" s="442"/>
      <c r="AS74" s="457">
        <f>M67</f>
        <v>18.616</v>
      </c>
      <c r="AT74" s="462"/>
      <c r="AU74" s="462"/>
      <c r="AV74" s="462"/>
      <c r="AW74" s="462"/>
      <c r="AX74" s="462"/>
      <c r="AY74" s="462"/>
      <c r="AZ74" s="462"/>
      <c r="BA74" s="462"/>
      <c r="BB74" s="474"/>
      <c r="BC74" s="477"/>
      <c r="BD74" s="477"/>
      <c r="BE74" s="477"/>
      <c r="BF74" s="477"/>
      <c r="BG74" s="477"/>
      <c r="BH74" s="477"/>
      <c r="BI74" s="477"/>
      <c r="BJ74" s="477"/>
      <c r="BK74" s="477"/>
      <c r="BL74" s="484"/>
      <c r="BM74" s="483"/>
      <c r="BN74" s="483"/>
      <c r="BO74" s="483"/>
      <c r="BP74" s="483"/>
      <c r="BQ74" s="483"/>
      <c r="BR74" s="483"/>
      <c r="BS74" s="483"/>
      <c r="BT74" s="483"/>
      <c r="BU74" s="483"/>
      <c r="BV74" s="499"/>
    </row>
    <row r="75" spans="3:74" ht="24" customHeight="1">
      <c r="AF75" s="420"/>
      <c r="AG75" s="420"/>
      <c r="AH75" s="420"/>
      <c r="AI75" s="420"/>
      <c r="AJ75" s="420"/>
      <c r="AK75" s="420"/>
      <c r="AL75" s="442" t="s">
        <v>8</v>
      </c>
      <c r="AM75" s="442"/>
      <c r="AN75" s="442"/>
      <c r="AO75" s="442"/>
      <c r="AP75" s="442"/>
      <c r="AQ75" s="442"/>
      <c r="AR75" s="442"/>
      <c r="AS75" s="457">
        <f>M68</f>
        <v>9.9369999999999994</v>
      </c>
      <c r="AT75" s="462"/>
      <c r="AU75" s="462"/>
      <c r="AV75" s="462"/>
      <c r="AW75" s="462"/>
      <c r="AX75" s="462"/>
      <c r="AY75" s="462"/>
      <c r="AZ75" s="462"/>
      <c r="BA75" s="462"/>
      <c r="BB75" s="474"/>
      <c r="BC75" s="477"/>
      <c r="BD75" s="477"/>
      <c r="BE75" s="477"/>
      <c r="BF75" s="477"/>
      <c r="BG75" s="477"/>
      <c r="BH75" s="477"/>
      <c r="BI75" s="477"/>
      <c r="BJ75" s="477"/>
      <c r="BK75" s="477"/>
      <c r="BL75" s="484"/>
      <c r="BM75" s="483"/>
      <c r="BN75" s="483"/>
      <c r="BO75" s="483"/>
      <c r="BP75" s="483"/>
      <c r="BQ75" s="483"/>
      <c r="BR75" s="483"/>
      <c r="BS75" s="483"/>
      <c r="BT75" s="483"/>
      <c r="BU75" s="483"/>
      <c r="BV75" s="499"/>
    </row>
    <row r="76" spans="3:74" ht="24" customHeight="1">
      <c r="AF76" s="420"/>
      <c r="AG76" s="420"/>
      <c r="AH76" s="420"/>
      <c r="AI76" s="420"/>
      <c r="AJ76" s="420"/>
      <c r="AK76" s="420"/>
      <c r="AL76" s="442" t="s">
        <v>238</v>
      </c>
      <c r="AM76" s="442"/>
      <c r="AN76" s="442"/>
      <c r="AO76" s="442"/>
      <c r="AP76" s="442"/>
      <c r="AQ76" s="442"/>
      <c r="AR76" s="442"/>
      <c r="AS76" s="457">
        <f>SUM(AS73:BA75)</f>
        <v>63.332999999999998</v>
      </c>
      <c r="AT76" s="462"/>
      <c r="AU76" s="462"/>
      <c r="AV76" s="462"/>
      <c r="AW76" s="462"/>
      <c r="AX76" s="462"/>
      <c r="AY76" s="462"/>
      <c r="AZ76" s="462"/>
      <c r="BA76" s="462"/>
      <c r="BB76" s="474"/>
      <c r="BC76" s="457">
        <f>IF(AC70,M69,V69)</f>
        <v>63.332999999999998</v>
      </c>
      <c r="BD76" s="462"/>
      <c r="BE76" s="462"/>
      <c r="BF76" s="462"/>
      <c r="BG76" s="462"/>
      <c r="BH76" s="462"/>
      <c r="BI76" s="462"/>
      <c r="BJ76" s="462"/>
      <c r="BK76" s="474"/>
      <c r="BL76" s="486"/>
      <c r="BM76" s="489"/>
      <c r="BN76" s="489"/>
      <c r="BO76" s="489"/>
      <c r="BP76" s="480" t="s">
        <v>2</v>
      </c>
      <c r="BQ76" s="492">
        <v>0.9</v>
      </c>
      <c r="BR76" s="492"/>
      <c r="BS76" s="480" t="s">
        <v>131</v>
      </c>
      <c r="BT76" s="492">
        <f>ROUNDDOWN(BC76*BQ76,0)</f>
        <v>56</v>
      </c>
      <c r="BU76" s="492"/>
      <c r="BV76" s="500"/>
    </row>
    <row r="77" spans="3:74" ht="24" customHeight="1">
      <c r="AF77" s="419"/>
      <c r="AG77" s="419"/>
      <c r="AH77" s="419"/>
      <c r="AI77" s="419"/>
      <c r="AJ77" s="419"/>
      <c r="AK77" s="419"/>
      <c r="AL77" s="419"/>
      <c r="AM77" s="419"/>
      <c r="AN77" s="419"/>
      <c r="AO77" s="419"/>
      <c r="AP77" s="419"/>
      <c r="AQ77" s="419"/>
      <c r="AR77" s="419"/>
      <c r="AS77" s="419"/>
      <c r="AT77" s="419"/>
      <c r="AU77" s="419"/>
      <c r="AV77" s="419"/>
      <c r="AW77" s="419"/>
      <c r="AX77" s="419"/>
      <c r="AY77" s="419"/>
      <c r="AZ77" s="419"/>
      <c r="BA77" s="419"/>
      <c r="BB77" s="419"/>
      <c r="BC77" s="419"/>
      <c r="BD77" s="419"/>
      <c r="BE77" s="419"/>
      <c r="BF77" s="419"/>
      <c r="BG77" s="419"/>
      <c r="BH77" s="419"/>
      <c r="BI77" s="419"/>
      <c r="BJ77" s="419"/>
      <c r="BK77" s="419"/>
      <c r="BL77" s="485"/>
      <c r="BM77" s="485"/>
      <c r="BN77" s="485"/>
      <c r="BO77" s="485"/>
      <c r="BP77" s="485"/>
      <c r="BQ77" s="485"/>
      <c r="BR77" s="485"/>
      <c r="BS77" s="485"/>
      <c r="BT77" s="485"/>
      <c r="BU77" s="485"/>
      <c r="BV77" s="485"/>
    </row>
    <row r="78" spans="3:74" ht="15" customHeight="1">
      <c r="AF78" s="421"/>
      <c r="AG78" s="314"/>
      <c r="AH78" s="314"/>
      <c r="AI78" s="314"/>
      <c r="AJ78" s="314"/>
      <c r="AK78" s="314"/>
      <c r="AL78" s="314"/>
      <c r="AM78" s="314"/>
      <c r="AN78" s="314"/>
      <c r="AO78" s="447"/>
      <c r="AP78" s="447"/>
      <c r="AQ78" s="449"/>
      <c r="AR78" s="447"/>
      <c r="AS78" s="447"/>
      <c r="AT78" s="447"/>
      <c r="AU78" s="447"/>
      <c r="AV78" s="447"/>
      <c r="AW78" s="447"/>
      <c r="AX78" s="447"/>
      <c r="AY78" s="314"/>
      <c r="AZ78" s="314"/>
      <c r="BA78" s="314"/>
      <c r="BB78" s="314"/>
      <c r="BC78" s="314"/>
      <c r="BD78" s="314"/>
      <c r="BE78" s="314"/>
      <c r="BF78" s="314"/>
      <c r="BG78" s="314"/>
      <c r="BH78" s="314"/>
      <c r="BI78" s="447"/>
      <c r="BJ78" s="447"/>
      <c r="BK78" s="447"/>
      <c r="BL78" s="447"/>
      <c r="BM78" s="447"/>
      <c r="BN78" s="447"/>
      <c r="BO78" s="447"/>
      <c r="BP78" s="447"/>
      <c r="BQ78" s="447"/>
    </row>
    <row r="79" spans="3:74" ht="15" customHeight="1">
      <c r="AF79" s="421"/>
      <c r="AG79" s="314"/>
      <c r="AH79" s="314"/>
      <c r="AI79" s="314"/>
      <c r="AJ79" s="314"/>
      <c r="AK79" s="314"/>
      <c r="AL79" s="314"/>
      <c r="AM79" s="314"/>
      <c r="AN79" s="314"/>
      <c r="AO79" s="447"/>
      <c r="AP79" s="447"/>
      <c r="AQ79" s="449"/>
      <c r="AR79" s="447"/>
      <c r="AS79" s="447"/>
      <c r="AT79" s="447"/>
      <c r="AU79" s="447"/>
      <c r="AV79" s="447"/>
      <c r="AW79" s="447"/>
      <c r="AX79" s="447"/>
      <c r="AY79" s="314"/>
      <c r="AZ79" s="314"/>
      <c r="BA79" s="314"/>
      <c r="BB79" s="314"/>
      <c r="BC79" s="314"/>
      <c r="BD79" s="314"/>
      <c r="BE79" s="314"/>
      <c r="BF79" s="314"/>
      <c r="BG79" s="314"/>
      <c r="BH79" s="314"/>
      <c r="BI79" s="447"/>
      <c r="BJ79" s="447"/>
      <c r="BK79" s="447"/>
      <c r="BL79" s="447"/>
      <c r="BM79" s="447"/>
      <c r="BN79" s="447"/>
      <c r="BO79" s="447"/>
      <c r="BP79" s="447"/>
      <c r="BQ79" s="447"/>
    </row>
    <row r="80" spans="3:74" ht="15" customHeight="1">
      <c r="AF80" s="421"/>
      <c r="AG80" s="314"/>
      <c r="AH80" s="314"/>
      <c r="AI80" s="314"/>
      <c r="AJ80" s="314"/>
      <c r="AK80" s="314"/>
      <c r="AL80" s="314"/>
      <c r="AM80" s="314"/>
      <c r="AN80" s="314"/>
      <c r="AO80" s="447"/>
      <c r="AP80" s="447"/>
      <c r="AQ80" s="449"/>
      <c r="AR80" s="447"/>
      <c r="AS80" s="447"/>
      <c r="AT80" s="447"/>
      <c r="AU80" s="447"/>
      <c r="AV80" s="447"/>
      <c r="AW80" s="447"/>
      <c r="AX80" s="447"/>
      <c r="AY80" s="314"/>
      <c r="AZ80" s="314"/>
      <c r="BA80" s="314"/>
      <c r="BB80" s="314"/>
      <c r="BC80" s="314"/>
      <c r="BD80" s="314"/>
      <c r="BE80" s="314"/>
      <c r="BF80" s="314"/>
      <c r="BG80" s="314"/>
      <c r="BH80" s="314"/>
      <c r="BI80" s="447"/>
      <c r="BJ80" s="447"/>
      <c r="BK80" s="447"/>
      <c r="BL80" s="447"/>
      <c r="BM80" s="447"/>
      <c r="BN80" s="447"/>
      <c r="BO80" s="447"/>
      <c r="BP80" s="447"/>
      <c r="BQ80" s="447"/>
    </row>
    <row r="81" spans="32:69" ht="15" customHeight="1">
      <c r="AF81" s="421"/>
      <c r="AG81" s="314"/>
      <c r="AH81" s="314"/>
      <c r="AI81" s="314"/>
      <c r="AJ81" s="314"/>
      <c r="AK81" s="314"/>
      <c r="AL81" s="314"/>
      <c r="AM81" s="314"/>
      <c r="AN81" s="314"/>
      <c r="AO81" s="447"/>
      <c r="AP81" s="447"/>
      <c r="AQ81" s="449"/>
      <c r="AR81" s="447"/>
      <c r="AS81" s="447"/>
      <c r="AT81" s="447"/>
      <c r="AU81" s="447"/>
      <c r="AV81" s="447"/>
      <c r="AW81" s="447"/>
      <c r="AX81" s="447"/>
      <c r="AY81" s="447"/>
      <c r="AZ81" s="447"/>
      <c r="BA81" s="449"/>
      <c r="BB81" s="447"/>
      <c r="BC81" s="447"/>
      <c r="BD81" s="447"/>
      <c r="BE81" s="447"/>
      <c r="BF81" s="447"/>
      <c r="BG81" s="447"/>
      <c r="BH81" s="447"/>
      <c r="BI81" s="447"/>
      <c r="BJ81" s="447"/>
      <c r="BK81" s="447"/>
      <c r="BL81" s="447"/>
      <c r="BM81" s="447"/>
      <c r="BN81" s="447"/>
      <c r="BO81" s="447"/>
      <c r="BP81" s="447"/>
      <c r="BQ81" s="447"/>
    </row>
  </sheetData>
  <sheetProtection password="E8E3" sheet="1" objects="1" scenarios="1"/>
  <mergeCells count="227">
    <mergeCell ref="C2:Z2"/>
    <mergeCell ref="C3:Z3"/>
    <mergeCell ref="AD4:BW4"/>
    <mergeCell ref="C6:I6"/>
    <mergeCell ref="K6:AB6"/>
    <mergeCell ref="C8:G8"/>
    <mergeCell ref="I8:J8"/>
    <mergeCell ref="K8:AB8"/>
    <mergeCell ref="C10:G10"/>
    <mergeCell ref="K10:AB10"/>
    <mergeCell ref="K12:S12"/>
    <mergeCell ref="T12:AB12"/>
    <mergeCell ref="C13:J13"/>
    <mergeCell ref="K13:S13"/>
    <mergeCell ref="T13:AB13"/>
    <mergeCell ref="C14:J14"/>
    <mergeCell ref="K14:S14"/>
    <mergeCell ref="T14:AB14"/>
    <mergeCell ref="AS15:BV15"/>
    <mergeCell ref="K16:AB16"/>
    <mergeCell ref="C17:J17"/>
    <mergeCell ref="C18:J18"/>
    <mergeCell ref="K18:AB18"/>
    <mergeCell ref="C21:J21"/>
    <mergeCell ref="K21:AB21"/>
    <mergeCell ref="C23:J23"/>
    <mergeCell ref="AS27:BV27"/>
    <mergeCell ref="C30:J30"/>
    <mergeCell ref="K30:AB30"/>
    <mergeCell ref="C31:J31"/>
    <mergeCell ref="C32:J32"/>
    <mergeCell ref="K32:AB32"/>
    <mergeCell ref="C33:J33"/>
    <mergeCell ref="AS34:BV34"/>
    <mergeCell ref="C37:J37"/>
    <mergeCell ref="AT38:BD38"/>
    <mergeCell ref="C39:J39"/>
    <mergeCell ref="K39:AB39"/>
    <mergeCell ref="AT39:BD39"/>
    <mergeCell ref="AF40:AJ40"/>
    <mergeCell ref="AK40:AS40"/>
    <mergeCell ref="AT40:AZ40"/>
    <mergeCell ref="BF40:BM40"/>
    <mergeCell ref="BO40:BT40"/>
    <mergeCell ref="C41:J41"/>
    <mergeCell ref="AF41:AJ41"/>
    <mergeCell ref="AK41:AS41"/>
    <mergeCell ref="AT41:AZ41"/>
    <mergeCell ref="BF41:BM41"/>
    <mergeCell ref="BO41:BT41"/>
    <mergeCell ref="C42:J42"/>
    <mergeCell ref="AF42:AJ42"/>
    <mergeCell ref="AK42:AS42"/>
    <mergeCell ref="AT42:AZ42"/>
    <mergeCell ref="BF42:BM42"/>
    <mergeCell ref="BO42:BT42"/>
    <mergeCell ref="C43:J43"/>
    <mergeCell ref="AF43:AJ43"/>
    <mergeCell ref="AK43:AS43"/>
    <mergeCell ref="BO43:BT43"/>
    <mergeCell ref="C44:J44"/>
    <mergeCell ref="K44:AB44"/>
    <mergeCell ref="AF44:AJ44"/>
    <mergeCell ref="AK44:AS44"/>
    <mergeCell ref="BO44:BT44"/>
    <mergeCell ref="AF45:AJ45"/>
    <mergeCell ref="BO45:BT45"/>
    <mergeCell ref="C46:I46"/>
    <mergeCell ref="J46:K46"/>
    <mergeCell ref="V46:AA46"/>
    <mergeCell ref="C47:I47"/>
    <mergeCell ref="J47:K47"/>
    <mergeCell ref="V47:AA47"/>
    <mergeCell ref="AF47:BV47"/>
    <mergeCell ref="AF48:AM48"/>
    <mergeCell ref="AN48:BV48"/>
    <mergeCell ref="AF49:AM49"/>
    <mergeCell ref="AN49:AY49"/>
    <mergeCell ref="AZ49:BK49"/>
    <mergeCell ref="BL49:BV49"/>
    <mergeCell ref="D50:E50"/>
    <mergeCell ref="F50:O50"/>
    <mergeCell ref="P50:AB50"/>
    <mergeCell ref="AF50:BV50"/>
    <mergeCell ref="D51:E51"/>
    <mergeCell ref="L51:AB51"/>
    <mergeCell ref="D52:E52"/>
    <mergeCell ref="L52:AB52"/>
    <mergeCell ref="M55:S55"/>
    <mergeCell ref="U55:AB55"/>
    <mergeCell ref="AF55:AP55"/>
    <mergeCell ref="AQ55:AS55"/>
    <mergeCell ref="AT55:AX55"/>
    <mergeCell ref="AZ55:BA55"/>
    <mergeCell ref="BC55:BI55"/>
    <mergeCell ref="BL55:BV55"/>
    <mergeCell ref="M56:S56"/>
    <mergeCell ref="V56:AB56"/>
    <mergeCell ref="AF56:AP56"/>
    <mergeCell ref="AQ56:AS56"/>
    <mergeCell ref="AT56:AX56"/>
    <mergeCell ref="AZ56:BA56"/>
    <mergeCell ref="BB56:BK56"/>
    <mergeCell ref="BL56:BV56"/>
    <mergeCell ref="M57:S57"/>
    <mergeCell ref="V57:AB57"/>
    <mergeCell ref="BR59:BV59"/>
    <mergeCell ref="U60:AB60"/>
    <mergeCell ref="AF60:AK60"/>
    <mergeCell ref="AL60:AR60"/>
    <mergeCell ref="AS60:BB60"/>
    <mergeCell ref="BC60:BK60"/>
    <mergeCell ref="BL60:BV60"/>
    <mergeCell ref="M61:S61"/>
    <mergeCell ref="V61:AB61"/>
    <mergeCell ref="AL61:AR61"/>
    <mergeCell ref="AS61:BA61"/>
    <mergeCell ref="BC61:BJ61"/>
    <mergeCell ref="BL61:BV61"/>
    <mergeCell ref="M62:S62"/>
    <mergeCell ref="V62:AB62"/>
    <mergeCell ref="AL62:AR62"/>
    <mergeCell ref="AS62:BA62"/>
    <mergeCell ref="BC62:BJ62"/>
    <mergeCell ref="BL62:BV62"/>
    <mergeCell ref="AL63:AR63"/>
    <mergeCell ref="AS63:BA63"/>
    <mergeCell ref="BC63:BJ63"/>
    <mergeCell ref="BL63:BV63"/>
    <mergeCell ref="AL64:AR64"/>
    <mergeCell ref="AS64:BA64"/>
    <mergeCell ref="BC64:BJ64"/>
    <mergeCell ref="BL64:BV64"/>
    <mergeCell ref="AL65:AR65"/>
    <mergeCell ref="AS65:BA65"/>
    <mergeCell ref="BC65:BJ65"/>
    <mergeCell ref="BL65:BV65"/>
    <mergeCell ref="M66:S66"/>
    <mergeCell ref="AL66:AR66"/>
    <mergeCell ref="AS66:BA66"/>
    <mergeCell ref="BC66:BJ66"/>
    <mergeCell ref="BL66:BV66"/>
    <mergeCell ref="M67:S67"/>
    <mergeCell ref="AL67:AR67"/>
    <mergeCell ref="AS67:BA67"/>
    <mergeCell ref="BC67:BJ67"/>
    <mergeCell ref="BL67:BV67"/>
    <mergeCell ref="M68:S68"/>
    <mergeCell ref="U68:AB68"/>
    <mergeCell ref="AL68:AR68"/>
    <mergeCell ref="AS68:BA68"/>
    <mergeCell ref="BC68:BJ68"/>
    <mergeCell ref="BL68:BV68"/>
    <mergeCell ref="M69:S69"/>
    <mergeCell ref="V69:AB69"/>
    <mergeCell ref="AL69:AR69"/>
    <mergeCell ref="AS69:BA69"/>
    <mergeCell ref="BC69:BJ69"/>
    <mergeCell ref="BL69:BV69"/>
    <mergeCell ref="BR71:BV71"/>
    <mergeCell ref="AF72:AR72"/>
    <mergeCell ref="AS72:BB72"/>
    <mergeCell ref="BC72:BK72"/>
    <mergeCell ref="BL72:BV72"/>
    <mergeCell ref="AL73:AR73"/>
    <mergeCell ref="AS73:BA73"/>
    <mergeCell ref="BC73:BK73"/>
    <mergeCell ref="BL73:BV73"/>
    <mergeCell ref="AL74:AR74"/>
    <mergeCell ref="AS74:BA74"/>
    <mergeCell ref="BC74:BK74"/>
    <mergeCell ref="BL74:BV74"/>
    <mergeCell ref="AL75:AR75"/>
    <mergeCell ref="AS75:BA75"/>
    <mergeCell ref="BC75:BK75"/>
    <mergeCell ref="BL75:BV75"/>
    <mergeCell ref="AL76:AR76"/>
    <mergeCell ref="AS76:BA76"/>
    <mergeCell ref="BC76:BJ76"/>
    <mergeCell ref="BM76:BO76"/>
    <mergeCell ref="BQ76:BR76"/>
    <mergeCell ref="BT76:BV76"/>
    <mergeCell ref="AF6:BW7"/>
    <mergeCell ref="BH9:BL10"/>
    <mergeCell ref="BM9:BV10"/>
    <mergeCell ref="AF11:AR12"/>
    <mergeCell ref="AS11:BV12"/>
    <mergeCell ref="AL13:AR15"/>
    <mergeCell ref="AS13:BV14"/>
    <mergeCell ref="AL16:AR17"/>
    <mergeCell ref="AS16:BG17"/>
    <mergeCell ref="BH16:BV17"/>
    <mergeCell ref="AL18:AR19"/>
    <mergeCell ref="AS18:BG19"/>
    <mergeCell ref="BH18:BV19"/>
    <mergeCell ref="AL20:AR21"/>
    <mergeCell ref="AS20:BV21"/>
    <mergeCell ref="AL22:AR24"/>
    <mergeCell ref="AS22:BV23"/>
    <mergeCell ref="AF25:AK29"/>
    <mergeCell ref="AL25:AR27"/>
    <mergeCell ref="AS25:BV26"/>
    <mergeCell ref="AL28:AR29"/>
    <mergeCell ref="AT28:AV29"/>
    <mergeCell ref="AX28:AZ29"/>
    <mergeCell ref="BB28:BG29"/>
    <mergeCell ref="BI28:BN29"/>
    <mergeCell ref="BP28:BU29"/>
    <mergeCell ref="AF30:AR31"/>
    <mergeCell ref="AS30:BV31"/>
    <mergeCell ref="AF32:AK36"/>
    <mergeCell ref="AL32:AR36"/>
    <mergeCell ref="AS32:BV33"/>
    <mergeCell ref="AS35:BV36"/>
    <mergeCell ref="AF38:AJ39"/>
    <mergeCell ref="AK38:AS39"/>
    <mergeCell ref="BE38:BV39"/>
    <mergeCell ref="K42:AB43"/>
    <mergeCell ref="AF53:AP54"/>
    <mergeCell ref="AQ53:BA54"/>
    <mergeCell ref="BB53:BK54"/>
    <mergeCell ref="BL53:BV54"/>
    <mergeCell ref="AF61:AK63"/>
    <mergeCell ref="AF64:AK66"/>
    <mergeCell ref="AF67:AK69"/>
    <mergeCell ref="AF73:AK76"/>
    <mergeCell ref="AF13:AK24"/>
  </mergeCells>
  <phoneticPr fontId="18"/>
  <dataValidations count="4">
    <dataValidation allowBlank="1" showDropDown="0" showInputMessage="0" showErrorMessage="1" prompt="＊ここに入力された担当者が委任状の担当者となります。_x000a_建築士でなくてもかまいません。" sqref="K21"/>
    <dataValidation allowBlank="1" showDropDown="0" showInputMessage="0" showErrorMessage="1" prompt="建築士事務所に属する、実際に担当される方。_x000a_管理建築士でなくてもかまいません。" sqref="K31:AB31 K34:AB34 K42"/>
    <dataValidation type="list" allowBlank="0" showDropDown="0" showInputMessage="1" showErrorMessage="1" sqref="J46:K47">
      <formula1>"有,無"</formula1>
    </dataValidation>
    <dataValidation type="list" allowBlank="1" showDropDown="0" showInputMessage="1" showErrorMessage="1" sqref="D50:D52">
      <formula1>"有,無"</formula1>
    </dataValidation>
  </dataValidations>
  <printOptions horizontalCentered="1"/>
  <pageMargins left="0.51181102362204722" right="0.15748031496062992" top="0.78740157480314943" bottom="0.51181102362204722" header="0.31496062992125984" footer="0.31496062992125984"/>
  <pageSetup paperSize="9" fitToWidth="1" fitToHeight="1" orientation="portrait" usePrinterDefaults="1" blackAndWhite="1" r:id="rId1"/>
  <rowBreaks count="1" manualBreakCount="1">
    <brk id="50" min="29" max="76" man="1"/>
  </rowBreaks>
  <drawing r:id="rId2"/>
  <legacyDrawing r:id="rId3"/>
  <mc:AlternateContent>
    <mc:Choice xmlns:x14="http://schemas.microsoft.com/office/spreadsheetml/2009/9/main" Requires="x14">
      <controls>
        <mc:AlternateContent>
          <mc:Choice Requires="x14">
            <control shapeId="10243" r:id="rId4" name="チェック 3">
              <controlPr defaultSize="0" print="0" autoPict="0">
                <anchor moveWithCells="1">
                  <from xmlns:xdr="http://schemas.openxmlformats.org/drawingml/2006/spreadsheetDrawing">
                    <xdr:col>26</xdr:col>
                    <xdr:colOff>87630</xdr:colOff>
                    <xdr:row>68</xdr:row>
                    <xdr:rowOff>299085</xdr:rowOff>
                  </from>
                  <to xmlns:xdr="http://schemas.openxmlformats.org/drawingml/2006/spreadsheetDrawing">
                    <xdr:col>28</xdr:col>
                    <xdr:colOff>114300</xdr:colOff>
                    <xdr:row>70</xdr:row>
                    <xdr:rowOff>20320</xdr:rowOff>
                  </to>
                </anchor>
              </controlPr>
            </control>
          </mc:Choice>
        </mc:AlternateContent>
        <mc:AlternateContent>
          <mc:Choice Requires="x14">
            <control shapeId="10244" r:id="rId5" name="チェック 4">
              <controlPr defaultSize="0" print="0" autoPict="0">
                <anchor moveWithCells="1">
                  <from xmlns:xdr="http://schemas.openxmlformats.org/drawingml/2006/spreadsheetDrawing">
                    <xdr:col>26</xdr:col>
                    <xdr:colOff>87630</xdr:colOff>
                    <xdr:row>61</xdr:row>
                    <xdr:rowOff>299085</xdr:rowOff>
                  </from>
                  <to xmlns:xdr="http://schemas.openxmlformats.org/drawingml/2006/spreadsheetDrawing">
                    <xdr:col>28</xdr:col>
                    <xdr:colOff>114300</xdr:colOff>
                    <xdr:row>63</xdr:row>
                    <xdr:rowOff>20320</xdr:rowOff>
                  </to>
                </anchor>
              </controlPr>
            </control>
          </mc:Choice>
        </mc:AlternateContent>
        <mc:AlternateContent>
          <mc:Choice Requires="x14">
            <control shapeId="10245" r:id="rId6" name="チェック 5">
              <controlPr defaultSize="0" print="0" autoPict="0">
                <anchor moveWithCells="1">
                  <from xmlns:xdr="http://schemas.openxmlformats.org/drawingml/2006/spreadsheetDrawing">
                    <xdr:col>26</xdr:col>
                    <xdr:colOff>87630</xdr:colOff>
                    <xdr:row>56</xdr:row>
                    <xdr:rowOff>299085</xdr:rowOff>
                  </from>
                  <to xmlns:xdr="http://schemas.openxmlformats.org/drawingml/2006/spreadsheetDrawing">
                    <xdr:col>28</xdr:col>
                    <xdr:colOff>114300</xdr:colOff>
                    <xdr:row>58</xdr:row>
                    <xdr:rowOff>20320</xdr:rowOff>
                  </to>
                </anchor>
              </controlPr>
            </control>
          </mc:Choice>
        </mc:AlternateContent>
        <mc:AlternateContent>
          <mc:Choice Requires="x14">
            <control shapeId="10273" r:id="rId7" name="チェック 33">
              <controlPr defaultSize="0" autoPict="0">
                <anchor moveWithCells="1">
                  <from xmlns:xdr="http://schemas.openxmlformats.org/drawingml/2006/spreadsheetDrawing">
                    <xdr:col>9</xdr:col>
                    <xdr:colOff>125095</xdr:colOff>
                    <xdr:row>22</xdr:row>
                    <xdr:rowOff>0</xdr:rowOff>
                  </from>
                  <to xmlns:xdr="http://schemas.openxmlformats.org/drawingml/2006/spreadsheetDrawing">
                    <xdr:col>11</xdr:col>
                    <xdr:colOff>128270</xdr:colOff>
                    <xdr:row>23</xdr:row>
                    <xdr:rowOff>16510</xdr:rowOff>
                  </to>
                </anchor>
              </controlPr>
            </control>
          </mc:Choice>
        </mc:AlternateContent>
        <mc:AlternateContent>
          <mc:Choice Requires="x14">
            <control shapeId="10278" r:id="rId8" name="チェック 38">
              <controlPr defaultSize="0" autoPict="0">
                <anchor moveWithCells="1">
                  <from xmlns:xdr="http://schemas.openxmlformats.org/drawingml/2006/spreadsheetDrawing">
                    <xdr:col>9</xdr:col>
                    <xdr:colOff>125095</xdr:colOff>
                    <xdr:row>21</xdr:row>
                    <xdr:rowOff>0</xdr:rowOff>
                  </from>
                  <to xmlns:xdr="http://schemas.openxmlformats.org/drawingml/2006/spreadsheetDrawing">
                    <xdr:col>11</xdr:col>
                    <xdr:colOff>128270</xdr:colOff>
                    <xdr:row>22</xdr:row>
                    <xdr:rowOff>16510</xdr:rowOff>
                  </to>
                </anchor>
              </controlPr>
            </control>
          </mc:Choice>
        </mc:AlternateContent>
        <mc:AlternateContent>
          <mc:Choice Requires="x14">
            <control shapeId="10279" r:id="rId9" name="チェック 39">
              <controlPr defaultSize="0" autoPict="0">
                <anchor moveWithCells="1">
                  <from xmlns:xdr="http://schemas.openxmlformats.org/drawingml/2006/spreadsheetDrawing">
                    <xdr:col>12</xdr:col>
                    <xdr:colOff>120015</xdr:colOff>
                    <xdr:row>21</xdr:row>
                    <xdr:rowOff>0</xdr:rowOff>
                  </from>
                  <to xmlns:xdr="http://schemas.openxmlformats.org/drawingml/2006/spreadsheetDrawing">
                    <xdr:col>14</xdr:col>
                    <xdr:colOff>123190</xdr:colOff>
                    <xdr:row>22</xdr:row>
                    <xdr:rowOff>16510</xdr:rowOff>
                  </to>
                </anchor>
              </controlPr>
            </control>
          </mc:Choice>
        </mc:AlternateContent>
        <mc:AlternateContent>
          <mc:Choice Requires="x14">
            <control shapeId="10280" r:id="rId10" name="チェック 40">
              <controlPr defaultSize="0" autoPict="0">
                <anchor moveWithCells="1">
                  <from xmlns:xdr="http://schemas.openxmlformats.org/drawingml/2006/spreadsheetDrawing">
                    <xdr:col>15</xdr:col>
                    <xdr:colOff>120015</xdr:colOff>
                    <xdr:row>21</xdr:row>
                    <xdr:rowOff>5080</xdr:rowOff>
                  </from>
                  <to xmlns:xdr="http://schemas.openxmlformats.org/drawingml/2006/spreadsheetDrawing">
                    <xdr:col>17</xdr:col>
                    <xdr:colOff>123190</xdr:colOff>
                    <xdr:row>22</xdr:row>
                    <xdr:rowOff>21590</xdr:rowOff>
                  </to>
                </anchor>
              </controlPr>
            </control>
          </mc:Choice>
        </mc:AlternateContent>
        <mc:AlternateContent>
          <mc:Choice Requires="x14">
            <control shapeId="10281" r:id="rId11" name="チェック 41">
              <controlPr defaultSize="0" autoPict="0">
                <anchor moveWithCells="1">
                  <from xmlns:xdr="http://schemas.openxmlformats.org/drawingml/2006/spreadsheetDrawing">
                    <xdr:col>9</xdr:col>
                    <xdr:colOff>123825</xdr:colOff>
                    <xdr:row>22</xdr:row>
                    <xdr:rowOff>0</xdr:rowOff>
                  </from>
                  <to xmlns:xdr="http://schemas.openxmlformats.org/drawingml/2006/spreadsheetDrawing">
                    <xdr:col>11</xdr:col>
                    <xdr:colOff>126365</xdr:colOff>
                    <xdr:row>23</xdr:row>
                    <xdr:rowOff>15875</xdr:rowOff>
                  </to>
                </anchor>
              </controlPr>
            </control>
          </mc:Choice>
        </mc:AlternateContent>
        <mc:AlternateContent>
          <mc:Choice Requires="x14">
            <control shapeId="10282" r:id="rId12" name="チェック 42">
              <controlPr defaultSize="0" autoPict="0">
                <anchor moveWithCells="1">
                  <from xmlns:xdr="http://schemas.openxmlformats.org/drawingml/2006/spreadsheetDrawing">
                    <xdr:col>18</xdr:col>
                    <xdr:colOff>127000</xdr:colOff>
                    <xdr:row>22</xdr:row>
                    <xdr:rowOff>0</xdr:rowOff>
                  </from>
                  <to xmlns:xdr="http://schemas.openxmlformats.org/drawingml/2006/spreadsheetDrawing">
                    <xdr:col>20</xdr:col>
                    <xdr:colOff>129540</xdr:colOff>
                    <xdr:row>23</xdr:row>
                    <xdr:rowOff>14605</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はじめに</vt:lpstr>
      <vt:lpstr>申込書</vt:lpstr>
      <vt:lpstr>様式0</vt:lpstr>
      <vt:lpstr>追加 (設計者)</vt:lpstr>
      <vt:lpstr>追加 (施工者)</vt:lpstr>
      <vt:lpstr>委任状</vt:lpstr>
      <vt:lpstr>申請書</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ioas_user</dc:creator>
  <cp:lastModifiedBy>441487</cp:lastModifiedBy>
  <cp:lastPrinted>2018-03-29T10:05:03Z</cp:lastPrinted>
  <dcterms:created xsi:type="dcterms:W3CDTF">2011-05-12T01:41:03Z</dcterms:created>
  <dcterms:modified xsi:type="dcterms:W3CDTF">2023-03-19T10:17:25Z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5" baseType="lpwstr">
      <vt:lpwstr>2.1.9.0</vt:lpwstr>
      <vt:lpwstr>3.0.2.0</vt:lpwstr>
      <vt:lpwstr>3.0.4.0</vt:lpwstr>
      <vt:lpwstr>3.1.3.0</vt:lpwstr>
      <vt:lpwstr>3.1.9.0</vt:lpwstr>
    </vt:vector>
  </property>
  <property fmtid="{DCFEDD21-7773-49B2-8022-6FC58DB5260B}" pid="3" name="LastSavedVersion">
    <vt:lpwstr>3.1.3.0</vt:lpwstr>
  </property>
  <property fmtid="{DCFEDD21-7773-49B2-8022-6FC58DB5260B}" pid="4" name="LastSavedDate">
    <vt:filetime>2023-03-19T10:17:25Z</vt:filetime>
  </property>
</Properties>
</file>