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915" windowWidth="18180" windowHeight="832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10" i="3"/>
  <c r="I11"/>
  <c r="E10"/>
  <c r="E6"/>
  <c r="J18"/>
  <c r="F18"/>
  <c r="C18"/>
  <c r="L17"/>
  <c r="H17"/>
  <c r="E17"/>
  <c r="L16"/>
  <c r="H16"/>
  <c r="L15"/>
  <c r="H15"/>
  <c r="L14"/>
  <c r="H14"/>
  <c r="E14"/>
  <c r="L13"/>
  <c r="D13"/>
  <c r="E13" s="1"/>
  <c r="I13" s="1"/>
  <c r="L12"/>
  <c r="E12"/>
  <c r="I12" s="1"/>
  <c r="L9"/>
  <c r="H9"/>
  <c r="L10"/>
  <c r="H18"/>
  <c r="L8"/>
  <c r="E8"/>
  <c r="I8" s="1"/>
  <c r="L7"/>
  <c r="E7"/>
  <c r="I7" s="1"/>
  <c r="K6"/>
  <c r="L6" s="1"/>
  <c r="L18" s="1"/>
  <c r="I9" l="1"/>
  <c r="I14"/>
  <c r="I15"/>
  <c r="I16"/>
  <c r="I17"/>
  <c r="E18"/>
  <c r="I6"/>
  <c r="I18"/>
</calcChain>
</file>

<file path=xl/sharedStrings.xml><?xml version="1.0" encoding="utf-8"?>
<sst xmlns="http://schemas.openxmlformats.org/spreadsheetml/2006/main" count="38" uniqueCount="32">
  <si>
    <t>機材室</t>
    <rPh sb="0" eb="2">
      <t>キザイ</t>
    </rPh>
    <rPh sb="2" eb="3">
      <t>シツ</t>
    </rPh>
    <phoneticPr fontId="4"/>
  </si>
  <si>
    <t>倉庫</t>
    <rPh sb="0" eb="2">
      <t>ソウコ</t>
    </rPh>
    <phoneticPr fontId="4"/>
  </si>
  <si>
    <t>観察室</t>
    <rPh sb="0" eb="3">
      <t>カンサツシツ</t>
    </rPh>
    <phoneticPr fontId="4"/>
  </si>
  <si>
    <t>ナース
ステーション</t>
    <phoneticPr fontId="4"/>
  </si>
  <si>
    <t>トイレ
洗面所　　</t>
    <rPh sb="4" eb="6">
      <t>センメン</t>
    </rPh>
    <rPh sb="6" eb="7">
      <t>ショ</t>
    </rPh>
    <phoneticPr fontId="4"/>
  </si>
  <si>
    <t>学習室</t>
    <rPh sb="0" eb="2">
      <t>ガクシュウ</t>
    </rPh>
    <rPh sb="2" eb="3">
      <t>シツ</t>
    </rPh>
    <phoneticPr fontId="4"/>
  </si>
  <si>
    <t>親子室</t>
    <rPh sb="0" eb="2">
      <t>オヤコ</t>
    </rPh>
    <rPh sb="2" eb="3">
      <t>シツ</t>
    </rPh>
    <phoneticPr fontId="4"/>
  </si>
  <si>
    <t>面積
(㎡)</t>
    <rPh sb="0" eb="2">
      <t>メンセキ</t>
    </rPh>
    <phoneticPr fontId="4"/>
  </si>
  <si>
    <t>１室当たりの面積（㎡）</t>
    <rPh sb="1" eb="2">
      <t>シツ</t>
    </rPh>
    <rPh sb="2" eb="3">
      <t>ア</t>
    </rPh>
    <rPh sb="6" eb="8">
      <t>メンセキ</t>
    </rPh>
    <phoneticPr fontId="4"/>
  </si>
  <si>
    <t>備考</t>
    <rPh sb="0" eb="2">
      <t>ビコウ</t>
    </rPh>
    <phoneticPr fontId="4"/>
  </si>
  <si>
    <t>現況</t>
    <rPh sb="0" eb="2">
      <t>ゲンキョウ</t>
    </rPh>
    <phoneticPr fontId="4"/>
  </si>
  <si>
    <t>室名</t>
    <rPh sb="0" eb="1">
      <t>シツ</t>
    </rPh>
    <rPh sb="1" eb="2">
      <t>メイ</t>
    </rPh>
    <phoneticPr fontId="4"/>
  </si>
  <si>
    <t>基本設計</t>
    <rPh sb="0" eb="2">
      <t>キホン</t>
    </rPh>
    <rPh sb="2" eb="4">
      <t>セッケイ</t>
    </rPh>
    <phoneticPr fontId="4"/>
  </si>
  <si>
    <t>室数</t>
    <rPh sb="0" eb="1">
      <t>シツ</t>
    </rPh>
    <rPh sb="1" eb="2">
      <t>スウ</t>
    </rPh>
    <phoneticPr fontId="4"/>
  </si>
  <si>
    <t>現況との
面積差</t>
    <rPh sb="0" eb="2">
      <t>ゲンキョウ</t>
    </rPh>
    <rPh sb="5" eb="7">
      <t>メンセキ</t>
    </rPh>
    <rPh sb="7" eb="8">
      <t>サ</t>
    </rPh>
    <phoneticPr fontId="1"/>
  </si>
  <si>
    <t>(仮称)高知県子ども総合センター　病棟部面積比較</t>
    <rPh sb="4" eb="7">
      <t>コウチケン</t>
    </rPh>
    <rPh sb="7" eb="8">
      <t>コ</t>
    </rPh>
    <rPh sb="10" eb="12">
      <t>ソウゴウ</t>
    </rPh>
    <rPh sb="17" eb="19">
      <t>ビョウトウ</t>
    </rPh>
    <rPh sb="19" eb="20">
      <t>ブ</t>
    </rPh>
    <rPh sb="20" eb="22">
      <t>メンセキ</t>
    </rPh>
    <rPh sb="22" eb="24">
      <t>ヒカク</t>
    </rPh>
    <phoneticPr fontId="4"/>
  </si>
  <si>
    <t>病棟計</t>
    <rPh sb="0" eb="2">
      <t>ビョウトウ</t>
    </rPh>
    <rPh sb="2" eb="3">
      <t>ケイ</t>
    </rPh>
    <phoneticPr fontId="4"/>
  </si>
  <si>
    <t>浴室・更衣室</t>
    <rPh sb="0" eb="2">
      <t>ヨクシツ</t>
    </rPh>
    <rPh sb="3" eb="5">
      <t>コウイ</t>
    </rPh>
    <rPh sb="5" eb="6">
      <t>シツ</t>
    </rPh>
    <phoneticPr fontId="4"/>
  </si>
  <si>
    <t>設計：35㎡×3室＋54㎡×1室
法律上の面積基準：1人4.3㎡(4人17.2㎡)以上</t>
    <rPh sb="0" eb="2">
      <t>セッケイ</t>
    </rPh>
    <rPh sb="8" eb="9">
      <t>シツ</t>
    </rPh>
    <rPh sb="15" eb="16">
      <t>シツ</t>
    </rPh>
    <rPh sb="17" eb="19">
      <t>ホウリツ</t>
    </rPh>
    <rPh sb="19" eb="20">
      <t>ジョウ</t>
    </rPh>
    <rPh sb="21" eb="23">
      <t>メンセキ</t>
    </rPh>
    <rPh sb="23" eb="25">
      <t>キジュン</t>
    </rPh>
    <rPh sb="27" eb="28">
      <t>ニン</t>
    </rPh>
    <rPh sb="34" eb="35">
      <t>ニン</t>
    </rPh>
    <rPh sb="41" eb="43">
      <t>イジョウ</t>
    </rPh>
    <phoneticPr fontId="4"/>
  </si>
  <si>
    <t>設計：35㎡×2室
法律上の面積基準：1人8㎡(4人32㎡)以上</t>
    <rPh sb="0" eb="2">
      <t>セッケイ</t>
    </rPh>
    <rPh sb="8" eb="9">
      <t>シツ</t>
    </rPh>
    <rPh sb="10" eb="12">
      <t>ホウリツ</t>
    </rPh>
    <rPh sb="12" eb="13">
      <t>ジョウ</t>
    </rPh>
    <rPh sb="14" eb="16">
      <t>メンセキ</t>
    </rPh>
    <rPh sb="16" eb="18">
      <t>キジュン</t>
    </rPh>
    <rPh sb="20" eb="21">
      <t>ニン</t>
    </rPh>
    <rPh sb="25" eb="26">
      <t>ニン</t>
    </rPh>
    <rPh sb="30" eb="32">
      <t>イジョウ</t>
    </rPh>
    <phoneticPr fontId="4"/>
  </si>
  <si>
    <t>乳幼児や重心児の安全管理</t>
    <phoneticPr fontId="1"/>
  </si>
  <si>
    <t>※設計：リネン室</t>
    <rPh sb="1" eb="3">
      <t>セッケイ</t>
    </rPh>
    <phoneticPr fontId="1"/>
  </si>
  <si>
    <t>学童児等の自習等に使用。</t>
    <rPh sb="7" eb="8">
      <t>トウ</t>
    </rPh>
    <rPh sb="9" eb="11">
      <t>シヨウ</t>
    </rPh>
    <phoneticPr fontId="1"/>
  </si>
  <si>
    <t>（参考）神奈川県類似施設</t>
    <rPh sb="1" eb="3">
      <t>サンコウ</t>
    </rPh>
    <rPh sb="4" eb="8">
      <t>カナガワケン</t>
    </rPh>
    <rPh sb="8" eb="10">
      <t>ルイジ</t>
    </rPh>
    <rPh sb="10" eb="12">
      <t>シセツ</t>
    </rPh>
    <phoneticPr fontId="4"/>
  </si>
  <si>
    <t>病室(19床)</t>
    <rPh sb="0" eb="2">
      <t>ビョウシツ</t>
    </rPh>
    <rPh sb="5" eb="6">
      <t>ユカ</t>
    </rPh>
    <phoneticPr fontId="4"/>
  </si>
  <si>
    <t>居室(8床)</t>
    <rPh sb="0" eb="2">
      <t>キョシツ</t>
    </rPh>
    <rPh sb="4" eb="5">
      <t>ユカ</t>
    </rPh>
    <phoneticPr fontId="4"/>
  </si>
  <si>
    <t>※処置室を含む。</t>
    <rPh sb="1" eb="3">
      <t>ショチ</t>
    </rPh>
    <rPh sb="3" eb="4">
      <t>シツ</t>
    </rPh>
    <rPh sb="5" eb="6">
      <t>フク</t>
    </rPh>
    <phoneticPr fontId="1"/>
  </si>
  <si>
    <t>親子入院用。
設計：21㎡×3室+37㎡(ﾃﾞｲﾙｰﾑ)+25㎡(風呂、トイレ、湯沸)</t>
    <rPh sb="4" eb="5">
      <t>ヨウ</t>
    </rPh>
    <rPh sb="7" eb="9">
      <t>セッケイ</t>
    </rPh>
    <rPh sb="33" eb="35">
      <t>フロ</t>
    </rPh>
    <phoneticPr fontId="4"/>
  </si>
  <si>
    <t>デイルーム</t>
    <phoneticPr fontId="4"/>
  </si>
  <si>
    <t>フロアスペース</t>
    <phoneticPr fontId="1"/>
  </si>
  <si>
    <t>※拡充検討中。</t>
    <rPh sb="1" eb="3">
      <t>カクジュウ</t>
    </rPh>
    <rPh sb="3" eb="6">
      <t>ケントウチュウ</t>
    </rPh>
    <phoneticPr fontId="1"/>
  </si>
  <si>
    <t>※食堂との一体的運用を検討中。</t>
    <rPh sb="1" eb="3">
      <t>ショクドウ</t>
    </rPh>
    <rPh sb="5" eb="8">
      <t>イッタイテキ</t>
    </rPh>
    <rPh sb="8" eb="10">
      <t>ウンヨウ</t>
    </rPh>
    <rPh sb="11" eb="14">
      <t>ケントウチュウ</t>
    </rPh>
    <phoneticPr fontId="1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</si>
</sst>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178" formatCode="0.00_ "/>
    <numFmt numFmtId="179" formatCode="#,##0.00_);[Red]\(#,##0.00\)"/>
    <numFmt numFmtId="180" formatCode="[$-411]General"/>
    <numFmt numFmtId="181" formatCode="0.00;&quot;△ &quot;0.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0" fontId="10" fillId="0" borderId="0" applyBorder="0" applyProtection="0">
      <alignment vertical="center"/>
    </xf>
    <xf numFmtId="0" fontId="10" fillId="0" borderId="0" applyNumberFormat="0" applyBorder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>
      <alignment vertical="center"/>
    </xf>
    <xf numFmtId="177" fontId="5" fillId="4" borderId="3" xfId="2" applyNumberFormat="1" applyFont="1" applyFill="1" applyBorder="1" applyAlignment="1">
      <alignment vertical="center" wrapText="1"/>
    </xf>
    <xf numFmtId="176" fontId="5" fillId="4" borderId="3" xfId="1" applyNumberFormat="1" applyFont="1" applyFill="1" applyBorder="1" applyAlignment="1">
      <alignment vertical="center" wrapText="1"/>
    </xf>
    <xf numFmtId="0" fontId="2" fillId="0" borderId="4" xfId="1" applyBorder="1" applyAlignment="1">
      <alignment horizontal="left" vertical="center"/>
    </xf>
    <xf numFmtId="0" fontId="2" fillId="0" borderId="4" xfId="1" applyBorder="1" applyAlignment="1">
      <alignment horizontal="left" vertical="center" wrapText="1"/>
    </xf>
    <xf numFmtId="0" fontId="2" fillId="2" borderId="4" xfId="1" applyFill="1" applyBorder="1" applyAlignment="1">
      <alignment horizontal="center" vertical="center"/>
    </xf>
    <xf numFmtId="179" fontId="5" fillId="2" borderId="3" xfId="2" applyNumberFormat="1" applyFont="1" applyFill="1" applyBorder="1">
      <alignment vertical="center"/>
    </xf>
    <xf numFmtId="40" fontId="5" fillId="2" borderId="3" xfId="2" applyNumberFormat="1" applyFont="1" applyFill="1" applyBorder="1">
      <alignment vertical="center"/>
    </xf>
    <xf numFmtId="176" fontId="5" fillId="2" borderId="3" xfId="2" applyNumberFormat="1" applyFont="1" applyFill="1" applyBorder="1">
      <alignment vertical="center"/>
    </xf>
    <xf numFmtId="179" fontId="6" fillId="2" borderId="3" xfId="2" applyNumberFormat="1" applyFont="1" applyFill="1" applyBorder="1">
      <alignment vertical="center"/>
    </xf>
    <xf numFmtId="40" fontId="6" fillId="2" borderId="3" xfId="2" applyNumberFormat="1" applyFont="1" applyFill="1" applyBorder="1">
      <alignment vertical="center"/>
    </xf>
    <xf numFmtId="176" fontId="6" fillId="2" borderId="3" xfId="2" applyNumberFormat="1" applyFont="1" applyFill="1" applyBorder="1">
      <alignment vertical="center"/>
    </xf>
    <xf numFmtId="178" fontId="5" fillId="4" borderId="3" xfId="1" applyNumberFormat="1" applyFont="1" applyFill="1" applyBorder="1" applyAlignment="1">
      <alignment vertical="center" wrapText="1"/>
    </xf>
    <xf numFmtId="0" fontId="3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176" fontId="5" fillId="5" borderId="3" xfId="1" applyNumberFormat="1" applyFont="1" applyFill="1" applyBorder="1" applyAlignment="1">
      <alignment vertical="center" wrapText="1"/>
    </xf>
    <xf numFmtId="178" fontId="5" fillId="5" borderId="3" xfId="1" applyNumberFormat="1" applyFont="1" applyFill="1" applyBorder="1" applyAlignment="1">
      <alignment vertical="center" wrapText="1"/>
    </xf>
    <xf numFmtId="177" fontId="5" fillId="5" borderId="3" xfId="2" applyNumberFormat="1" applyFont="1" applyFill="1" applyBorder="1" applyAlignment="1">
      <alignment vertical="center" wrapText="1"/>
    </xf>
    <xf numFmtId="0" fontId="6" fillId="5" borderId="6" xfId="1" applyFont="1" applyFill="1" applyBorder="1" applyAlignment="1">
      <alignment horizontal="center" vertical="center" wrapText="1"/>
    </xf>
    <xf numFmtId="181" fontId="5" fillId="5" borderId="3" xfId="2" applyNumberFormat="1" applyFont="1" applyFill="1" applyBorder="1" applyAlignment="1">
      <alignment vertical="center" wrapText="1"/>
    </xf>
    <xf numFmtId="181" fontId="5" fillId="2" borderId="3" xfId="2" applyNumberFormat="1" applyFont="1" applyFill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vertical="center" wrapText="1"/>
    </xf>
    <xf numFmtId="178" fontId="5" fillId="6" borderId="3" xfId="1" applyNumberFormat="1" applyFont="1" applyFill="1" applyBorder="1" applyAlignment="1">
      <alignment vertical="center" wrapText="1"/>
    </xf>
    <xf numFmtId="177" fontId="5" fillId="6" borderId="3" xfId="2" applyNumberFormat="1" applyFont="1" applyFill="1" applyBorder="1" applyAlignment="1">
      <alignment vertical="center" wrapText="1"/>
    </xf>
    <xf numFmtId="176" fontId="5" fillId="4" borderId="7" xfId="1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  <xf numFmtId="178" fontId="5" fillId="4" borderId="7" xfId="1" applyNumberFormat="1" applyFont="1" applyFill="1" applyBorder="1" applyAlignment="1">
      <alignment vertical="center" wrapText="1"/>
    </xf>
    <xf numFmtId="178" fontId="5" fillId="4" borderId="5" xfId="1" applyNumberFormat="1" applyFont="1" applyFill="1" applyBorder="1" applyAlignment="1">
      <alignment vertical="center" wrapText="1"/>
    </xf>
    <xf numFmtId="177" fontId="5" fillId="4" borderId="7" xfId="2" applyNumberFormat="1" applyFont="1" applyFill="1" applyBorder="1" applyAlignment="1">
      <alignment vertical="center" wrapText="1"/>
    </xf>
    <xf numFmtId="177" fontId="5" fillId="4" borderId="5" xfId="2" applyNumberFormat="1" applyFont="1" applyFill="1" applyBorder="1" applyAlignment="1">
      <alignment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</cellXfs>
  <cellStyles count="5">
    <cellStyle name="Excel Built-in Normal" xfId="3"/>
    <cellStyle name="Excel Built-in Normal 1" xfId="4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8"/>
  <sheetViews>
    <sheetView tabSelected="1" topLeftCell="A5" zoomScale="80" zoomScaleNormal="80" workbookViewId="0">
      <selection activeCell="N11" sqref="N11"/>
    </sheetView>
  </sheetViews>
  <sheetFormatPr defaultRowHeight="13.5"/>
  <cols>
    <col min="1" max="1" width="1.875" style="1" customWidth="1"/>
    <col min="2" max="2" width="13.625" style="1" customWidth="1"/>
    <col min="3" max="3" width="5.5" style="1" customWidth="1"/>
    <col min="4" max="4" width="8.875" style="1" customWidth="1"/>
    <col min="5" max="5" width="10.625" style="1" customWidth="1"/>
    <col min="6" max="6" width="5.5" style="1" customWidth="1"/>
    <col min="7" max="7" width="8.875" style="1" customWidth="1"/>
    <col min="8" max="9" width="10.625" style="1" customWidth="1"/>
    <col min="10" max="10" width="5.5" style="1" customWidth="1"/>
    <col min="11" max="11" width="8.875" style="1" customWidth="1"/>
    <col min="12" max="12" width="10.625" style="1" customWidth="1"/>
    <col min="13" max="13" width="34.125" style="1" customWidth="1"/>
    <col min="14" max="14" width="9.625" style="1" customWidth="1"/>
    <col min="15" max="15" width="7.375" style="1" customWidth="1"/>
    <col min="16" max="16" width="9.625" style="1" customWidth="1"/>
    <col min="17" max="17" width="5.625" style="1" customWidth="1"/>
    <col min="18" max="19" width="8.875" style="1" customWidth="1"/>
    <col min="20" max="30" width="9.625" style="1" customWidth="1"/>
    <col min="31" max="31" width="7.375" style="1" customWidth="1"/>
    <col min="32" max="32" width="9.625" style="1" customWidth="1"/>
    <col min="33" max="33" width="5.625" style="1" customWidth="1"/>
    <col min="34" max="35" width="8.875" style="1" customWidth="1"/>
    <col min="36" max="46" width="9.625" style="1" customWidth="1"/>
    <col min="47" max="47" width="7.375" style="1" customWidth="1"/>
    <col min="48" max="48" width="9.625" style="1" customWidth="1"/>
    <col min="49" max="49" width="5.625" style="1" customWidth="1"/>
    <col min="50" max="51" width="8.875" style="1" customWidth="1"/>
    <col min="52" max="62" width="9.625" style="1" customWidth="1"/>
    <col min="63" max="63" width="7.375" style="1" customWidth="1"/>
    <col min="64" max="64" width="9.625" style="1" customWidth="1"/>
    <col min="65" max="65" width="5.625" style="1" customWidth="1"/>
    <col min="66" max="67" width="8.875" style="1" customWidth="1"/>
    <col min="68" max="78" width="9.625" style="1" customWidth="1"/>
    <col min="79" max="79" width="7.375" style="1" customWidth="1"/>
    <col min="80" max="80" width="9.625" style="1" customWidth="1"/>
    <col min="81" max="81" width="5.625" style="1" customWidth="1"/>
    <col min="82" max="83" width="8.875" style="1" customWidth="1"/>
    <col min="84" max="94" width="9.625" style="1" customWidth="1"/>
    <col min="95" max="95" width="7.375" style="1" customWidth="1"/>
    <col min="96" max="96" width="9.625" style="1" customWidth="1"/>
    <col min="97" max="97" width="5.625" style="1" customWidth="1"/>
    <col min="98" max="99" width="8.875" style="1" customWidth="1"/>
    <col min="100" max="110" width="9.625" style="1" customWidth="1"/>
    <col min="111" max="111" width="7.375" style="1" customWidth="1"/>
    <col min="112" max="112" width="9.625" style="1" customWidth="1"/>
    <col min="113" max="113" width="5.625" style="1" customWidth="1"/>
    <col min="114" max="115" width="8.875" style="1" customWidth="1"/>
    <col min="116" max="126" width="9.625" style="1" customWidth="1"/>
    <col min="127" max="127" width="7.375" style="1" customWidth="1"/>
    <col min="128" max="128" width="9.625" style="1" customWidth="1"/>
    <col min="129" max="129" width="5.625" style="1" customWidth="1"/>
    <col min="130" max="131" width="8.875" style="1" customWidth="1"/>
    <col min="132" max="142" width="9.625" style="1" customWidth="1"/>
    <col min="143" max="143" width="7.375" style="1" customWidth="1"/>
    <col min="144" max="144" width="9.625" style="1" customWidth="1"/>
    <col min="145" max="145" width="5.625" style="1" customWidth="1"/>
    <col min="146" max="147" width="8.875" style="1" customWidth="1"/>
    <col min="148" max="154" width="9.625" style="1" customWidth="1"/>
    <col min="155" max="16384" width="9" style="1"/>
  </cols>
  <sheetData>
    <row r="2" spans="2:13" ht="19.5" customHeight="1">
      <c r="B2" s="1" t="s">
        <v>15</v>
      </c>
    </row>
    <row r="3" spans="2:13" ht="8.25" customHeight="1"/>
    <row r="4" spans="2:13" ht="35.25" customHeight="1">
      <c r="B4" s="46" t="s">
        <v>11</v>
      </c>
      <c r="C4" s="48" t="s">
        <v>10</v>
      </c>
      <c r="D4" s="49"/>
      <c r="E4" s="50"/>
      <c r="F4" s="51" t="s">
        <v>12</v>
      </c>
      <c r="G4" s="52"/>
      <c r="H4" s="52"/>
      <c r="I4" s="53"/>
      <c r="J4" s="43" t="s">
        <v>23</v>
      </c>
      <c r="K4" s="44"/>
      <c r="L4" s="45"/>
      <c r="M4" s="41" t="s">
        <v>9</v>
      </c>
    </row>
    <row r="5" spans="2:13" ht="38.25" customHeight="1">
      <c r="B5" s="47"/>
      <c r="C5" s="29" t="s">
        <v>13</v>
      </c>
      <c r="D5" s="30" t="s">
        <v>8</v>
      </c>
      <c r="E5" s="31" t="s">
        <v>7</v>
      </c>
      <c r="F5" s="19" t="s">
        <v>13</v>
      </c>
      <c r="G5" s="20" t="s">
        <v>8</v>
      </c>
      <c r="H5" s="21" t="s">
        <v>7</v>
      </c>
      <c r="I5" s="25" t="s">
        <v>14</v>
      </c>
      <c r="J5" s="18" t="s">
        <v>13</v>
      </c>
      <c r="K5" s="17" t="s">
        <v>8</v>
      </c>
      <c r="L5" s="16" t="s">
        <v>7</v>
      </c>
      <c r="M5" s="42"/>
    </row>
    <row r="6" spans="2:13" ht="35.25" customHeight="1">
      <c r="B6" s="4" t="s">
        <v>24</v>
      </c>
      <c r="C6" s="32">
        <v>7</v>
      </c>
      <c r="D6" s="33"/>
      <c r="E6" s="34">
        <f>294.58-39.9</f>
        <v>254.67999999999998</v>
      </c>
      <c r="F6" s="22">
        <v>4</v>
      </c>
      <c r="G6" s="23"/>
      <c r="H6" s="24">
        <v>160.41999999999999</v>
      </c>
      <c r="I6" s="26">
        <f t="shared" ref="I6:I18" si="0">H6-E6</f>
        <v>-94.259999999999991</v>
      </c>
      <c r="J6" s="3">
        <v>8</v>
      </c>
      <c r="K6" s="13">
        <f>196.95/8</f>
        <v>24.618749999999999</v>
      </c>
      <c r="L6" s="2">
        <f>J6*K6</f>
        <v>196.95</v>
      </c>
      <c r="M6" s="28" t="s">
        <v>18</v>
      </c>
    </row>
    <row r="7" spans="2:13" ht="41.25" customHeight="1">
      <c r="B7" s="4" t="s">
        <v>25</v>
      </c>
      <c r="C7" s="32">
        <v>2</v>
      </c>
      <c r="D7" s="33">
        <v>54</v>
      </c>
      <c r="E7" s="34">
        <f t="shared" ref="E7:E17" si="1">+C7*D7</f>
        <v>108</v>
      </c>
      <c r="F7" s="22">
        <v>2</v>
      </c>
      <c r="G7" s="23">
        <v>35</v>
      </c>
      <c r="H7" s="24">
        <v>70.34</v>
      </c>
      <c r="I7" s="26">
        <f t="shared" si="0"/>
        <v>-37.659999999999997</v>
      </c>
      <c r="J7" s="3"/>
      <c r="K7" s="13"/>
      <c r="L7" s="2">
        <f>+J7*K7</f>
        <v>0</v>
      </c>
      <c r="M7" s="28" t="s">
        <v>19</v>
      </c>
    </row>
    <row r="8" spans="2:13" ht="45" customHeight="1">
      <c r="B8" s="4" t="s">
        <v>6</v>
      </c>
      <c r="C8" s="32">
        <v>1</v>
      </c>
      <c r="D8" s="33">
        <v>82.56</v>
      </c>
      <c r="E8" s="34">
        <f t="shared" si="1"/>
        <v>82.56</v>
      </c>
      <c r="F8" s="22">
        <v>3</v>
      </c>
      <c r="G8" s="23"/>
      <c r="H8" s="24">
        <v>125.21</v>
      </c>
      <c r="I8" s="26">
        <f t="shared" si="0"/>
        <v>42.649999999999991</v>
      </c>
      <c r="J8" s="3"/>
      <c r="K8" s="13"/>
      <c r="L8" s="2">
        <f t="shared" ref="L8:L17" si="2">+J8*K8</f>
        <v>0</v>
      </c>
      <c r="M8" s="28" t="s">
        <v>27</v>
      </c>
    </row>
    <row r="9" spans="2:13" ht="35.25" customHeight="1">
      <c r="B9" s="14" t="s">
        <v>5</v>
      </c>
      <c r="C9" s="32"/>
      <c r="D9" s="33"/>
      <c r="E9" s="34"/>
      <c r="F9" s="22">
        <v>1</v>
      </c>
      <c r="G9" s="23">
        <v>22.53</v>
      </c>
      <c r="H9" s="24">
        <f>+F9*G9</f>
        <v>22.53</v>
      </c>
      <c r="I9" s="26">
        <f>H9-E9</f>
        <v>22.53</v>
      </c>
      <c r="J9" s="3">
        <v>1</v>
      </c>
      <c r="K9" s="13">
        <v>34.200000000000003</v>
      </c>
      <c r="L9" s="2">
        <f>+J9*K9</f>
        <v>34.200000000000003</v>
      </c>
      <c r="M9" s="28" t="s">
        <v>22</v>
      </c>
    </row>
    <row r="10" spans="2:13" ht="40.5" customHeight="1">
      <c r="B10" s="5" t="s">
        <v>28</v>
      </c>
      <c r="C10" s="32">
        <v>1</v>
      </c>
      <c r="D10" s="33"/>
      <c r="E10" s="34">
        <f>75.39</f>
        <v>75.39</v>
      </c>
      <c r="F10" s="22">
        <v>1</v>
      </c>
      <c r="G10" s="23"/>
      <c r="H10" s="24">
        <v>45.01</v>
      </c>
      <c r="I10" s="26">
        <f t="shared" ref="I10:I11" si="3">H10-E10</f>
        <v>-30.380000000000003</v>
      </c>
      <c r="J10" s="35">
        <v>1</v>
      </c>
      <c r="K10" s="37">
        <v>90.76</v>
      </c>
      <c r="L10" s="39">
        <f t="shared" si="2"/>
        <v>90.76</v>
      </c>
      <c r="M10" s="28" t="s">
        <v>31</v>
      </c>
    </row>
    <row r="11" spans="2:13" ht="40.5" customHeight="1">
      <c r="B11" s="5" t="s">
        <v>29</v>
      </c>
      <c r="C11" s="32">
        <v>1</v>
      </c>
      <c r="D11" s="33"/>
      <c r="E11" s="34">
        <v>39.9</v>
      </c>
      <c r="F11" s="22">
        <v>1</v>
      </c>
      <c r="G11" s="23"/>
      <c r="H11" s="24">
        <v>17.64</v>
      </c>
      <c r="I11" s="26">
        <f t="shared" si="3"/>
        <v>-22.259999999999998</v>
      </c>
      <c r="J11" s="36"/>
      <c r="K11" s="38"/>
      <c r="L11" s="40"/>
      <c r="M11" s="28" t="s">
        <v>30</v>
      </c>
    </row>
    <row r="12" spans="2:13" ht="38.25" customHeight="1">
      <c r="B12" s="15" t="s">
        <v>17</v>
      </c>
      <c r="C12" s="32">
        <v>1</v>
      </c>
      <c r="D12" s="33">
        <v>79.2</v>
      </c>
      <c r="E12" s="34">
        <f t="shared" si="1"/>
        <v>79.2</v>
      </c>
      <c r="F12" s="22">
        <v>1</v>
      </c>
      <c r="G12" s="23"/>
      <c r="H12" s="24">
        <v>58.25</v>
      </c>
      <c r="I12" s="26">
        <f t="shared" si="0"/>
        <v>-20.950000000000003</v>
      </c>
      <c r="J12" s="3">
        <v>1</v>
      </c>
      <c r="K12" s="13">
        <v>46.2</v>
      </c>
      <c r="L12" s="2">
        <f t="shared" si="2"/>
        <v>46.2</v>
      </c>
      <c r="M12" s="28"/>
    </row>
    <row r="13" spans="2:13" ht="35.25" customHeight="1">
      <c r="B13" s="14" t="s">
        <v>4</v>
      </c>
      <c r="C13" s="32">
        <v>2</v>
      </c>
      <c r="D13" s="33">
        <f>(159.64+5.8)/2</f>
        <v>82.72</v>
      </c>
      <c r="E13" s="34">
        <f t="shared" si="1"/>
        <v>165.44</v>
      </c>
      <c r="F13" s="22">
        <v>1</v>
      </c>
      <c r="G13" s="23"/>
      <c r="H13" s="24">
        <v>89.69</v>
      </c>
      <c r="I13" s="26">
        <f t="shared" si="0"/>
        <v>-75.75</v>
      </c>
      <c r="J13" s="3">
        <v>1</v>
      </c>
      <c r="K13" s="13">
        <v>42</v>
      </c>
      <c r="L13" s="2">
        <f t="shared" si="2"/>
        <v>42</v>
      </c>
      <c r="M13" s="28"/>
    </row>
    <row r="14" spans="2:13" ht="35.25" customHeight="1">
      <c r="B14" s="5" t="s">
        <v>3</v>
      </c>
      <c r="C14" s="32">
        <v>1</v>
      </c>
      <c r="D14" s="33">
        <v>98</v>
      </c>
      <c r="E14" s="34">
        <f t="shared" si="1"/>
        <v>98</v>
      </c>
      <c r="F14" s="22">
        <v>1</v>
      </c>
      <c r="G14" s="23">
        <v>85.87</v>
      </c>
      <c r="H14" s="24">
        <f t="shared" ref="H14:H17" si="4">+F14*G14</f>
        <v>85.87</v>
      </c>
      <c r="I14" s="26">
        <f t="shared" si="0"/>
        <v>-12.129999999999995</v>
      </c>
      <c r="J14" s="3">
        <v>1</v>
      </c>
      <c r="K14" s="13">
        <v>52.8</v>
      </c>
      <c r="L14" s="2">
        <f t="shared" si="2"/>
        <v>52.8</v>
      </c>
      <c r="M14" s="28" t="s">
        <v>26</v>
      </c>
    </row>
    <row r="15" spans="2:13" ht="35.25" customHeight="1">
      <c r="B15" s="4" t="s">
        <v>2</v>
      </c>
      <c r="C15" s="32"/>
      <c r="D15" s="33"/>
      <c r="E15" s="34"/>
      <c r="F15" s="22">
        <v>1</v>
      </c>
      <c r="G15" s="23">
        <v>14.21</v>
      </c>
      <c r="H15" s="24">
        <f t="shared" si="4"/>
        <v>14.21</v>
      </c>
      <c r="I15" s="26">
        <f t="shared" si="0"/>
        <v>14.21</v>
      </c>
      <c r="J15" s="3">
        <v>1</v>
      </c>
      <c r="K15" s="13">
        <v>10.8</v>
      </c>
      <c r="L15" s="2">
        <f t="shared" si="2"/>
        <v>10.8</v>
      </c>
      <c r="M15" s="28" t="s">
        <v>20</v>
      </c>
    </row>
    <row r="16" spans="2:13" ht="35.25" customHeight="1">
      <c r="B16" s="5" t="s">
        <v>1</v>
      </c>
      <c r="C16" s="32">
        <v>2</v>
      </c>
      <c r="D16" s="33"/>
      <c r="E16" s="34">
        <v>35</v>
      </c>
      <c r="F16" s="22">
        <v>1</v>
      </c>
      <c r="G16" s="23">
        <v>38.9</v>
      </c>
      <c r="H16" s="24">
        <f t="shared" si="4"/>
        <v>38.9</v>
      </c>
      <c r="I16" s="26">
        <f t="shared" si="0"/>
        <v>3.8999999999999986</v>
      </c>
      <c r="J16" s="3">
        <v>1</v>
      </c>
      <c r="K16" s="13">
        <v>17.100000000000001</v>
      </c>
      <c r="L16" s="2">
        <f t="shared" si="2"/>
        <v>17.100000000000001</v>
      </c>
      <c r="M16" s="28"/>
    </row>
    <row r="17" spans="2:13" ht="35.25" customHeight="1">
      <c r="B17" s="5" t="s">
        <v>0</v>
      </c>
      <c r="C17" s="32">
        <v>1</v>
      </c>
      <c r="D17" s="33">
        <v>66</v>
      </c>
      <c r="E17" s="34">
        <f t="shared" si="1"/>
        <v>66</v>
      </c>
      <c r="F17" s="22">
        <v>1</v>
      </c>
      <c r="G17" s="23">
        <v>2.19</v>
      </c>
      <c r="H17" s="24">
        <f t="shared" si="4"/>
        <v>2.19</v>
      </c>
      <c r="I17" s="26">
        <f t="shared" si="0"/>
        <v>-63.81</v>
      </c>
      <c r="J17" s="3">
        <v>1</v>
      </c>
      <c r="K17" s="13">
        <v>17.399999999999999</v>
      </c>
      <c r="L17" s="2">
        <f t="shared" si="2"/>
        <v>17.399999999999999</v>
      </c>
      <c r="M17" s="28" t="s">
        <v>21</v>
      </c>
    </row>
    <row r="18" spans="2:13" ht="35.25" customHeight="1">
      <c r="B18" s="6" t="s">
        <v>16</v>
      </c>
      <c r="C18" s="9">
        <f>SUM(C6:C17)</f>
        <v>19</v>
      </c>
      <c r="D18" s="8"/>
      <c r="E18" s="7">
        <f>SUM(E6:E17)</f>
        <v>1004.1700000000001</v>
      </c>
      <c r="F18" s="12">
        <f>SUM(F6:F17)</f>
        <v>18</v>
      </c>
      <c r="G18" s="11"/>
      <c r="H18" s="10">
        <f>SUM(H6:H17)</f>
        <v>730.26</v>
      </c>
      <c r="I18" s="27">
        <f t="shared" si="0"/>
        <v>-273.91000000000008</v>
      </c>
      <c r="J18" s="9">
        <f>SUM(J6:J17)</f>
        <v>16</v>
      </c>
      <c r="K18" s="8"/>
      <c r="L18" s="7">
        <f>SUM(L6:L17)</f>
        <v>508.21</v>
      </c>
      <c r="M18" s="6"/>
    </row>
  </sheetData>
  <mergeCells count="8">
    <mergeCell ref="B4:B5"/>
    <mergeCell ref="C4:E4"/>
    <mergeCell ref="F4:I4"/>
    <mergeCell ref="J10:J11"/>
    <mergeCell ref="K10:K11"/>
    <mergeCell ref="L10:L11"/>
    <mergeCell ref="M4:M5"/>
    <mergeCell ref="J4:L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2014-06-12T02:51:10Z</cp:lastPrinted>
  <dcterms:created xsi:type="dcterms:W3CDTF">2014-06-09T02:18:37Z</dcterms:created>
  <dcterms:modified xsi:type="dcterms:W3CDTF">2014-06-12T04:14:28Z</dcterms:modified>
</cp:coreProperties>
</file>