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72.16.20.50\soumu\財政係\決算カード・財政状況資料集\財政状況資料集\R2年度決算\R4.2.28県→市依頼（1回目分析依頼）\"/>
    </mc:Choice>
  </mc:AlternateContent>
  <bookViews>
    <workbookView xWindow="0" yWindow="0" windowWidth="9390" windowHeight="589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B102" i="12" l="1"/>
  <c r="CW102" i="12"/>
  <c r="CR102" i="12"/>
  <c r="AP88" i="12"/>
  <c r="AU88" i="12"/>
  <c r="AF88" i="12"/>
  <c r="AU63" i="12"/>
  <c r="AP63" i="12"/>
  <c r="BG34"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CO34" i="10"/>
  <c r="CO35" i="10" s="1"/>
  <c r="BW34" i="10"/>
  <c r="BW35" i="10" s="1"/>
  <c r="BW36" i="10" s="1"/>
  <c r="BW37" i="10" s="1"/>
  <c r="BW38" i="10" s="1"/>
  <c r="BW39" i="10" s="1"/>
  <c r="BW40" i="10" s="1"/>
  <c r="BW41"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<sst xmlns="http://schemas.openxmlformats.org/spreadsheetml/2006/main" count="1140" uniqueCount="599">
  <si>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</si>
  <si>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</si>
  <si>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</si>
  <si>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</si>
  <si>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</si>
  <si>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</si>
  <si>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</si>
  <si>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</si>
  <si>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</si>
  <si>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</si>
  <si>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</si>
  <si>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</si>
  <si>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</si>
  <si>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</si>
  <si>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</si>
  <si>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</si>
  <si>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</si>
  <si>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</si>
  <si>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</si>
  <si>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</si>
  <si>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</si>
  <si>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</si>
  <si>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</si>
  <si>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</si>
  <si>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</si>
  <si>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</si>
  <si>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</si>
  <si>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</si>
  <si>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</si>
  <si>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</si>
  <si>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</si>
  <si>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</si>
  <si>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</si>
  <si>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</si>
  <si>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</si>
  <si>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</si>
  <si>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</si>
  <si>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</si>
  <si>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</si>
  <si>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</si>
  <si>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</si>
  <si>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</si>
  <si>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</si>
  <si>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</si>
  <si>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</si>
  <si>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</si>
  <si>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</si>
  <si>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</si>
  <si>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</si>
  <si>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</si>
  <si>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</si>
  <si>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</si>
  <si>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</si>
  <si>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</si>
  <si>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</si>
  <si>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</si>
  <si>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</si>
  <si>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</si>
  <si>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</si>
  <si>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</si>
  <si>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</si>
  <si>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</si>
  <si>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</si>
  <si>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</si>
  <si>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</si>
  <si>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</si>
  <si>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</si>
  <si>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</si>
  <si>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</si>
  <si>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</si>
  <si>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</si>
  <si>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</si>
  <si>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</si>
  <si>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</si>
  <si>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</si>
  <si>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</si>
  <si>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</si>
  <si>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</si>
  <si>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</si>
  <si>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</si>
  <si>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</si>
  <si>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</si>
  <si>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高知県</t>
    <phoneticPr fontId="5"/>
  </si>
  <si>
    <t>市町村類型</t>
    <phoneticPr fontId="5"/>
  </si>
  <si>
    <t>Ⅰ－１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</si>
  <si>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</si>
  <si>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</si>
  <si>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</si>
  <si>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</si>
  <si>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</si>
  <si>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</si>
  <si>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</si>
  <si>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</si>
  <si>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</si>
  <si>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</si>
  <si>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</si>
  <si>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</si>
  <si>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土佐清水市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</si>
  <si>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</si>
  <si>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</si>
  <si>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</si>
  <si>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</si>
  <si>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</si>
  <si>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</si>
  <si>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</si>
  <si>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</si>
  <si>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</si>
  <si>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</si>
  <si>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</si>
  <si>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</si>
  <si>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</si>
  <si>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</si>
  <si>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</si>
  <si>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</si>
  <si>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</si>
  <si>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</si>
  <si>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</si>
  <si>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</si>
  <si>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</si>
  <si>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</si>
  <si>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</si>
  <si>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</si>
  <si>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</si>
  <si>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</si>
  <si>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</si>
  <si>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</si>
  <si>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</si>
  <si>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</si>
  <si>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</si>
  <si>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</si>
  <si>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</si>
  <si>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</si>
  <si>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</si>
  <si>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</si>
  <si>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</si>
  <si>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</si>
  <si>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</si>
  <si>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</si>
  <si>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</si>
  <si>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</si>
  <si>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</si>
  <si>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</si>
  <si>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</si>
  <si>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</si>
  <si>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</si>
  <si>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</si>
  <si>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</si>
  <si>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</si>
  <si>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</si>
  <si>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</si>
  <si>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</si>
  <si>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</si>
  <si>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-2.7</t>
    <phoneticPr fontId="5"/>
  </si>
  <si>
    <t>基準財政需要額</t>
    <phoneticPr fontId="25"/>
  </si>
  <si>
    <t>うち日本人(％)</t>
    <phoneticPr fontId="5"/>
  </si>
  <si>
    <t>-2.7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</si>
  <si>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</si>
  <si>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</si>
  <si>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</si>
  <si>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</si>
  <si>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</si>
  <si>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</si>
  <si>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</si>
  <si>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</si>
  <si>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</si>
  <si>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</si>
  <si>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</si>
  <si>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</si>
  <si>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</si>
  <si>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</si>
  <si>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</si>
  <si>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</si>
  <si>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</si>
  <si>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</si>
  <si>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</si>
  <si>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</si>
  <si>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</si>
  <si>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</si>
  <si>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</si>
  <si>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</si>
  <si>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</si>
  <si>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</si>
  <si>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</si>
  <si>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</si>
  <si>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</si>
  <si>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</si>
  <si>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</si>
  <si>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</si>
  <si>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</si>
  <si>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</si>
  <si>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</si>
  <si>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</si>
  <si>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</si>
  <si>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</si>
  <si>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</si>
  <si>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</si>
  <si>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</si>
  <si>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</si>
  <si>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</si>
  <si>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</si>
  <si>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</si>
  <si>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</si>
  <si>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</si>
  <si>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</si>
  <si>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</si>
  <si>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</si>
  <si>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</si>
  <si>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</si>
  <si>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</si>
  <si>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</si>
  <si>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</si>
  <si>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</si>
  <si>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</si>
  <si>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</si>
  <si>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</si>
  <si>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高知県土佐清水市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</si>
  <si>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</si>
  <si>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</si>
  <si>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</si>
  <si>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</si>
  <si>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</si>
  <si>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</si>
  <si>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</si>
  <si>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</si>
  <si>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</si>
  <si>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</si>
  <si>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</si>
  <si>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</si>
  <si>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</si>
  <si>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</si>
  <si>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</si>
  <si>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</si>
  <si>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</si>
  <si>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</si>
  <si>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</si>
  <si>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</si>
  <si>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</si>
  <si>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</si>
  <si>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</si>
  <si>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</si>
  <si>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</si>
  <si>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</si>
  <si>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</si>
  <si>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</si>
  <si>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</si>
  <si>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</si>
  <si>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</si>
  <si>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</si>
  <si>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</si>
  <si>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</si>
  <si>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</si>
  <si>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</si>
  <si>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</si>
  <si>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</si>
  <si>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</si>
  <si>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</si>
  <si>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</si>
  <si>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</si>
  <si>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</si>
  <si>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</si>
  <si>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</si>
  <si>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</si>
  <si>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</si>
  <si>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</si>
  <si>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</si>
  <si>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</si>
  <si>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</si>
  <si>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</si>
  <si>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</si>
  <si>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</si>
  <si>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</si>
  <si>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</si>
  <si>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</si>
  <si>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</si>
  <si>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</si>
  <si>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</si>
  <si>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</si>
  <si>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</si>
  <si>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</si>
  <si>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</si>
  <si>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</si>
  <si>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</si>
  <si>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</si>
  <si>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</si>
  <si>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</si>
  <si>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</si>
  <si>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</si>
  <si>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</si>
  <si>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</si>
  <si>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</si>
  <si>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</si>
  <si>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</si>
  <si>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</si>
  <si>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</si>
  <si>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</si>
  <si>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</si>
  <si>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</si>
  <si>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</si>
  <si>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</si>
  <si>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</si>
  <si>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</si>
  <si>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</si>
  <si>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</si>
  <si>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</si>
  <si>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</si>
  <si>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</si>
  <si>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</si>
  <si>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</si>
  <si>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</si>
  <si>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</si>
  <si>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</si>
  <si>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</si>
  <si>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</si>
  <si>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</si>
  <si>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</si>
  <si>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</si>
  <si>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</si>
  <si>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</si>
  <si>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</si>
  <si>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</si>
  <si>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</si>
  <si>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</si>
  <si>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</si>
  <si>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</si>
  <si>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</si>
  <si>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</si>
  <si>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</si>
  <si>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</si>
  <si>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</si>
  <si>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</si>
  <si>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</si>
  <si>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</si>
  <si>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</si>
  <si>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上水道</t>
    <phoneticPr fontId="5"/>
  </si>
  <si>
    <t>再差引収支</t>
    <rPh sb="0" eb="1">
      <t>サイ</t>
    </rPh>
    <rPh sb="1" eb="3">
      <t>サシヒキ</t>
    </rPh>
    <rPh sb="3" eb="5">
      <t>シュウシ</t>
    </rPh>
    <phoneticPr fontId="5"/>
  </si>
  <si>
    <t>　　うち一部事務組合負担金</t>
    <phoneticPr fontId="5"/>
  </si>
  <si>
    <t>諸収入</t>
  </si>
  <si>
    <t>その他</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</si>
  <si>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</si>
  <si>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</si>
  <si>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</si>
  <si>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</si>
  <si>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</si>
  <si>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</si>
  <si>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</si>
  <si>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</si>
  <si>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</si>
  <si>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</si>
  <si>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</si>
  <si>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</si>
  <si>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</si>
  <si>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</si>
  <si>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</si>
  <si>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</si>
  <si>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</si>
  <si>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</si>
  <si>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</si>
  <si>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</si>
  <si>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</si>
  <si>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</si>
  <si>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</si>
  <si>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</si>
  <si>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</si>
  <si>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</si>
  <si>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</si>
  <si>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</si>
  <si>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</si>
  <si>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</si>
  <si>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</si>
  <si>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高知県土佐清水市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</si>
  <si>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</si>
  <si>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</si>
  <si>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</si>
  <si>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</si>
  <si>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</si>
  <si>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</si>
  <si>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</si>
  <si>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</si>
  <si>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</si>
  <si>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</si>
  <si>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</si>
  <si>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</si>
  <si>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</si>
  <si>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</si>
  <si>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</si>
  <si>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</si>
  <si>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</si>
  <si>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</si>
  <si>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</si>
  <si>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</si>
  <si>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</si>
  <si>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</si>
  <si>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</si>
  <si>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</si>
  <si>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</si>
  <si>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</si>
  <si>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</si>
  <si>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</si>
  <si>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</si>
  <si>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</si>
  <si>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</si>
  <si>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</si>
  <si>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</si>
  <si>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</si>
  <si>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</si>
  <si>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</si>
  <si>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</si>
  <si>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特別養護老人ホームしおさい特別会計</t>
    <phoneticPr fontId="5"/>
  </si>
  <si>
    <t>土佐清水市水道事業会計</t>
    <phoneticPr fontId="5"/>
  </si>
  <si>
    <t>法適用企業</t>
    <phoneticPr fontId="5"/>
  </si>
  <si>
    <t>再生可能エネルギー事業特別会計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</si>
  <si>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</si>
  <si>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</si>
  <si>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</si>
  <si>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</si>
  <si>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</si>
  <si>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</si>
  <si>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</si>
  <si>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</si>
  <si>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</si>
  <si>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</si>
  <si>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</si>
  <si>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</si>
  <si>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</si>
  <si>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</si>
  <si>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</si>
  <si>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</si>
  <si>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</si>
  <si>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</si>
  <si>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</si>
  <si>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</si>
  <si>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</si>
  <si>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</si>
  <si>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</si>
  <si>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</si>
  <si>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</si>
  <si>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</si>
  <si>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</si>
  <si>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</si>
  <si>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</si>
  <si>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</si>
  <si>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</si>
  <si>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</si>
  <si>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</si>
  <si>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</si>
  <si>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</si>
  <si>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</si>
  <si>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</si>
  <si>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</si>
  <si>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</si>
  <si>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</si>
  <si>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</si>
  <si>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</si>
  <si>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</si>
  <si>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</si>
  <si>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</si>
  <si>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</si>
  <si>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</si>
  <si>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</si>
  <si>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</si>
  <si>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</si>
  <si>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</si>
  <si>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</si>
  <si>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</si>
  <si>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</si>
  <si>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</si>
  <si>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</si>
  <si>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</si>
  <si>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土佐清水市水道事業会計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</si>
  <si>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</si>
  <si>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</si>
  <si>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</si>
  <si>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</si>
  <si>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</si>
  <si>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</si>
  <si>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国民健康保険事業特別会計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</si>
  <si>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</si>
  <si>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</si>
  <si>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</si>
  <si>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</si>
  <si>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</si>
  <si>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</si>
  <si>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</si>
  <si>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</si>
  <si>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</si>
  <si>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</si>
  <si>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</si>
  <si>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</si>
  <si>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</si>
  <si>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</si>
  <si>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</si>
  <si>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</si>
  <si>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</si>
  <si>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</si>
  <si>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</si>
  <si>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</si>
  <si>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</si>
  <si>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</si>
  <si>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</si>
  <si>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</si>
  <si>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</si>
  <si>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</si>
  <si>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</si>
  <si>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</si>
  <si>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</si>
  <si>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</si>
  <si>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</si>
  <si>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</si>
  <si>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</si>
  <si>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</si>
  <si>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</si>
  <si>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</si>
  <si>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</si>
  <si>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</si>
  <si>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</si>
  <si>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</si>
  <si>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</si>
  <si>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</si>
  <si>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</si>
  <si>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</si>
  <si>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</si>
  <si>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</si>
  <si>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</si>
  <si>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</si>
  <si>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</si>
  <si>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</si>
  <si>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</si>
  <si>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</si>
  <si>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</si>
  <si>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</si>
  <si>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</si>
  <si>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</si>
  <si>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</si>
  <si>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</si>
  <si>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</si>
  <si>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</si>
  <si>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</si>
  <si>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</si>
  <si>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</si>
  <si>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</si>
  <si>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</si>
  <si>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</si>
  <si>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</si>
  <si>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</si>
  <si>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</si>
  <si>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</si>
  <si>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</si>
  <si>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</si>
  <si>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</si>
  <si>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</si>
  <si>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</si>
  <si>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</si>
  <si>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</si>
  <si>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</si>
  <si>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</si>
  <si>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</si>
  <si>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</si>
  <si>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</si>
  <si>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</si>
  <si>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</si>
  <si>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3.01</t>
  </si>
  <si>
    <t>▲ 3.56</t>
  </si>
  <si>
    <t>▲ 2.20</t>
  </si>
  <si>
    <t>▲ 0.44</t>
  </si>
  <si>
    <t>土佐清水市水道事業会計</t>
  </si>
  <si>
    <t>一般会計</t>
  </si>
  <si>
    <t>介護保険特別会計</t>
  </si>
  <si>
    <t>再生可能エネルギー事業特別会計</t>
  </si>
  <si>
    <t>国民健康保険事業特別会計</t>
  </si>
  <si>
    <t>▲ 0.76</t>
  </si>
  <si>
    <t>▲ 0.78</t>
  </si>
  <si>
    <t>後期高齢者医療特別会計</t>
  </si>
  <si>
    <t>特別養護老人ホームしおさい特別会計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</si>
  <si>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</si>
  <si>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</si>
  <si>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</si>
  <si>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</si>
  <si>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</si>
  <si>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</si>
  <si>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</si>
  <si>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</si>
  <si>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ふるさと元気基金</t>
    <phoneticPr fontId="5"/>
  </si>
  <si>
    <t>地域福祉基金</t>
  </si>
  <si>
    <t>施設等整備基金</t>
  </si>
  <si>
    <t>国際交流基金</t>
  </si>
  <si>
    <t>森林環境整備促進基金</t>
    <phoneticPr fontId="5"/>
  </si>
  <si>
    <t>-</t>
    <phoneticPr fontId="2"/>
  </si>
  <si>
    <t>-</t>
    <phoneticPr fontId="2"/>
  </si>
  <si>
    <t>-</t>
    <phoneticPr fontId="2"/>
  </si>
  <si>
    <t>幡多広域市町村圏事務組合　一般会計</t>
    <rPh sb="0" eb="2">
      <t>ハタ</t>
    </rPh>
    <rPh sb="2" eb="4">
      <t>コウイキ</t>
    </rPh>
    <rPh sb="4" eb="7">
      <t>シチョウソン</t>
    </rPh>
    <rPh sb="7" eb="8">
      <t>ケン</t>
    </rPh>
    <rPh sb="8" eb="10">
      <t>ジム</t>
    </rPh>
    <rPh sb="10" eb="12">
      <t>クミアイ</t>
    </rPh>
    <rPh sb="13" eb="15">
      <t>イッパン</t>
    </rPh>
    <rPh sb="15" eb="17">
      <t>カイケイ</t>
    </rPh>
    <phoneticPr fontId="25"/>
  </si>
  <si>
    <t>幡多広域市町村圏事務組合　ふるさと特別会計</t>
    <rPh sb="0" eb="2">
      <t>ハタ</t>
    </rPh>
    <rPh sb="2" eb="4">
      <t>コウイキ</t>
    </rPh>
    <rPh sb="4" eb="7">
      <t>シチョウソン</t>
    </rPh>
    <rPh sb="7" eb="8">
      <t>ケン</t>
    </rPh>
    <rPh sb="8" eb="10">
      <t>ジム</t>
    </rPh>
    <rPh sb="10" eb="12">
      <t>クミアイ</t>
    </rPh>
    <rPh sb="17" eb="19">
      <t>トクベツ</t>
    </rPh>
    <rPh sb="19" eb="21">
      <t>カイケイ</t>
    </rPh>
    <phoneticPr fontId="25"/>
  </si>
  <si>
    <t>幡多広域市町村圏事務組合　滞納整理事業特別会計</t>
    <rPh sb="0" eb="2">
      <t>ハタ</t>
    </rPh>
    <rPh sb="2" eb="4">
      <t>コウイキ</t>
    </rPh>
    <rPh sb="4" eb="7">
      <t>シチョウソン</t>
    </rPh>
    <rPh sb="7" eb="8">
      <t>ケン</t>
    </rPh>
    <rPh sb="8" eb="10">
      <t>ジム</t>
    </rPh>
    <rPh sb="10" eb="12">
      <t>クミアイ</t>
    </rPh>
    <rPh sb="13" eb="15">
      <t>タイノウ</t>
    </rPh>
    <rPh sb="15" eb="17">
      <t>セイリ</t>
    </rPh>
    <rPh sb="17" eb="19">
      <t>ジギョウ</t>
    </rPh>
    <rPh sb="19" eb="21">
      <t>トクベツ</t>
    </rPh>
    <rPh sb="21" eb="23">
      <t>カイケイ</t>
    </rPh>
    <phoneticPr fontId="25"/>
  </si>
  <si>
    <t>こうち人づくり広域連合　一般会計</t>
    <rPh sb="3" eb="4">
      <t>ヒト</t>
    </rPh>
    <rPh sb="7" eb="9">
      <t>コウイキ</t>
    </rPh>
    <rPh sb="9" eb="11">
      <t>レンゴウ</t>
    </rPh>
    <rPh sb="12" eb="14">
      <t>イッパン</t>
    </rPh>
    <rPh sb="14" eb="16">
      <t>カイケイ</t>
    </rPh>
    <phoneticPr fontId="25"/>
  </si>
  <si>
    <t>高知県市町村総合事務組合　一般会計</t>
    <rPh sb="0" eb="3">
      <t>コウチケン</t>
    </rPh>
    <rPh sb="3" eb="6">
      <t>シチョウソン</t>
    </rPh>
    <rPh sb="6" eb="8">
      <t>ソウゴウ</t>
    </rPh>
    <rPh sb="8" eb="10">
      <t>ジム</t>
    </rPh>
    <rPh sb="10" eb="12">
      <t>クミアイ</t>
    </rPh>
    <rPh sb="13" eb="15">
      <t>イッパン</t>
    </rPh>
    <rPh sb="15" eb="17">
      <t>カイケイ</t>
    </rPh>
    <phoneticPr fontId="25"/>
  </si>
  <si>
    <t>高知県市町村総合事務組合　交通災害共済事業特別会計</t>
    <rPh sb="0" eb="3">
      <t>コウチケン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25"/>
  </si>
  <si>
    <t>高知県後期高齢者医療広域連合　　</t>
    <rPh sb="0" eb="3">
      <t>コウチケン</t>
    </rPh>
    <rPh sb="3" eb="5">
      <t>コウキ</t>
    </rPh>
    <rPh sb="5" eb="8">
      <t>コウレイシャ</t>
    </rPh>
    <rPh sb="8" eb="10">
      <t>イリョウ</t>
    </rPh>
    <rPh sb="10" eb="12">
      <t>コウイキ</t>
    </rPh>
    <rPh sb="12" eb="14">
      <t>レンゴウ</t>
    </rPh>
    <phoneticPr fontId="25"/>
  </si>
  <si>
    <t>高知県後期高齢者医療広域連合　後期高齢者医療特別会計</t>
    <rPh sb="0" eb="3">
      <t>コウチケン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5"/>
  </si>
  <si>
    <t>土佐清水市土地開発公社</t>
  </si>
  <si>
    <t>土佐清水食品株式会社</t>
    <rPh sb="4" eb="6">
      <t>ショクヒン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</si>
</sst>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83280</c:v>
                </c:pt>
                <c:pt idx="1">
                  <c:v>88968</c:v>
                </c:pt>
                <c:pt idx="2">
                  <c:v>85173</c:v>
                </c:pt>
                <c:pt idx="3">
                  <c:v>94081</c:v>
                </c:pt>
                <c:pt idx="4">
                  <c:v>92632</c:v>
                </c:pt>
              </c:numCache>
            </c:numRef>
          </c:val>
          <c:smooth val="0"/>
          <c:extLst>
            <c:ext xmlns:c16="http://schemas.microsoft.com/office/drawing/2014/chart" uri="{C3380CC4-5D6E-409C-BE32-E72D297353CC}">
              <c16:uniqueId val="{00000000-C7FC-40CF-9B25-65581915518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184828</c:v>
                </c:pt>
                <c:pt idx="1">
                  <c:v>189803</c:v>
                </c:pt>
                <c:pt idx="2">
                  <c:v>160207</c:v>
                </c:pt>
                <c:pt idx="3">
                  <c:v>103202</c:v>
                </c:pt>
                <c:pt idx="4">
                  <c:v>190923</c:v>
                </c:pt>
              </c:numCache>
            </c:numRef>
          </c:val>
          <c:smooth val="0"/>
          <c:extLst>
            <c:ext xmlns:c16="http://schemas.microsoft.com/office/drawing/2014/chart" uri="{C3380CC4-5D6E-409C-BE32-E72D297353CC}">
              <c16:uniqueId val="{00000001-C7FC-40CF-9B25-65581915518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0.83</c:v>
                </c:pt>
                <c:pt idx="1">
                  <c:v>2.0699999999999998</c:v>
                </c:pt>
                <c:pt idx="2">
                  <c:v>1.79</c:v>
                </c:pt>
                <c:pt idx="3">
                  <c:v>2.2000000000000002</c:v>
                </c:pt>
                <c:pt idx="4">
                  <c:v>2.86</c:v>
                </c:pt>
              </c:numCache>
            </c:numRef>
          </c:val>
          <c:extLst>
            <c:ext xmlns:c16="http://schemas.microsoft.com/office/drawing/2014/chart" uri="{C3380CC4-5D6E-409C-BE32-E72D297353CC}">
              <c16:uniqueId val="{00000000-07AD-4904-B986-0F84B5F8041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24.55</c:v>
                </c:pt>
                <c:pt idx="1">
                  <c:v>19.670000000000002</c:v>
                </c:pt>
                <c:pt idx="2">
                  <c:v>18.100000000000001</c:v>
                </c:pt>
                <c:pt idx="3">
                  <c:v>17.14</c:v>
                </c:pt>
                <c:pt idx="4">
                  <c:v>17.68</c:v>
                </c:pt>
              </c:numCache>
            </c:numRef>
          </c:val>
          <c:extLst>
            <c:ext xmlns:c16="http://schemas.microsoft.com/office/drawing/2014/chart" uri="{C3380CC4-5D6E-409C-BE32-E72D297353CC}">
              <c16:uniqueId val="{00000001-07AD-4904-B986-0F84B5F8041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-3.01</c:v>
                </c:pt>
                <c:pt idx="1">
                  <c:v>-3.56</c:v>
                </c:pt>
                <c:pt idx="2">
                  <c:v>-2.2000000000000002</c:v>
                </c:pt>
                <c:pt idx="3">
                  <c:v>-0.44</c:v>
                </c:pt>
                <c:pt idx="4">
                  <c:v>1.81</c:v>
                </c:pt>
              </c:numCache>
            </c:numRef>
          </c:val>
          <c:smooth val="0"/>
          <c:extLst>
            <c:ext xmlns:c16="http://schemas.microsoft.com/office/drawing/2014/chart" uri="{C3380CC4-5D6E-409C-BE32-E72D297353CC}">
              <c16:uniqueId val="{00000002-07AD-4904-B986-0F84B5F8041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7.0000000000000007E-2</c:v>
                </c:pt>
                <c:pt idx="4">
                  <c:v>#N/A</c:v>
                </c:pt>
                <c:pt idx="5">
                  <c:v>0.05</c:v>
                </c:pt>
                <c:pt idx="6">
                  <c:v>#N/A</c:v>
                </c:pt>
                <c:pt idx="7">
                  <c:v>0.14000000000000001</c:v>
                </c:pt>
                <c:pt idx="8">
                  <c:v>0</c:v>
                </c:pt>
                <c:pt idx="9">
                  <c:v>0</c:v>
                </c:pt>
              </c:numCache>
            </c:numRef>
          </c:val>
          <c:extLst>
            <c:ext xmlns:c16="http://schemas.microsoft.com/office/drawing/2014/chart" uri="{C3380CC4-5D6E-409C-BE32-E72D297353CC}">
              <c16:uniqueId val="{00000000-1489-440F-B658-A0B8C331754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489-440F-B658-A0B8C331754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489-440F-B658-A0B8C331754D}"/>
            </c:ext>
          </c:extLst>
        </c:ser>
        <c:ser>
          <c:idx val="3"/>
          <c:order val="3"/>
          <c:tx>
            <c:strRef>
              <c:f>データシート!$A$30</c:f>
              <c:strCache>
                <c:ptCount val="1"/>
                <c:pt idx="0">
                  <c:v>特別養護老人ホームしおさい特別会計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#N/A</c:v>
                </c:pt>
                <c:pt idx="9">
                  <c:v>0</c:v>
                </c:pt>
              </c:numCache>
            </c:numRef>
          </c:val>
          <c:extLst>
            <c:ext xmlns:c16="http://schemas.microsoft.com/office/drawing/2014/chart" uri="{C3380CC4-5D6E-409C-BE32-E72D297353CC}">
              <c16:uniqueId val="{00000003-1489-440F-B658-A0B8C331754D}"/>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0.15</c:v>
                </c:pt>
                <c:pt idx="2">
                  <c:v>#N/A</c:v>
                </c:pt>
                <c:pt idx="3">
                  <c:v>0.11</c:v>
                </c:pt>
                <c:pt idx="4">
                  <c:v>#N/A</c:v>
                </c:pt>
                <c:pt idx="5">
                  <c:v>0.12</c:v>
                </c:pt>
                <c:pt idx="6">
                  <c:v>#N/A</c:v>
                </c:pt>
                <c:pt idx="7">
                  <c:v>0.14000000000000001</c:v>
                </c:pt>
                <c:pt idx="8">
                  <c:v>#N/A</c:v>
                </c:pt>
                <c:pt idx="9">
                  <c:v>0.1</c:v>
                </c:pt>
              </c:numCache>
            </c:numRef>
          </c:val>
          <c:extLst>
            <c:ext xmlns:c16="http://schemas.microsoft.com/office/drawing/2014/chart" uri="{C3380CC4-5D6E-409C-BE32-E72D297353CC}">
              <c16:uniqueId val="{00000004-1489-440F-B658-A0B8C331754D}"/>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0.76</c:v>
                </c:pt>
                <c:pt idx="1">
                  <c:v>#N/A</c:v>
                </c:pt>
                <c:pt idx="2">
                  <c:v>#N/A</c:v>
                </c:pt>
                <c:pt idx="3">
                  <c:v>0.39</c:v>
                </c:pt>
                <c:pt idx="4">
                  <c:v>#N/A</c:v>
                </c:pt>
                <c:pt idx="5">
                  <c:v>0.05</c:v>
                </c:pt>
                <c:pt idx="6">
                  <c:v>0.78</c:v>
                </c:pt>
                <c:pt idx="7">
                  <c:v>#N/A</c:v>
                </c:pt>
                <c:pt idx="8">
                  <c:v>#N/A</c:v>
                </c:pt>
                <c:pt idx="9">
                  <c:v>0.12</c:v>
                </c:pt>
              </c:numCache>
            </c:numRef>
          </c:val>
          <c:extLst>
            <c:ext xmlns:c16="http://schemas.microsoft.com/office/drawing/2014/chart" uri="{C3380CC4-5D6E-409C-BE32-E72D297353CC}">
              <c16:uniqueId val="{00000005-1489-440F-B658-A0B8C331754D}"/>
            </c:ext>
          </c:extLst>
        </c:ser>
        <c:ser>
          <c:idx val="6"/>
          <c:order val="6"/>
          <c:tx>
            <c:strRef>
              <c:f>データシート!$A$33</c:f>
              <c:strCache>
                <c:ptCount val="1"/>
                <c:pt idx="0">
                  <c:v>再生可能エネルギー事業特別会計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0.17</c:v>
                </c:pt>
                <c:pt idx="2">
                  <c:v>#N/A</c:v>
                </c:pt>
                <c:pt idx="3">
                  <c:v>0.32</c:v>
                </c:pt>
                <c:pt idx="4">
                  <c:v>#N/A</c:v>
                </c:pt>
                <c:pt idx="5">
                  <c:v>0.22</c:v>
                </c:pt>
                <c:pt idx="6">
                  <c:v>#N/A</c:v>
                </c:pt>
                <c:pt idx="7">
                  <c:v>0.23</c:v>
                </c:pt>
                <c:pt idx="8">
                  <c:v>#N/A</c:v>
                </c:pt>
                <c:pt idx="9">
                  <c:v>0.38</c:v>
                </c:pt>
              </c:numCache>
            </c:numRef>
          </c:val>
          <c:extLst>
            <c:ext xmlns:c16="http://schemas.microsoft.com/office/drawing/2014/chart" uri="{C3380CC4-5D6E-409C-BE32-E72D297353CC}">
              <c16:uniqueId val="{00000006-1489-440F-B658-A0B8C331754D}"/>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1.21</c:v>
                </c:pt>
                <c:pt idx="2">
                  <c:v>#N/A</c:v>
                </c:pt>
                <c:pt idx="3">
                  <c:v>1.9</c:v>
                </c:pt>
                <c:pt idx="4">
                  <c:v>#N/A</c:v>
                </c:pt>
                <c:pt idx="5">
                  <c:v>1</c:v>
                </c:pt>
                <c:pt idx="6">
                  <c:v>#N/A</c:v>
                </c:pt>
                <c:pt idx="7">
                  <c:v>2.02</c:v>
                </c:pt>
                <c:pt idx="8">
                  <c:v>#N/A</c:v>
                </c:pt>
                <c:pt idx="9">
                  <c:v>1.1299999999999999</c:v>
                </c:pt>
              </c:numCache>
            </c:numRef>
          </c:val>
          <c:extLst>
            <c:ext xmlns:c16="http://schemas.microsoft.com/office/drawing/2014/chart" uri="{C3380CC4-5D6E-409C-BE32-E72D297353CC}">
              <c16:uniqueId val="{00000007-1489-440F-B658-A0B8C331754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0.83</c:v>
                </c:pt>
                <c:pt idx="2">
                  <c:v>#N/A</c:v>
                </c:pt>
                <c:pt idx="3">
                  <c:v>2.06</c:v>
                </c:pt>
                <c:pt idx="4">
                  <c:v>#N/A</c:v>
                </c:pt>
                <c:pt idx="5">
                  <c:v>1.79</c:v>
                </c:pt>
                <c:pt idx="6">
                  <c:v>#N/A</c:v>
                </c:pt>
                <c:pt idx="7">
                  <c:v>2.19</c:v>
                </c:pt>
                <c:pt idx="8">
                  <c:v>#N/A</c:v>
                </c:pt>
                <c:pt idx="9">
                  <c:v>2.85</c:v>
                </c:pt>
              </c:numCache>
            </c:numRef>
          </c:val>
          <c:extLst>
            <c:ext xmlns:c16="http://schemas.microsoft.com/office/drawing/2014/chart" uri="{C3380CC4-5D6E-409C-BE32-E72D297353CC}">
              <c16:uniqueId val="{00000008-1489-440F-B658-A0B8C331754D}"/>
            </c:ext>
          </c:extLst>
        </c:ser>
        <c:ser>
          <c:idx val="9"/>
          <c:order val="9"/>
          <c:tx>
            <c:strRef>
              <c:f>データシート!$A$36</c:f>
              <c:strCache>
                <c:ptCount val="1"/>
                <c:pt idx="0">
                  <c:v>土佐清水市水道事業会計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6.94</c:v>
                </c:pt>
                <c:pt idx="2">
                  <c:v>#N/A</c:v>
                </c:pt>
                <c:pt idx="3">
                  <c:v>6.81</c:v>
                </c:pt>
                <c:pt idx="4">
                  <c:v>#N/A</c:v>
                </c:pt>
                <c:pt idx="5">
                  <c:v>7.39</c:v>
                </c:pt>
                <c:pt idx="6">
                  <c:v>#N/A</c:v>
                </c:pt>
                <c:pt idx="7">
                  <c:v>9.52</c:v>
                </c:pt>
                <c:pt idx="8">
                  <c:v>#N/A</c:v>
                </c:pt>
                <c:pt idx="9">
                  <c:v>8.2200000000000006</c:v>
                </c:pt>
              </c:numCache>
            </c:numRef>
          </c:val>
          <c:extLst>
            <c:ext xmlns:c16="http://schemas.microsoft.com/office/drawing/2014/chart" uri="{C3380CC4-5D6E-409C-BE32-E72D297353CC}">
              <c16:uniqueId val="{00000009-1489-440F-B658-A0B8C331754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845</c:v>
                </c:pt>
                <c:pt idx="5">
                  <c:v>886</c:v>
                </c:pt>
                <c:pt idx="8">
                  <c:v>879</c:v>
                </c:pt>
                <c:pt idx="11">
                  <c:v>890</c:v>
                </c:pt>
                <c:pt idx="14">
                  <c:v>897</c:v>
                </c:pt>
              </c:numCache>
            </c:numRef>
          </c:val>
          <c:extLst>
            <c:ext xmlns:c16="http://schemas.microsoft.com/office/drawing/2014/chart" uri="{C3380CC4-5D6E-409C-BE32-E72D297353CC}">
              <c16:uniqueId val="{00000000-3AEA-4C40-A33E-6AF19CBB5D2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1-3AEA-4C40-A33E-6AF19CBB5D2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3AEA-4C40-A33E-6AF19CBB5D2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62</c:v>
                </c:pt>
                <c:pt idx="3">
                  <c:v>42</c:v>
                </c:pt>
                <c:pt idx="6">
                  <c:v>17</c:v>
                </c:pt>
                <c:pt idx="9">
                  <c:v>17</c:v>
                </c:pt>
                <c:pt idx="12">
                  <c:v>17</c:v>
                </c:pt>
              </c:numCache>
            </c:numRef>
          </c:val>
          <c:extLst>
            <c:ext xmlns:c16="http://schemas.microsoft.com/office/drawing/2014/chart" uri="{C3380CC4-5D6E-409C-BE32-E72D297353CC}">
              <c16:uniqueId val="{00000003-3AEA-4C40-A33E-6AF19CBB5D2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29</c:v>
                </c:pt>
                <c:pt idx="3">
                  <c:v>33</c:v>
                </c:pt>
                <c:pt idx="6">
                  <c:v>25</c:v>
                </c:pt>
                <c:pt idx="9">
                  <c:v>27</c:v>
                </c:pt>
                <c:pt idx="12">
                  <c:v>32</c:v>
                </c:pt>
              </c:numCache>
            </c:numRef>
          </c:val>
          <c:extLst>
            <c:ext xmlns:c16="http://schemas.microsoft.com/office/drawing/2014/chart" uri="{C3380CC4-5D6E-409C-BE32-E72D297353CC}">
              <c16:uniqueId val="{00000004-3AEA-4C40-A33E-6AF19CBB5D2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AEA-4C40-A33E-6AF19CBB5D2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AEA-4C40-A33E-6AF19CBB5D2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1661</c:v>
                </c:pt>
                <c:pt idx="3">
                  <c:v>1633</c:v>
                </c:pt>
                <c:pt idx="6">
                  <c:v>1616</c:v>
                </c:pt>
                <c:pt idx="9">
                  <c:v>1673</c:v>
                </c:pt>
                <c:pt idx="12">
                  <c:v>1639</c:v>
                </c:pt>
              </c:numCache>
            </c:numRef>
          </c:val>
          <c:extLst>
            <c:ext xmlns:c16="http://schemas.microsoft.com/office/drawing/2014/chart" uri="{C3380CC4-5D6E-409C-BE32-E72D297353CC}">
              <c16:uniqueId val="{00000007-3AEA-4C40-A33E-6AF19CBB5D2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908</c:v>
                </c:pt>
                <c:pt idx="2">
                  <c:v>#N/A</c:v>
                </c:pt>
                <c:pt idx="3">
                  <c:v>#N/A</c:v>
                </c:pt>
                <c:pt idx="4">
                  <c:v>822</c:v>
                </c:pt>
                <c:pt idx="5">
                  <c:v>#N/A</c:v>
                </c:pt>
                <c:pt idx="6">
                  <c:v>#N/A</c:v>
                </c:pt>
                <c:pt idx="7">
                  <c:v>779</c:v>
                </c:pt>
                <c:pt idx="8">
                  <c:v>#N/A</c:v>
                </c:pt>
                <c:pt idx="9">
                  <c:v>#N/A</c:v>
                </c:pt>
                <c:pt idx="10">
                  <c:v>827</c:v>
                </c:pt>
                <c:pt idx="11">
                  <c:v>#N/A</c:v>
                </c:pt>
                <c:pt idx="12">
                  <c:v>#N/A</c:v>
                </c:pt>
                <c:pt idx="13">
                  <c:v>791</c:v>
                </c:pt>
                <c:pt idx="14">
                  <c:v>#N/A</c:v>
                </c:pt>
              </c:numCache>
            </c:numRef>
          </c:val>
          <c:smooth val="0"/>
          <c:extLst>
            <c:ext xmlns:c16="http://schemas.microsoft.com/office/drawing/2014/chart" uri="{C3380CC4-5D6E-409C-BE32-E72D297353CC}">
              <c16:uniqueId val="{00000008-3AEA-4C40-A33E-6AF19CBB5D2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8425</c:v>
                </c:pt>
                <c:pt idx="5">
                  <c:v>9024</c:v>
                </c:pt>
                <c:pt idx="8">
                  <c:v>10079</c:v>
                </c:pt>
                <c:pt idx="11">
                  <c:v>10018</c:v>
                </c:pt>
                <c:pt idx="14">
                  <c:v>10377</c:v>
                </c:pt>
              </c:numCache>
            </c:numRef>
          </c:val>
          <c:extLst>
            <c:ext xmlns:c16="http://schemas.microsoft.com/office/drawing/2014/chart" uri="{C3380CC4-5D6E-409C-BE32-E72D297353CC}">
              <c16:uniqueId val="{00000000-AE90-4289-BDEF-FEE21DE73B6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223</c:v>
                </c:pt>
                <c:pt idx="5">
                  <c:v>181</c:v>
                </c:pt>
                <c:pt idx="8">
                  <c:v>148</c:v>
                </c:pt>
                <c:pt idx="11">
                  <c:v>175</c:v>
                </c:pt>
                <c:pt idx="14">
                  <c:v>139</c:v>
                </c:pt>
              </c:numCache>
            </c:numRef>
          </c:val>
          <c:extLst>
            <c:ext xmlns:c16="http://schemas.microsoft.com/office/drawing/2014/chart" uri="{C3380CC4-5D6E-409C-BE32-E72D297353CC}">
              <c16:uniqueId val="{00000001-AE90-4289-BDEF-FEE21DE73B6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2298</c:v>
                </c:pt>
                <c:pt idx="5">
                  <c:v>2087</c:v>
                </c:pt>
                <c:pt idx="8">
                  <c:v>2052</c:v>
                </c:pt>
                <c:pt idx="11">
                  <c:v>2098</c:v>
                </c:pt>
                <c:pt idx="14">
                  <c:v>2160</c:v>
                </c:pt>
              </c:numCache>
            </c:numRef>
          </c:val>
          <c:extLst>
            <c:ext xmlns:c16="http://schemas.microsoft.com/office/drawing/2014/chart" uri="{C3380CC4-5D6E-409C-BE32-E72D297353CC}">
              <c16:uniqueId val="{00000002-AE90-4289-BDEF-FEE21DE73B6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E90-4289-BDEF-FEE21DE73B6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E90-4289-BDEF-FEE21DE73B6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E90-4289-BDEF-FEE21DE73B6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1504</c:v>
                </c:pt>
                <c:pt idx="3">
                  <c:v>1364</c:v>
                </c:pt>
                <c:pt idx="6">
                  <c:v>1689</c:v>
                </c:pt>
                <c:pt idx="9">
                  <c:v>1314</c:v>
                </c:pt>
                <c:pt idx="12">
                  <c:v>1240</c:v>
                </c:pt>
              </c:numCache>
            </c:numRef>
          </c:val>
          <c:extLst>
            <c:ext xmlns:c16="http://schemas.microsoft.com/office/drawing/2014/chart" uri="{C3380CC4-5D6E-409C-BE32-E72D297353CC}">
              <c16:uniqueId val="{00000006-AE90-4289-BDEF-FEE21DE73B6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109</c:v>
                </c:pt>
                <c:pt idx="3">
                  <c:v>76</c:v>
                </c:pt>
                <c:pt idx="6">
                  <c:v>68</c:v>
                </c:pt>
                <c:pt idx="9">
                  <c:v>51</c:v>
                </c:pt>
                <c:pt idx="12">
                  <c:v>35</c:v>
                </c:pt>
              </c:numCache>
            </c:numRef>
          </c:val>
          <c:extLst>
            <c:ext xmlns:c16="http://schemas.microsoft.com/office/drawing/2014/chart" uri="{C3380CC4-5D6E-409C-BE32-E72D297353CC}">
              <c16:uniqueId val="{00000007-AE90-4289-BDEF-FEE21DE73B6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281</c:v>
                </c:pt>
                <c:pt idx="3">
                  <c:v>396</c:v>
                </c:pt>
                <c:pt idx="6">
                  <c:v>450</c:v>
                </c:pt>
                <c:pt idx="9">
                  <c:v>474</c:v>
                </c:pt>
                <c:pt idx="12">
                  <c:v>514</c:v>
                </c:pt>
              </c:numCache>
            </c:numRef>
          </c:val>
          <c:extLst>
            <c:ext xmlns:c16="http://schemas.microsoft.com/office/drawing/2014/chart" uri="{C3380CC4-5D6E-409C-BE32-E72D297353CC}">
              <c16:uniqueId val="{00000008-AE90-4289-BDEF-FEE21DE73B6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E90-4289-BDEF-FEE21DE73B6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15636</c:v>
                </c:pt>
                <c:pt idx="3">
                  <c:v>16021</c:v>
                </c:pt>
                <c:pt idx="6">
                  <c:v>15909</c:v>
                </c:pt>
                <c:pt idx="9">
                  <c:v>15369</c:v>
                </c:pt>
                <c:pt idx="12">
                  <c:v>15348</c:v>
                </c:pt>
              </c:numCache>
            </c:numRef>
          </c:val>
          <c:extLst>
            <c:ext xmlns:c16="http://schemas.microsoft.com/office/drawing/2014/chart" uri="{C3380CC4-5D6E-409C-BE32-E72D297353CC}">
              <c16:uniqueId val="{0000000A-AE90-4289-BDEF-FEE21DE73B6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6583</c:v>
                </c:pt>
                <c:pt idx="2">
                  <c:v>#N/A</c:v>
                </c:pt>
                <c:pt idx="3">
                  <c:v>#N/A</c:v>
                </c:pt>
                <c:pt idx="4">
                  <c:v>6565</c:v>
                </c:pt>
                <c:pt idx="5">
                  <c:v>#N/A</c:v>
                </c:pt>
                <c:pt idx="6">
                  <c:v>#N/A</c:v>
                </c:pt>
                <c:pt idx="7">
                  <c:v>5836</c:v>
                </c:pt>
                <c:pt idx="8">
                  <c:v>#N/A</c:v>
                </c:pt>
                <c:pt idx="9">
                  <c:v>#N/A</c:v>
                </c:pt>
                <c:pt idx="10">
                  <c:v>4918</c:v>
                </c:pt>
                <c:pt idx="11">
                  <c:v>#N/A</c:v>
                </c:pt>
                <c:pt idx="12">
                  <c:v>#N/A</c:v>
                </c:pt>
                <c:pt idx="13">
                  <c:v>4461</c:v>
                </c:pt>
                <c:pt idx="14">
                  <c:v>#N/A</c:v>
                </c:pt>
              </c:numCache>
            </c:numRef>
          </c:val>
          <c:smooth val="0"/>
          <c:extLst>
            <c:ext xmlns:c16="http://schemas.microsoft.com/office/drawing/2014/chart" uri="{C3380CC4-5D6E-409C-BE32-E72D297353CC}">
              <c16:uniqueId val="{0000000B-AE90-4289-BDEF-FEE21DE73B6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921</c:v>
                </c:pt>
                <c:pt idx="1">
                  <c:v>877</c:v>
                </c:pt>
                <c:pt idx="2">
                  <c:v>934</c:v>
                </c:pt>
              </c:numCache>
            </c:numRef>
          </c:val>
          <c:extLst>
            <c:ext xmlns:c16="http://schemas.microsoft.com/office/drawing/2014/chart" uri="{C3380CC4-5D6E-409C-BE32-E72D297353CC}">
              <c16:uniqueId val="{00000000-64EB-4C75-8419-38ABD1B5E8C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100</c:v>
                </c:pt>
                <c:pt idx="1">
                  <c:v>161</c:v>
                </c:pt>
                <c:pt idx="2">
                  <c:v>161</c:v>
                </c:pt>
              </c:numCache>
            </c:numRef>
          </c:val>
          <c:extLst>
            <c:ext xmlns:c16="http://schemas.microsoft.com/office/drawing/2014/chart" uri="{C3380CC4-5D6E-409C-BE32-E72D297353CC}">
              <c16:uniqueId val="{00000001-64EB-4C75-8419-38ABD1B5E8C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625</c:v>
                </c:pt>
                <c:pt idx="1">
                  <c:v>658</c:v>
                </c:pt>
                <c:pt idx="2">
                  <c:v>656</c:v>
                </c:pt>
              </c:numCache>
            </c:numRef>
          </c:val>
          <c:extLst>
            <c:ext xmlns:c16="http://schemas.microsoft.com/office/drawing/2014/chart" uri="{C3380CC4-5D6E-409C-BE32-E72D297353CC}">
              <c16:uniqueId val="{00000002-64EB-4C75-8419-38ABD1B5E8C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高知県土佐清水市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12,978
12,911
266.34
12,486,723
12,260,038
150,857
5,283,268
15,348,111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18.5
100.9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市制施行時には</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万人いた人口は、令和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月末現在</a:t>
          </a:r>
          <a:r>
            <a:rPr kumimoji="1" lang="en-US" altLang="ja-JP" sz="1300">
              <a:latin typeface="ＭＳ Ｐゴシック" panose="020B0600070205080204" pitchFamily="50" charset="-128"/>
              <a:ea typeface="ＭＳ Ｐゴシック" panose="020B0600070205080204" pitchFamily="50" charset="-128"/>
            </a:rPr>
            <a:t>12,790</a:t>
          </a:r>
          <a:r>
            <a:rPr kumimoji="1" lang="ja-JP" altLang="en-US" sz="1300">
              <a:latin typeface="ＭＳ Ｐゴシック" panose="020B0600070205080204" pitchFamily="50" charset="-128"/>
              <a:ea typeface="ＭＳ Ｐゴシック" panose="020B0600070205080204" pitchFamily="50" charset="-128"/>
            </a:rPr>
            <a:t>人、また全国平均を上回る高齢化率（令和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月末</a:t>
          </a:r>
          <a:r>
            <a:rPr kumimoji="1" lang="en-US" altLang="ja-JP" sz="1300">
              <a:latin typeface="ＭＳ Ｐゴシック" panose="020B0600070205080204" pitchFamily="50" charset="-128"/>
              <a:ea typeface="ＭＳ Ｐゴシック" panose="020B0600070205080204" pitchFamily="50" charset="-128"/>
            </a:rPr>
            <a:t>50.0</a:t>
          </a:r>
          <a:r>
            <a:rPr kumimoji="1" lang="ja-JP" altLang="en-US" sz="1300">
              <a:latin typeface="ＭＳ Ｐゴシック" panose="020B0600070205080204" pitchFamily="50" charset="-128"/>
              <a:ea typeface="ＭＳ Ｐゴシック" panose="020B0600070205080204" pitchFamily="50" charset="-128"/>
            </a:rPr>
            <a:t>％）と過疎・少子高齢化に歯止めがかからず、基幹産業である観光業・農林水産業の低迷、一次産業の後継者不足に加え、雇用場所の確保も困難な状況であり、税収が乏しいゆえに類似団体平均を大きく下回る値のまま推移している。</a:t>
          </a:r>
        </a:p>
        <a:p>
          <a:r>
            <a:rPr kumimoji="1" lang="ja-JP" altLang="en-US" sz="1300">
              <a:latin typeface="ＭＳ Ｐゴシック" panose="020B0600070205080204" pitchFamily="50" charset="-128"/>
              <a:ea typeface="ＭＳ Ｐゴシック" panose="020B0600070205080204" pitchFamily="50" charset="-128"/>
            </a:rPr>
            <a:t>　今後も引き続き、税及び税外収入を含めた債権徴収の強化や、国、県の補助事業を積極的に取り入れた地域産業の活性化に努め、財政基盤の強化を図る。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149225</xdr:rowOff>
    </xdr:from>
    <xdr:to>
      <xdr:col>23</xdr:col>
      <xdr:colOff>133350</xdr:colOff>
      <xdr:row>45</xdr:row>
      <xdr:rowOff>94192</xdr:rowOff>
    </xdr:to>
    <xdr:cxnSp macro="">
      <xdr:nvCxnSpPr>
        <xdr:cNvPr id="64" name="直線コネクタ 63"/>
        <xdr:cNvCxnSpPr/>
      </xdr:nvCxnSpPr>
      <xdr:spPr>
        <a:xfrm flipV="1">
          <a:off x="4953000" y="6321425"/>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64152</xdr:rowOff>
    </xdr:from>
    <xdr:ext cx="762000" cy="259045"/>
    <xdr:sp macro="" textlink="">
      <xdr:nvSpPr>
        <xdr:cNvPr id="67" name="財政力最大値テキスト"/>
        <xdr:cNvSpPr txBox="1"/>
      </xdr:nvSpPr>
      <xdr:spPr>
        <a:xfrm>
          <a:off x="5041900" y="606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149225</xdr:rowOff>
    </xdr:from>
    <xdr:to>
      <xdr:col>24</xdr:col>
      <xdr:colOff>12700</xdr:colOff>
      <xdr:row>36</xdr:row>
      <xdr:rowOff>149225</xdr:rowOff>
    </xdr:to>
    <xdr:cxnSp macro="">
      <xdr:nvCxnSpPr>
        <xdr:cNvPr id="68" name="直線コネクタ 67"/>
        <xdr:cNvCxnSpPr/>
      </xdr:nvCxnSpPr>
      <xdr:spPr>
        <a:xfrm>
          <a:off x="4864100" y="632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104775</xdr:rowOff>
    </xdr:from>
    <xdr:to>
      <xdr:col>23</xdr:col>
      <xdr:colOff>133350</xdr:colOff>
      <xdr:row>44</xdr:row>
      <xdr:rowOff>104775</xdr:rowOff>
    </xdr:to>
    <xdr:cxnSp macro="">
      <xdr:nvCxnSpPr>
        <xdr:cNvPr id="69" name="直線コネクタ 68"/>
        <xdr:cNvCxnSpPr/>
      </xdr:nvCxnSpPr>
      <xdr:spPr>
        <a:xfrm>
          <a:off x="4114800" y="76485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151994</xdr:rowOff>
    </xdr:from>
    <xdr:ext cx="762000" cy="259045"/>
    <xdr:sp macro="" textlink="">
      <xdr:nvSpPr>
        <xdr:cNvPr id="70" name="財政力平均値テキスト"/>
        <xdr:cNvSpPr txBox="1"/>
      </xdr:nvSpPr>
      <xdr:spPr>
        <a:xfrm>
          <a:off x="5041900" y="7181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104775</xdr:rowOff>
    </xdr:from>
    <xdr:to>
      <xdr:col>19</xdr:col>
      <xdr:colOff>133350</xdr:colOff>
      <xdr:row>44</xdr:row>
      <xdr:rowOff>104775</xdr:rowOff>
    </xdr:to>
    <xdr:cxnSp macro="">
      <xdr:nvCxnSpPr>
        <xdr:cNvPr id="72" name="直線コネクタ 71"/>
        <xdr:cNvCxnSpPr/>
      </xdr:nvCxnSpPr>
      <xdr:spPr>
        <a:xfrm>
          <a:off x="3225800" y="76485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3" name="フローチャート: 判断 72"/>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75794</xdr:rowOff>
    </xdr:from>
    <xdr:ext cx="736600" cy="259045"/>
    <xdr:sp macro="" textlink="">
      <xdr:nvSpPr>
        <xdr:cNvPr id="74" name="テキスト ボックス 73"/>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104775</xdr:rowOff>
    </xdr:from>
    <xdr:to>
      <xdr:col>15</xdr:col>
      <xdr:colOff>82550</xdr:colOff>
      <xdr:row>44</xdr:row>
      <xdr:rowOff>124883</xdr:rowOff>
    </xdr:to>
    <xdr:cxnSp macro="">
      <xdr:nvCxnSpPr>
        <xdr:cNvPr id="75" name="直線コネクタ 74"/>
        <xdr:cNvCxnSpPr/>
      </xdr:nvCxnSpPr>
      <xdr:spPr>
        <a:xfrm flipV="1">
          <a:off x="2336800" y="76485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124883</xdr:rowOff>
    </xdr:from>
    <xdr:to>
      <xdr:col>11</xdr:col>
      <xdr:colOff>31750</xdr:colOff>
      <xdr:row>44</xdr:row>
      <xdr:rowOff>144992</xdr:rowOff>
    </xdr:to>
    <xdr:cxnSp macro="">
      <xdr:nvCxnSpPr>
        <xdr:cNvPr id="78" name="直線コネクタ 77"/>
        <xdr:cNvCxnSpPr/>
      </xdr:nvCxnSpPr>
      <xdr:spPr>
        <a:xfrm flipV="1">
          <a:off x="1447800" y="76686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0" name="テキスト ボックス 79"/>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95902</xdr:rowOff>
    </xdr:from>
    <xdr:ext cx="762000" cy="259045"/>
    <xdr:sp macro="" textlink="">
      <xdr:nvSpPr>
        <xdr:cNvPr id="82" name="テキスト ボックス 81"/>
        <xdr:cNvSpPr txBox="1"/>
      </xdr:nvSpPr>
      <xdr:spPr>
        <a:xfrm>
          <a:off x="1066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53975</xdr:rowOff>
    </xdr:from>
    <xdr:to>
      <xdr:col>23</xdr:col>
      <xdr:colOff>184150</xdr:colOff>
      <xdr:row>44</xdr:row>
      <xdr:rowOff>155575</xdr:rowOff>
    </xdr:to>
    <xdr:sp macro="" textlink="">
      <xdr:nvSpPr>
        <xdr:cNvPr id="88" name="楕円 87"/>
        <xdr:cNvSpPr/>
      </xdr:nvSpPr>
      <xdr:spPr>
        <a:xfrm>
          <a:off x="49022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26052</xdr:rowOff>
    </xdr:from>
    <xdr:ext cx="762000" cy="259045"/>
    <xdr:sp macro="" textlink="">
      <xdr:nvSpPr>
        <xdr:cNvPr id="89" name="財政力該当値テキスト"/>
        <xdr:cNvSpPr txBox="1"/>
      </xdr:nvSpPr>
      <xdr:spPr>
        <a:xfrm>
          <a:off x="5041900" y="7569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53975</xdr:rowOff>
    </xdr:from>
    <xdr:to>
      <xdr:col>19</xdr:col>
      <xdr:colOff>184150</xdr:colOff>
      <xdr:row>44</xdr:row>
      <xdr:rowOff>155575</xdr:rowOff>
    </xdr:to>
    <xdr:sp macro="" textlink="">
      <xdr:nvSpPr>
        <xdr:cNvPr id="90" name="楕円 89"/>
        <xdr:cNvSpPr/>
      </xdr:nvSpPr>
      <xdr:spPr>
        <a:xfrm>
          <a:off x="4064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140352</xdr:rowOff>
    </xdr:from>
    <xdr:ext cx="736600" cy="259045"/>
    <xdr:sp macro="" textlink="">
      <xdr:nvSpPr>
        <xdr:cNvPr id="91" name="テキスト ボックス 90"/>
        <xdr:cNvSpPr txBox="1"/>
      </xdr:nvSpPr>
      <xdr:spPr>
        <a:xfrm>
          <a:off x="3733800" y="7684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53975</xdr:rowOff>
    </xdr:from>
    <xdr:to>
      <xdr:col>15</xdr:col>
      <xdr:colOff>133350</xdr:colOff>
      <xdr:row>44</xdr:row>
      <xdr:rowOff>155575</xdr:rowOff>
    </xdr:to>
    <xdr:sp macro="" textlink="">
      <xdr:nvSpPr>
        <xdr:cNvPr id="92" name="楕円 91"/>
        <xdr:cNvSpPr/>
      </xdr:nvSpPr>
      <xdr:spPr>
        <a:xfrm>
          <a:off x="3175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140352</xdr:rowOff>
    </xdr:from>
    <xdr:ext cx="762000" cy="259045"/>
    <xdr:sp macro="" textlink="">
      <xdr:nvSpPr>
        <xdr:cNvPr id="93" name="テキスト ボックス 92"/>
        <xdr:cNvSpPr txBox="1"/>
      </xdr:nvSpPr>
      <xdr:spPr>
        <a:xfrm>
          <a:off x="2844800" y="768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74083</xdr:rowOff>
    </xdr:from>
    <xdr:to>
      <xdr:col>11</xdr:col>
      <xdr:colOff>82550</xdr:colOff>
      <xdr:row>45</xdr:row>
      <xdr:rowOff>4233</xdr:rowOff>
    </xdr:to>
    <xdr:sp macro="" textlink="">
      <xdr:nvSpPr>
        <xdr:cNvPr id="94" name="楕円 93"/>
        <xdr:cNvSpPr/>
      </xdr:nvSpPr>
      <xdr:spPr>
        <a:xfrm>
          <a:off x="2286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160460</xdr:rowOff>
    </xdr:from>
    <xdr:ext cx="762000" cy="259045"/>
    <xdr:sp macro="" textlink="">
      <xdr:nvSpPr>
        <xdr:cNvPr id="95" name="テキスト ボックス 94"/>
        <xdr:cNvSpPr txBox="1"/>
      </xdr:nvSpPr>
      <xdr:spPr>
        <a:xfrm>
          <a:off x="1955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94192</xdr:rowOff>
    </xdr:from>
    <xdr:to>
      <xdr:col>7</xdr:col>
      <xdr:colOff>31750</xdr:colOff>
      <xdr:row>45</xdr:row>
      <xdr:rowOff>24342</xdr:rowOff>
    </xdr:to>
    <xdr:sp macro="" textlink="">
      <xdr:nvSpPr>
        <xdr:cNvPr id="96" name="楕円 95"/>
        <xdr:cNvSpPr/>
      </xdr:nvSpPr>
      <xdr:spPr>
        <a:xfrm>
          <a:off x="1397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9119</xdr:rowOff>
    </xdr:from>
    <xdr:ext cx="762000" cy="259045"/>
    <xdr:sp macro="" textlink="">
      <xdr:nvSpPr>
        <xdr:cNvPr id="97" name="テキスト ボックス 96"/>
        <xdr:cNvSpPr txBox="1"/>
      </xdr:nvSpPr>
      <xdr:spPr>
        <a:xfrm>
          <a:off x="1066800" y="772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依然として類似団体平均、全国平均、県内平均より高い水準ではあるが、前年度に引き続いて比率は改善している。（対前年度比△</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a:t>
          </a:r>
        </a:p>
        <a:p>
          <a:r>
            <a:rPr kumimoji="1" lang="ja-JP" altLang="en-US" sz="1300">
              <a:latin typeface="ＭＳ Ｐゴシック" panose="020B0600070205080204" pitchFamily="50" charset="-128"/>
              <a:ea typeface="ＭＳ Ｐゴシック" panose="020B0600070205080204" pitchFamily="50" charset="-128"/>
            </a:rPr>
            <a:t>　比率が改善した要因は、比率の分母となる歳入経常一般財源が普通交付税や地方消費税交付金の増などによって対前年度比</a:t>
          </a:r>
          <a:r>
            <a:rPr kumimoji="1" lang="en-US" altLang="ja-JP" sz="1300">
              <a:latin typeface="ＭＳ Ｐゴシック" panose="020B0600070205080204" pitchFamily="50" charset="-128"/>
              <a:ea typeface="ＭＳ Ｐゴシック" panose="020B0600070205080204" pitchFamily="50" charset="-128"/>
            </a:rPr>
            <a:t>143,800</a:t>
          </a:r>
          <a:r>
            <a:rPr kumimoji="1" lang="ja-JP" altLang="en-US" sz="1300">
              <a:latin typeface="ＭＳ Ｐゴシック" panose="020B0600070205080204" pitchFamily="50" charset="-128"/>
              <a:ea typeface="ＭＳ Ｐゴシック" panose="020B0600070205080204" pitchFamily="50" charset="-128"/>
            </a:rPr>
            <a:t>千円の増額となったことである。</a:t>
          </a:r>
        </a:p>
        <a:p>
          <a:r>
            <a:rPr kumimoji="1" lang="ja-JP" altLang="en-US" sz="1300">
              <a:latin typeface="ＭＳ Ｐゴシック" panose="020B0600070205080204" pitchFamily="50" charset="-128"/>
              <a:ea typeface="ＭＳ Ｐゴシック" panose="020B0600070205080204" pitchFamily="50" charset="-128"/>
            </a:rPr>
            <a:t>　しかし、今後も公債費が高止まりで推移していくなど、義務的経費の抑制が困難な状況が見込まれるため、住民・行政サービスを確保しつつ、事務事業の見直し等、行財政改革を推進し、経常経費の削減を図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58057</xdr:rowOff>
    </xdr:from>
    <xdr:to>
      <xdr:col>23</xdr:col>
      <xdr:colOff>133350</xdr:colOff>
      <xdr:row>66</xdr:row>
      <xdr:rowOff>165281</xdr:rowOff>
    </xdr:to>
    <xdr:cxnSp macro="">
      <xdr:nvCxnSpPr>
        <xdr:cNvPr id="129" name="直線コネクタ 128"/>
        <xdr:cNvCxnSpPr/>
      </xdr:nvCxnSpPr>
      <xdr:spPr>
        <a:xfrm flipV="1">
          <a:off x="4953000" y="10002157"/>
          <a:ext cx="0" cy="14788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137358</xdr:rowOff>
    </xdr:from>
    <xdr:ext cx="762000" cy="259045"/>
    <xdr:sp macro="" textlink="">
      <xdr:nvSpPr>
        <xdr:cNvPr id="130" name="財政構造の弾力性最小値テキスト"/>
        <xdr:cNvSpPr txBox="1"/>
      </xdr:nvSpPr>
      <xdr:spPr>
        <a:xfrm>
          <a:off x="5041900" y="11453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165281</xdr:rowOff>
    </xdr:from>
    <xdr:to>
      <xdr:col>24</xdr:col>
      <xdr:colOff>12700</xdr:colOff>
      <xdr:row>66</xdr:row>
      <xdr:rowOff>165281</xdr:rowOff>
    </xdr:to>
    <xdr:cxnSp macro="">
      <xdr:nvCxnSpPr>
        <xdr:cNvPr id="131" name="直線コネクタ 130"/>
        <xdr:cNvCxnSpPr/>
      </xdr:nvCxnSpPr>
      <xdr:spPr>
        <a:xfrm>
          <a:off x="4864100" y="1148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144434</xdr:rowOff>
    </xdr:from>
    <xdr:ext cx="762000" cy="259045"/>
    <xdr:sp macro="" textlink="">
      <xdr:nvSpPr>
        <xdr:cNvPr id="132" name="財政構造の弾力性最大値テキスト"/>
        <xdr:cNvSpPr txBox="1"/>
      </xdr:nvSpPr>
      <xdr:spPr>
        <a:xfrm>
          <a:off x="5041900" y="974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58057</xdr:rowOff>
    </xdr:from>
    <xdr:to>
      <xdr:col>24</xdr:col>
      <xdr:colOff>12700</xdr:colOff>
      <xdr:row>58</xdr:row>
      <xdr:rowOff>58057</xdr:rowOff>
    </xdr:to>
    <xdr:cxnSp macro="">
      <xdr:nvCxnSpPr>
        <xdr:cNvPr id="133" name="直線コネクタ 132"/>
        <xdr:cNvCxnSpPr/>
      </xdr:nvCxnSpPr>
      <xdr:spPr>
        <a:xfrm>
          <a:off x="4864100" y="1000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170180</xdr:rowOff>
    </xdr:from>
    <xdr:to>
      <xdr:col>23</xdr:col>
      <xdr:colOff>133350</xdr:colOff>
      <xdr:row>61</xdr:row>
      <xdr:rowOff>26307</xdr:rowOff>
    </xdr:to>
    <xdr:cxnSp macro="">
      <xdr:nvCxnSpPr>
        <xdr:cNvPr id="134" name="直線コネクタ 133"/>
        <xdr:cNvCxnSpPr/>
      </xdr:nvCxnSpPr>
      <xdr:spPr>
        <a:xfrm flipV="1">
          <a:off x="4114800" y="10457180"/>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42834</xdr:rowOff>
    </xdr:from>
    <xdr:ext cx="762000" cy="259045"/>
    <xdr:sp macro="" textlink="">
      <xdr:nvSpPr>
        <xdr:cNvPr id="135" name="財政構造の弾力性平均値テキスト"/>
        <xdr:cNvSpPr txBox="1"/>
      </xdr:nvSpPr>
      <xdr:spPr>
        <a:xfrm>
          <a:off x="5041900" y="10158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26307</xdr:rowOff>
    </xdr:from>
    <xdr:to>
      <xdr:col>23</xdr:col>
      <xdr:colOff>184150</xdr:colOff>
      <xdr:row>60</xdr:row>
      <xdr:rowOff>127907</xdr:rowOff>
    </xdr:to>
    <xdr:sp macro="" textlink="">
      <xdr:nvSpPr>
        <xdr:cNvPr id="136" name="フローチャート: 判断 135"/>
        <xdr:cNvSpPr/>
      </xdr:nvSpPr>
      <xdr:spPr>
        <a:xfrm>
          <a:off x="49022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26307</xdr:rowOff>
    </xdr:from>
    <xdr:to>
      <xdr:col>19</xdr:col>
      <xdr:colOff>133350</xdr:colOff>
      <xdr:row>61</xdr:row>
      <xdr:rowOff>53884</xdr:rowOff>
    </xdr:to>
    <xdr:cxnSp macro="">
      <xdr:nvCxnSpPr>
        <xdr:cNvPr id="137" name="直線コネクタ 136"/>
        <xdr:cNvCxnSpPr/>
      </xdr:nvCxnSpPr>
      <xdr:spPr>
        <a:xfrm flipV="1">
          <a:off x="3225800" y="10484757"/>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67673</xdr:rowOff>
    </xdr:from>
    <xdr:to>
      <xdr:col>19</xdr:col>
      <xdr:colOff>184150</xdr:colOff>
      <xdr:row>60</xdr:row>
      <xdr:rowOff>169273</xdr:rowOff>
    </xdr:to>
    <xdr:sp macro="" textlink="">
      <xdr:nvSpPr>
        <xdr:cNvPr id="138" name="フローチャート: 判断 137"/>
        <xdr:cNvSpPr/>
      </xdr:nvSpPr>
      <xdr:spPr>
        <a:xfrm>
          <a:off x="4064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8000</xdr:rowOff>
    </xdr:from>
    <xdr:ext cx="736600" cy="259045"/>
    <xdr:sp macro="" textlink="">
      <xdr:nvSpPr>
        <xdr:cNvPr id="139" name="テキスト ボックス 138"/>
        <xdr:cNvSpPr txBox="1"/>
      </xdr:nvSpPr>
      <xdr:spPr>
        <a:xfrm>
          <a:off x="3733800" y="101235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111578</xdr:rowOff>
    </xdr:from>
    <xdr:to>
      <xdr:col>15</xdr:col>
      <xdr:colOff>82550</xdr:colOff>
      <xdr:row>61</xdr:row>
      <xdr:rowOff>53884</xdr:rowOff>
    </xdr:to>
    <xdr:cxnSp macro="">
      <xdr:nvCxnSpPr>
        <xdr:cNvPr id="140" name="直線コネクタ 139"/>
        <xdr:cNvCxnSpPr/>
      </xdr:nvCxnSpPr>
      <xdr:spPr>
        <a:xfrm>
          <a:off x="2336800" y="10398578"/>
          <a:ext cx="889000" cy="11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43543</xdr:rowOff>
    </xdr:from>
    <xdr:to>
      <xdr:col>15</xdr:col>
      <xdr:colOff>133350</xdr:colOff>
      <xdr:row>60</xdr:row>
      <xdr:rowOff>145143</xdr:rowOff>
    </xdr:to>
    <xdr:sp macro="" textlink="">
      <xdr:nvSpPr>
        <xdr:cNvPr id="141" name="フローチャート: 判断 140"/>
        <xdr:cNvSpPr/>
      </xdr:nvSpPr>
      <xdr:spPr>
        <a:xfrm>
          <a:off x="3175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155320</xdr:rowOff>
    </xdr:from>
    <xdr:ext cx="762000" cy="259045"/>
    <xdr:sp macro="" textlink="">
      <xdr:nvSpPr>
        <xdr:cNvPr id="142" name="テキスト ボックス 141"/>
        <xdr:cNvSpPr txBox="1"/>
      </xdr:nvSpPr>
      <xdr:spPr>
        <a:xfrm>
          <a:off x="2844800" y="1009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111578</xdr:rowOff>
    </xdr:from>
    <xdr:to>
      <xdr:col>11</xdr:col>
      <xdr:colOff>31750</xdr:colOff>
      <xdr:row>60</xdr:row>
      <xdr:rowOff>118473</xdr:rowOff>
    </xdr:to>
    <xdr:cxnSp macro="">
      <xdr:nvCxnSpPr>
        <xdr:cNvPr id="143" name="直線コネクタ 142"/>
        <xdr:cNvCxnSpPr/>
      </xdr:nvCxnSpPr>
      <xdr:spPr>
        <a:xfrm flipV="1">
          <a:off x="1447800" y="10398578"/>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15966</xdr:rowOff>
    </xdr:from>
    <xdr:to>
      <xdr:col>11</xdr:col>
      <xdr:colOff>82550</xdr:colOff>
      <xdr:row>60</xdr:row>
      <xdr:rowOff>117566</xdr:rowOff>
    </xdr:to>
    <xdr:sp macro="" textlink="">
      <xdr:nvSpPr>
        <xdr:cNvPr id="144" name="フローチャート: 判断 143"/>
        <xdr:cNvSpPr/>
      </xdr:nvSpPr>
      <xdr:spPr>
        <a:xfrm>
          <a:off x="2286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127743</xdr:rowOff>
    </xdr:from>
    <xdr:ext cx="762000" cy="259045"/>
    <xdr:sp macro="" textlink="">
      <xdr:nvSpPr>
        <xdr:cNvPr id="145" name="テキスト ボックス 144"/>
        <xdr:cNvSpPr txBox="1"/>
      </xdr:nvSpPr>
      <xdr:spPr>
        <a:xfrm>
          <a:off x="1955800" y="1007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146050</xdr:rowOff>
    </xdr:from>
    <xdr:to>
      <xdr:col>7</xdr:col>
      <xdr:colOff>31750</xdr:colOff>
      <xdr:row>60</xdr:row>
      <xdr:rowOff>76200</xdr:rowOff>
    </xdr:to>
    <xdr:sp macro="" textlink="">
      <xdr:nvSpPr>
        <xdr:cNvPr id="146" name="フローチャート: 判断 145"/>
        <xdr:cNvSpPr/>
      </xdr:nvSpPr>
      <xdr:spPr>
        <a:xfrm>
          <a:off x="1397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86377</xdr:rowOff>
    </xdr:from>
    <xdr:ext cx="762000" cy="259045"/>
    <xdr:sp macro="" textlink="">
      <xdr:nvSpPr>
        <xdr:cNvPr id="147" name="テキスト ボックス 146"/>
        <xdr:cNvSpPr txBox="1"/>
      </xdr:nvSpPr>
      <xdr:spPr>
        <a:xfrm>
          <a:off x="1066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119380</xdr:rowOff>
    </xdr:from>
    <xdr:to>
      <xdr:col>23</xdr:col>
      <xdr:colOff>184150</xdr:colOff>
      <xdr:row>61</xdr:row>
      <xdr:rowOff>49530</xdr:rowOff>
    </xdr:to>
    <xdr:sp macro="" textlink="">
      <xdr:nvSpPr>
        <xdr:cNvPr id="153" name="楕円 152"/>
        <xdr:cNvSpPr/>
      </xdr:nvSpPr>
      <xdr:spPr>
        <a:xfrm>
          <a:off x="49022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91457</xdr:rowOff>
    </xdr:from>
    <xdr:ext cx="762000" cy="259045"/>
    <xdr:sp macro="" textlink="">
      <xdr:nvSpPr>
        <xdr:cNvPr id="154" name="財政構造の弾力性該当値テキスト"/>
        <xdr:cNvSpPr txBox="1"/>
      </xdr:nvSpPr>
      <xdr:spPr>
        <a:xfrm>
          <a:off x="5041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146957</xdr:rowOff>
    </xdr:from>
    <xdr:to>
      <xdr:col>19</xdr:col>
      <xdr:colOff>184150</xdr:colOff>
      <xdr:row>61</xdr:row>
      <xdr:rowOff>77107</xdr:rowOff>
    </xdr:to>
    <xdr:sp macro="" textlink="">
      <xdr:nvSpPr>
        <xdr:cNvPr id="155" name="楕円 154"/>
        <xdr:cNvSpPr/>
      </xdr:nvSpPr>
      <xdr:spPr>
        <a:xfrm>
          <a:off x="4064000" y="1043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61884</xdr:rowOff>
    </xdr:from>
    <xdr:ext cx="736600" cy="259045"/>
    <xdr:sp macro="" textlink="">
      <xdr:nvSpPr>
        <xdr:cNvPr id="156" name="テキスト ボックス 155"/>
        <xdr:cNvSpPr txBox="1"/>
      </xdr:nvSpPr>
      <xdr:spPr>
        <a:xfrm>
          <a:off x="3733800" y="1052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3084</xdr:rowOff>
    </xdr:from>
    <xdr:to>
      <xdr:col>15</xdr:col>
      <xdr:colOff>133350</xdr:colOff>
      <xdr:row>61</xdr:row>
      <xdr:rowOff>104684</xdr:rowOff>
    </xdr:to>
    <xdr:sp macro="" textlink="">
      <xdr:nvSpPr>
        <xdr:cNvPr id="157" name="楕円 156"/>
        <xdr:cNvSpPr/>
      </xdr:nvSpPr>
      <xdr:spPr>
        <a:xfrm>
          <a:off x="31750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89461</xdr:rowOff>
    </xdr:from>
    <xdr:ext cx="762000" cy="259045"/>
    <xdr:sp macro="" textlink="">
      <xdr:nvSpPr>
        <xdr:cNvPr id="158" name="テキスト ボックス 157"/>
        <xdr:cNvSpPr txBox="1"/>
      </xdr:nvSpPr>
      <xdr:spPr>
        <a:xfrm>
          <a:off x="2844800" y="10547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60778</xdr:rowOff>
    </xdr:from>
    <xdr:to>
      <xdr:col>11</xdr:col>
      <xdr:colOff>82550</xdr:colOff>
      <xdr:row>60</xdr:row>
      <xdr:rowOff>162378</xdr:rowOff>
    </xdr:to>
    <xdr:sp macro="" textlink="">
      <xdr:nvSpPr>
        <xdr:cNvPr id="159" name="楕円 158"/>
        <xdr:cNvSpPr/>
      </xdr:nvSpPr>
      <xdr:spPr>
        <a:xfrm>
          <a:off x="2286000" y="1034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147155</xdr:rowOff>
    </xdr:from>
    <xdr:ext cx="762000" cy="259045"/>
    <xdr:sp macro="" textlink="">
      <xdr:nvSpPr>
        <xdr:cNvPr id="160" name="テキスト ボックス 159"/>
        <xdr:cNvSpPr txBox="1"/>
      </xdr:nvSpPr>
      <xdr:spPr>
        <a:xfrm>
          <a:off x="1955800" y="10434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67673</xdr:rowOff>
    </xdr:from>
    <xdr:to>
      <xdr:col>7</xdr:col>
      <xdr:colOff>31750</xdr:colOff>
      <xdr:row>60</xdr:row>
      <xdr:rowOff>169273</xdr:rowOff>
    </xdr:to>
    <xdr:sp macro="" textlink="">
      <xdr:nvSpPr>
        <xdr:cNvPr id="161" name="楕円 160"/>
        <xdr:cNvSpPr/>
      </xdr:nvSpPr>
      <xdr:spPr>
        <a:xfrm>
          <a:off x="1397000" y="1035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154050</xdr:rowOff>
    </xdr:from>
    <xdr:ext cx="762000" cy="259045"/>
    <xdr:sp macro="" textlink="">
      <xdr:nvSpPr>
        <xdr:cNvPr id="162" name="テキスト ボックス 161"/>
        <xdr:cNvSpPr txBox="1"/>
      </xdr:nvSpPr>
      <xdr:spPr>
        <a:xfrm>
          <a:off x="1066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[236,495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市内</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つの保育所の全てが公立であることや消防署が単独運営であることにより、類似団体に比べ職員数が多く人件費が高水準であること、また、し尿処理施設、火葬場なども広域運営ではなく単独運営であるため、指定管理委託料など物件費での支出割合が高く、類似団体を上回る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上記の要因により、類似団体との乖離は今後も続くことが見込まれるが、住民・行政サービスを確保しつつ、施設統廃合・民営化を含めた事務事業の見直し、効率化に努める。</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69498</xdr:rowOff>
    </xdr:from>
    <xdr:to>
      <xdr:col>23</xdr:col>
      <xdr:colOff>133350</xdr:colOff>
      <xdr:row>89</xdr:row>
      <xdr:rowOff>127422</xdr:rowOff>
    </xdr:to>
    <xdr:cxnSp macro="">
      <xdr:nvCxnSpPr>
        <xdr:cNvPr id="189" name="直線コネクタ 188"/>
        <xdr:cNvCxnSpPr/>
      </xdr:nvCxnSpPr>
      <xdr:spPr>
        <a:xfrm flipV="1">
          <a:off x="4953000" y="14128398"/>
          <a:ext cx="0" cy="12580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99499</xdr:rowOff>
    </xdr:from>
    <xdr:ext cx="762000" cy="259045"/>
    <xdr:sp macro="" textlink="">
      <xdr:nvSpPr>
        <xdr:cNvPr id="190" name="人件費・物件費等の状況最小値テキスト"/>
        <xdr:cNvSpPr txBox="1"/>
      </xdr:nvSpPr>
      <xdr:spPr>
        <a:xfrm>
          <a:off x="5041900" y="153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127422</xdr:rowOff>
    </xdr:from>
    <xdr:to>
      <xdr:col>24</xdr:col>
      <xdr:colOff>12700</xdr:colOff>
      <xdr:row>89</xdr:row>
      <xdr:rowOff>127422</xdr:rowOff>
    </xdr:to>
    <xdr:cxnSp macro="">
      <xdr:nvCxnSpPr>
        <xdr:cNvPr id="191" name="直線コネクタ 190"/>
        <xdr:cNvCxnSpPr/>
      </xdr:nvCxnSpPr>
      <xdr:spPr>
        <a:xfrm>
          <a:off x="4864100" y="1538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155875</xdr:rowOff>
    </xdr:from>
    <xdr:ext cx="762000" cy="259045"/>
    <xdr:sp macro="" textlink="">
      <xdr:nvSpPr>
        <xdr:cNvPr id="192" name="人件費・物件費等の状況最大値テキスト"/>
        <xdr:cNvSpPr txBox="1"/>
      </xdr:nvSpPr>
      <xdr:spPr>
        <a:xfrm>
          <a:off x="5041900" y="13871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69498</xdr:rowOff>
    </xdr:from>
    <xdr:to>
      <xdr:col>24</xdr:col>
      <xdr:colOff>12700</xdr:colOff>
      <xdr:row>82</xdr:row>
      <xdr:rowOff>69498</xdr:rowOff>
    </xdr:to>
    <xdr:cxnSp macro="">
      <xdr:nvCxnSpPr>
        <xdr:cNvPr id="193" name="直線コネクタ 192"/>
        <xdr:cNvCxnSpPr/>
      </xdr:nvCxnSpPr>
      <xdr:spPr>
        <a:xfrm>
          <a:off x="4864100" y="1412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27017</xdr:rowOff>
    </xdr:from>
    <xdr:to>
      <xdr:col>23</xdr:col>
      <xdr:colOff>133350</xdr:colOff>
      <xdr:row>84</xdr:row>
      <xdr:rowOff>49963</xdr:rowOff>
    </xdr:to>
    <xdr:cxnSp macro="">
      <xdr:nvCxnSpPr>
        <xdr:cNvPr id="194" name="直線コネクタ 193"/>
        <xdr:cNvCxnSpPr/>
      </xdr:nvCxnSpPr>
      <xdr:spPr>
        <a:xfrm>
          <a:off x="4114800" y="14428817"/>
          <a:ext cx="838200" cy="22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87106</xdr:rowOff>
    </xdr:from>
    <xdr:ext cx="762000" cy="259045"/>
    <xdr:sp macro="" textlink="">
      <xdr:nvSpPr>
        <xdr:cNvPr id="195" name="人件費・物件費等の状況平均値テキスト"/>
        <xdr:cNvSpPr txBox="1"/>
      </xdr:nvSpPr>
      <xdr:spPr>
        <a:xfrm>
          <a:off x="5041900" y="14146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70579</xdr:rowOff>
    </xdr:from>
    <xdr:to>
      <xdr:col>23</xdr:col>
      <xdr:colOff>184150</xdr:colOff>
      <xdr:row>84</xdr:row>
      <xdr:rowOff>729</xdr:rowOff>
    </xdr:to>
    <xdr:sp macro="" textlink="">
      <xdr:nvSpPr>
        <xdr:cNvPr id="196" name="フローチャート: 判断 195"/>
        <xdr:cNvSpPr/>
      </xdr:nvSpPr>
      <xdr:spPr>
        <a:xfrm>
          <a:off x="4902200" y="1430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7893</xdr:rowOff>
    </xdr:from>
    <xdr:to>
      <xdr:col>19</xdr:col>
      <xdr:colOff>133350</xdr:colOff>
      <xdr:row>84</xdr:row>
      <xdr:rowOff>27017</xdr:rowOff>
    </xdr:to>
    <xdr:cxnSp macro="">
      <xdr:nvCxnSpPr>
        <xdr:cNvPr id="197" name="直線コネクタ 196"/>
        <xdr:cNvCxnSpPr/>
      </xdr:nvCxnSpPr>
      <xdr:spPr>
        <a:xfrm>
          <a:off x="3225800" y="14409693"/>
          <a:ext cx="889000" cy="19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31221</xdr:rowOff>
    </xdr:from>
    <xdr:to>
      <xdr:col>19</xdr:col>
      <xdr:colOff>184150</xdr:colOff>
      <xdr:row>83</xdr:row>
      <xdr:rowOff>132821</xdr:rowOff>
    </xdr:to>
    <xdr:sp macro="" textlink="">
      <xdr:nvSpPr>
        <xdr:cNvPr id="198" name="フローチャート: 判断 197"/>
        <xdr:cNvSpPr/>
      </xdr:nvSpPr>
      <xdr:spPr>
        <a:xfrm>
          <a:off x="4064000" y="1426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142998</xdr:rowOff>
    </xdr:from>
    <xdr:ext cx="736600" cy="259045"/>
    <xdr:sp macro="" textlink="">
      <xdr:nvSpPr>
        <xdr:cNvPr id="199" name="テキスト ボックス 198"/>
        <xdr:cNvSpPr txBox="1"/>
      </xdr:nvSpPr>
      <xdr:spPr>
        <a:xfrm>
          <a:off x="3733800" y="14030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150678</xdr:rowOff>
    </xdr:from>
    <xdr:to>
      <xdr:col>15</xdr:col>
      <xdr:colOff>82550</xdr:colOff>
      <xdr:row>84</xdr:row>
      <xdr:rowOff>7893</xdr:rowOff>
    </xdr:to>
    <xdr:cxnSp macro="">
      <xdr:nvCxnSpPr>
        <xdr:cNvPr id="200" name="直線コネクタ 199"/>
        <xdr:cNvCxnSpPr/>
      </xdr:nvCxnSpPr>
      <xdr:spPr>
        <a:xfrm>
          <a:off x="2336800" y="14381028"/>
          <a:ext cx="889000" cy="28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15968</xdr:rowOff>
    </xdr:from>
    <xdr:to>
      <xdr:col>15</xdr:col>
      <xdr:colOff>133350</xdr:colOff>
      <xdr:row>83</xdr:row>
      <xdr:rowOff>117568</xdr:rowOff>
    </xdr:to>
    <xdr:sp macro="" textlink="">
      <xdr:nvSpPr>
        <xdr:cNvPr id="201" name="フローチャート: 判断 200"/>
        <xdr:cNvSpPr/>
      </xdr:nvSpPr>
      <xdr:spPr>
        <a:xfrm>
          <a:off x="3175000" y="1424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127745</xdr:rowOff>
    </xdr:from>
    <xdr:ext cx="762000" cy="259045"/>
    <xdr:sp macro="" textlink="">
      <xdr:nvSpPr>
        <xdr:cNvPr id="202" name="テキスト ボックス 201"/>
        <xdr:cNvSpPr txBox="1"/>
      </xdr:nvSpPr>
      <xdr:spPr>
        <a:xfrm>
          <a:off x="2844800" y="14015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150431</xdr:rowOff>
    </xdr:from>
    <xdr:to>
      <xdr:col>11</xdr:col>
      <xdr:colOff>31750</xdr:colOff>
      <xdr:row>83</xdr:row>
      <xdr:rowOff>150678</xdr:rowOff>
    </xdr:to>
    <xdr:cxnSp macro="">
      <xdr:nvCxnSpPr>
        <xdr:cNvPr id="203" name="直線コネクタ 202"/>
        <xdr:cNvCxnSpPr/>
      </xdr:nvCxnSpPr>
      <xdr:spPr>
        <a:xfrm>
          <a:off x="1447800" y="14380781"/>
          <a:ext cx="889000" cy="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5510</xdr:rowOff>
    </xdr:from>
    <xdr:to>
      <xdr:col>11</xdr:col>
      <xdr:colOff>82550</xdr:colOff>
      <xdr:row>83</xdr:row>
      <xdr:rowOff>107110</xdr:rowOff>
    </xdr:to>
    <xdr:sp macro="" textlink="">
      <xdr:nvSpPr>
        <xdr:cNvPr id="204" name="フローチャート: 判断 203"/>
        <xdr:cNvSpPr/>
      </xdr:nvSpPr>
      <xdr:spPr>
        <a:xfrm>
          <a:off x="2286000" y="1423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117287</xdr:rowOff>
    </xdr:from>
    <xdr:ext cx="762000" cy="259045"/>
    <xdr:sp macro="" textlink="">
      <xdr:nvSpPr>
        <xdr:cNvPr id="205" name="テキスト ボックス 204"/>
        <xdr:cNvSpPr txBox="1"/>
      </xdr:nvSpPr>
      <xdr:spPr>
        <a:xfrm>
          <a:off x="1955800" y="1400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167190</xdr:rowOff>
    </xdr:from>
    <xdr:to>
      <xdr:col>7</xdr:col>
      <xdr:colOff>31750</xdr:colOff>
      <xdr:row>83</xdr:row>
      <xdr:rowOff>97340</xdr:rowOff>
    </xdr:to>
    <xdr:sp macro="" textlink="">
      <xdr:nvSpPr>
        <xdr:cNvPr id="206" name="フローチャート: 判断 205"/>
        <xdr:cNvSpPr/>
      </xdr:nvSpPr>
      <xdr:spPr>
        <a:xfrm>
          <a:off x="1397000" y="1422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107517</xdr:rowOff>
    </xdr:from>
    <xdr:ext cx="762000" cy="259045"/>
    <xdr:sp macro="" textlink="">
      <xdr:nvSpPr>
        <xdr:cNvPr id="207" name="テキスト ボックス 206"/>
        <xdr:cNvSpPr txBox="1"/>
      </xdr:nvSpPr>
      <xdr:spPr>
        <a:xfrm>
          <a:off x="1066800" y="13994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170613</xdr:rowOff>
    </xdr:from>
    <xdr:to>
      <xdr:col>23</xdr:col>
      <xdr:colOff>184150</xdr:colOff>
      <xdr:row>84</xdr:row>
      <xdr:rowOff>100763</xdr:rowOff>
    </xdr:to>
    <xdr:sp macro="" textlink="">
      <xdr:nvSpPr>
        <xdr:cNvPr id="213" name="楕円 212"/>
        <xdr:cNvSpPr/>
      </xdr:nvSpPr>
      <xdr:spPr>
        <a:xfrm>
          <a:off x="4902200" y="1440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142690</xdr:rowOff>
    </xdr:from>
    <xdr:ext cx="762000" cy="259045"/>
    <xdr:sp macro="" textlink="">
      <xdr:nvSpPr>
        <xdr:cNvPr id="214" name="人件費・物件費等の状況該当値テキスト"/>
        <xdr:cNvSpPr txBox="1"/>
      </xdr:nvSpPr>
      <xdr:spPr>
        <a:xfrm>
          <a:off x="5041900" y="14373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147667</xdr:rowOff>
    </xdr:from>
    <xdr:to>
      <xdr:col>19</xdr:col>
      <xdr:colOff>184150</xdr:colOff>
      <xdr:row>84</xdr:row>
      <xdr:rowOff>77817</xdr:rowOff>
    </xdr:to>
    <xdr:sp macro="" textlink="">
      <xdr:nvSpPr>
        <xdr:cNvPr id="215" name="楕円 214"/>
        <xdr:cNvSpPr/>
      </xdr:nvSpPr>
      <xdr:spPr>
        <a:xfrm>
          <a:off x="4064000" y="14378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62594</xdr:rowOff>
    </xdr:from>
    <xdr:ext cx="736600" cy="259045"/>
    <xdr:sp macro="" textlink="">
      <xdr:nvSpPr>
        <xdr:cNvPr id="216" name="テキスト ボックス 215"/>
        <xdr:cNvSpPr txBox="1"/>
      </xdr:nvSpPr>
      <xdr:spPr>
        <a:xfrm>
          <a:off x="3733800" y="14464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128543</xdr:rowOff>
    </xdr:from>
    <xdr:to>
      <xdr:col>15</xdr:col>
      <xdr:colOff>133350</xdr:colOff>
      <xdr:row>84</xdr:row>
      <xdr:rowOff>58693</xdr:rowOff>
    </xdr:to>
    <xdr:sp macro="" textlink="">
      <xdr:nvSpPr>
        <xdr:cNvPr id="217" name="楕円 216"/>
        <xdr:cNvSpPr/>
      </xdr:nvSpPr>
      <xdr:spPr>
        <a:xfrm>
          <a:off x="3175000" y="14358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43470</xdr:rowOff>
    </xdr:from>
    <xdr:ext cx="762000" cy="259045"/>
    <xdr:sp macro="" textlink="">
      <xdr:nvSpPr>
        <xdr:cNvPr id="218" name="テキスト ボックス 217"/>
        <xdr:cNvSpPr txBox="1"/>
      </xdr:nvSpPr>
      <xdr:spPr>
        <a:xfrm>
          <a:off x="2844800" y="14445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99878</xdr:rowOff>
    </xdr:from>
    <xdr:to>
      <xdr:col>11</xdr:col>
      <xdr:colOff>82550</xdr:colOff>
      <xdr:row>84</xdr:row>
      <xdr:rowOff>30028</xdr:rowOff>
    </xdr:to>
    <xdr:sp macro="" textlink="">
      <xdr:nvSpPr>
        <xdr:cNvPr id="219" name="楕円 218"/>
        <xdr:cNvSpPr/>
      </xdr:nvSpPr>
      <xdr:spPr>
        <a:xfrm>
          <a:off x="2286000" y="1433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14805</xdr:rowOff>
    </xdr:from>
    <xdr:ext cx="762000" cy="259045"/>
    <xdr:sp macro="" textlink="">
      <xdr:nvSpPr>
        <xdr:cNvPr id="220" name="テキスト ボックス 219"/>
        <xdr:cNvSpPr txBox="1"/>
      </xdr:nvSpPr>
      <xdr:spPr>
        <a:xfrm>
          <a:off x="1955800" y="14416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99631</xdr:rowOff>
    </xdr:from>
    <xdr:to>
      <xdr:col>7</xdr:col>
      <xdr:colOff>31750</xdr:colOff>
      <xdr:row>84</xdr:row>
      <xdr:rowOff>29781</xdr:rowOff>
    </xdr:to>
    <xdr:sp macro="" textlink="">
      <xdr:nvSpPr>
        <xdr:cNvPr id="221" name="楕円 220"/>
        <xdr:cNvSpPr/>
      </xdr:nvSpPr>
      <xdr:spPr>
        <a:xfrm>
          <a:off x="1397000" y="1432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14558</xdr:rowOff>
    </xdr:from>
    <xdr:ext cx="762000" cy="259045"/>
    <xdr:sp macro="" textlink="">
      <xdr:nvSpPr>
        <xdr:cNvPr id="222" name="テキスト ボックス 221"/>
        <xdr:cNvSpPr txBox="1"/>
      </xdr:nvSpPr>
      <xdr:spPr>
        <a:xfrm>
          <a:off x="1066800" y="14416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令和元年度に退職者と新規採用職員との職員構成の変動が大きかったことなどが要因で指数は</a:t>
          </a:r>
          <a:r>
            <a:rPr kumimoji="1" lang="en-US" altLang="ja-JP" sz="1300">
              <a:latin typeface="ＭＳ Ｐゴシック" panose="020B0600070205080204" pitchFamily="50" charset="-128"/>
              <a:ea typeface="ＭＳ Ｐゴシック" panose="020B0600070205080204" pitchFamily="50" charset="-128"/>
            </a:rPr>
            <a:t>96%</a:t>
          </a:r>
          <a:r>
            <a:rPr kumimoji="1" lang="ja-JP" altLang="en-US" sz="1300">
              <a:latin typeface="ＭＳ Ｐゴシック" panose="020B0600070205080204" pitchFamily="50" charset="-128"/>
              <a:ea typeface="ＭＳ Ｐゴシック" panose="020B0600070205080204" pitchFamily="50" charset="-128"/>
            </a:rPr>
            <a:t>台になり、令和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年度も</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ポイント増となったものの類似団体平均を下回っている。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今後も引き続き、人勧や国基準に沿った給与改定や手当の見直し等を行うとともに、他団体の動向にも注視し、各種手当の総点検を行うなど、より一層の給与適正化に努める。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118232</xdr:rowOff>
    </xdr:from>
    <xdr:to>
      <xdr:col>81</xdr:col>
      <xdr:colOff>44450</xdr:colOff>
      <xdr:row>88</xdr:row>
      <xdr:rowOff>137886</xdr:rowOff>
    </xdr:to>
    <xdr:cxnSp macro="">
      <xdr:nvCxnSpPr>
        <xdr:cNvPr id="253" name="直線コネクタ 252"/>
        <xdr:cNvCxnSpPr/>
      </xdr:nvCxnSpPr>
      <xdr:spPr>
        <a:xfrm flipV="1">
          <a:off x="17018000" y="1366278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4"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5" name="直線コネクタ 254"/>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33159</xdr:rowOff>
    </xdr:from>
    <xdr:ext cx="762000" cy="259045"/>
    <xdr:sp macro="" textlink="">
      <xdr:nvSpPr>
        <xdr:cNvPr id="256" name="給与水準   （国との比較）最大値テキスト"/>
        <xdr:cNvSpPr txBox="1"/>
      </xdr:nvSpPr>
      <xdr:spPr>
        <a:xfrm>
          <a:off x="17106900" y="13406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118232</xdr:rowOff>
    </xdr:from>
    <xdr:to>
      <xdr:col>81</xdr:col>
      <xdr:colOff>133350</xdr:colOff>
      <xdr:row>79</xdr:row>
      <xdr:rowOff>118232</xdr:rowOff>
    </xdr:to>
    <xdr:cxnSp macro="">
      <xdr:nvCxnSpPr>
        <xdr:cNvPr id="257" name="直線コネクタ 256"/>
        <xdr:cNvCxnSpPr/>
      </xdr:nvCxnSpPr>
      <xdr:spPr>
        <a:xfrm>
          <a:off x="16929100" y="13662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42334</xdr:rowOff>
    </xdr:from>
    <xdr:to>
      <xdr:col>81</xdr:col>
      <xdr:colOff>44450</xdr:colOff>
      <xdr:row>84</xdr:row>
      <xdr:rowOff>53823</xdr:rowOff>
    </xdr:to>
    <xdr:cxnSp macro="">
      <xdr:nvCxnSpPr>
        <xdr:cNvPr id="258" name="直線コネクタ 257"/>
        <xdr:cNvCxnSpPr/>
      </xdr:nvCxnSpPr>
      <xdr:spPr>
        <a:xfrm>
          <a:off x="16179800" y="14444134"/>
          <a:ext cx="838200" cy="1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135968</xdr:rowOff>
    </xdr:from>
    <xdr:ext cx="762000" cy="259045"/>
    <xdr:sp macro="" textlink="">
      <xdr:nvSpPr>
        <xdr:cNvPr id="259" name="給与水準   （国との比較）平均値テキスト"/>
        <xdr:cNvSpPr txBox="1"/>
      </xdr:nvSpPr>
      <xdr:spPr>
        <a:xfrm>
          <a:off x="17106900" y="14537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163891</xdr:rowOff>
    </xdr:from>
    <xdr:to>
      <xdr:col>81</xdr:col>
      <xdr:colOff>95250</xdr:colOff>
      <xdr:row>85</xdr:row>
      <xdr:rowOff>94041</xdr:rowOff>
    </xdr:to>
    <xdr:sp macro="" textlink="">
      <xdr:nvSpPr>
        <xdr:cNvPr id="260" name="フローチャート: 判断 259"/>
        <xdr:cNvSpPr/>
      </xdr:nvSpPr>
      <xdr:spPr>
        <a:xfrm>
          <a:off x="169672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42334</xdr:rowOff>
    </xdr:from>
    <xdr:to>
      <xdr:col>77</xdr:col>
      <xdr:colOff>44450</xdr:colOff>
      <xdr:row>85</xdr:row>
      <xdr:rowOff>20259</xdr:rowOff>
    </xdr:to>
    <xdr:cxnSp macro="">
      <xdr:nvCxnSpPr>
        <xdr:cNvPr id="261" name="直線コネクタ 260"/>
        <xdr:cNvCxnSpPr/>
      </xdr:nvCxnSpPr>
      <xdr:spPr>
        <a:xfrm flipV="1">
          <a:off x="15290800" y="14444134"/>
          <a:ext cx="889000" cy="14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3932</xdr:rowOff>
    </xdr:from>
    <xdr:to>
      <xdr:col>77</xdr:col>
      <xdr:colOff>95250</xdr:colOff>
      <xdr:row>85</xdr:row>
      <xdr:rowOff>105532</xdr:rowOff>
    </xdr:to>
    <xdr:sp macro="" textlink="">
      <xdr:nvSpPr>
        <xdr:cNvPr id="262" name="フローチャート: 判断 261"/>
        <xdr:cNvSpPr/>
      </xdr:nvSpPr>
      <xdr:spPr>
        <a:xfrm>
          <a:off x="16129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90309</xdr:rowOff>
    </xdr:from>
    <xdr:ext cx="736600" cy="259045"/>
    <xdr:sp macro="" textlink="">
      <xdr:nvSpPr>
        <xdr:cNvPr id="263" name="テキスト ボックス 262"/>
        <xdr:cNvSpPr txBox="1"/>
      </xdr:nvSpPr>
      <xdr:spPr>
        <a:xfrm>
          <a:off x="15798800" y="14663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168729</xdr:rowOff>
    </xdr:from>
    <xdr:to>
      <xdr:col>72</xdr:col>
      <xdr:colOff>203200</xdr:colOff>
      <xdr:row>85</xdr:row>
      <xdr:rowOff>20259</xdr:rowOff>
    </xdr:to>
    <xdr:cxnSp macro="">
      <xdr:nvCxnSpPr>
        <xdr:cNvPr id="264" name="直線コネクタ 263"/>
        <xdr:cNvCxnSpPr/>
      </xdr:nvCxnSpPr>
      <xdr:spPr>
        <a:xfrm>
          <a:off x="14401800" y="14570529"/>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163891</xdr:rowOff>
    </xdr:from>
    <xdr:to>
      <xdr:col>73</xdr:col>
      <xdr:colOff>44450</xdr:colOff>
      <xdr:row>85</xdr:row>
      <xdr:rowOff>94041</xdr:rowOff>
    </xdr:to>
    <xdr:sp macro="" textlink="">
      <xdr:nvSpPr>
        <xdr:cNvPr id="265" name="フローチャート: 判断 264"/>
        <xdr:cNvSpPr/>
      </xdr:nvSpPr>
      <xdr:spPr>
        <a:xfrm>
          <a:off x="152400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78818</xdr:rowOff>
    </xdr:from>
    <xdr:ext cx="762000" cy="259045"/>
    <xdr:sp macro="" textlink="">
      <xdr:nvSpPr>
        <xdr:cNvPr id="266" name="テキスト ボックス 265"/>
        <xdr:cNvSpPr txBox="1"/>
      </xdr:nvSpPr>
      <xdr:spPr>
        <a:xfrm>
          <a:off x="14909800" y="14652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76805</xdr:rowOff>
    </xdr:from>
    <xdr:to>
      <xdr:col>68</xdr:col>
      <xdr:colOff>152400</xdr:colOff>
      <xdr:row>84</xdr:row>
      <xdr:rowOff>168729</xdr:rowOff>
    </xdr:to>
    <xdr:cxnSp macro="">
      <xdr:nvCxnSpPr>
        <xdr:cNvPr id="267" name="直線コネクタ 266"/>
        <xdr:cNvCxnSpPr/>
      </xdr:nvCxnSpPr>
      <xdr:spPr>
        <a:xfrm>
          <a:off x="13512800" y="14478605"/>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3932</xdr:rowOff>
    </xdr:from>
    <xdr:to>
      <xdr:col>68</xdr:col>
      <xdr:colOff>203200</xdr:colOff>
      <xdr:row>85</xdr:row>
      <xdr:rowOff>105532</xdr:rowOff>
    </xdr:to>
    <xdr:sp macro="" textlink="">
      <xdr:nvSpPr>
        <xdr:cNvPr id="268" name="フローチャート: 判断 267"/>
        <xdr:cNvSpPr/>
      </xdr:nvSpPr>
      <xdr:spPr>
        <a:xfrm>
          <a:off x="14351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90309</xdr:rowOff>
    </xdr:from>
    <xdr:ext cx="762000" cy="259045"/>
    <xdr:sp macro="" textlink="">
      <xdr:nvSpPr>
        <xdr:cNvPr id="269" name="テキスト ボックス 268"/>
        <xdr:cNvSpPr txBox="1"/>
      </xdr:nvSpPr>
      <xdr:spPr>
        <a:xfrm>
          <a:off x="14020800" y="14663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70" name="フローチャート: 判断 269"/>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101798</xdr:rowOff>
    </xdr:from>
    <xdr:ext cx="762000" cy="259045"/>
    <xdr:sp macro="" textlink="">
      <xdr:nvSpPr>
        <xdr:cNvPr id="271" name="テキスト ボックス 270"/>
        <xdr:cNvSpPr txBox="1"/>
      </xdr:nvSpPr>
      <xdr:spPr>
        <a:xfrm>
          <a:off x="13131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3023</xdr:rowOff>
    </xdr:from>
    <xdr:to>
      <xdr:col>81</xdr:col>
      <xdr:colOff>95250</xdr:colOff>
      <xdr:row>84</xdr:row>
      <xdr:rowOff>104623</xdr:rowOff>
    </xdr:to>
    <xdr:sp macro="" textlink="">
      <xdr:nvSpPr>
        <xdr:cNvPr id="277" name="楕円 276"/>
        <xdr:cNvSpPr/>
      </xdr:nvSpPr>
      <xdr:spPr>
        <a:xfrm>
          <a:off x="16967200" y="1440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19550</xdr:rowOff>
    </xdr:from>
    <xdr:ext cx="762000" cy="259045"/>
    <xdr:sp macro="" textlink="">
      <xdr:nvSpPr>
        <xdr:cNvPr id="278" name="給与水準   （国との比較）該当値テキスト"/>
        <xdr:cNvSpPr txBox="1"/>
      </xdr:nvSpPr>
      <xdr:spPr>
        <a:xfrm>
          <a:off x="17106900" y="14249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162984</xdr:rowOff>
    </xdr:from>
    <xdr:to>
      <xdr:col>77</xdr:col>
      <xdr:colOff>95250</xdr:colOff>
      <xdr:row>84</xdr:row>
      <xdr:rowOff>93134</xdr:rowOff>
    </xdr:to>
    <xdr:sp macro="" textlink="">
      <xdr:nvSpPr>
        <xdr:cNvPr id="279" name="楕円 278"/>
        <xdr:cNvSpPr/>
      </xdr:nvSpPr>
      <xdr:spPr>
        <a:xfrm>
          <a:off x="16129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103311</xdr:rowOff>
    </xdr:from>
    <xdr:ext cx="736600" cy="259045"/>
    <xdr:sp macro="" textlink="">
      <xdr:nvSpPr>
        <xdr:cNvPr id="280" name="テキスト ボックス 279"/>
        <xdr:cNvSpPr txBox="1"/>
      </xdr:nvSpPr>
      <xdr:spPr>
        <a:xfrm>
          <a:off x="15798800" y="14162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140909</xdr:rowOff>
    </xdr:from>
    <xdr:to>
      <xdr:col>73</xdr:col>
      <xdr:colOff>44450</xdr:colOff>
      <xdr:row>85</xdr:row>
      <xdr:rowOff>71059</xdr:rowOff>
    </xdr:to>
    <xdr:sp macro="" textlink="">
      <xdr:nvSpPr>
        <xdr:cNvPr id="281" name="楕円 280"/>
        <xdr:cNvSpPr/>
      </xdr:nvSpPr>
      <xdr:spPr>
        <a:xfrm>
          <a:off x="15240000" y="1454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81236</xdr:rowOff>
    </xdr:from>
    <xdr:ext cx="762000" cy="259045"/>
    <xdr:sp macro="" textlink="">
      <xdr:nvSpPr>
        <xdr:cNvPr id="282" name="テキスト ボックス 281"/>
        <xdr:cNvSpPr txBox="1"/>
      </xdr:nvSpPr>
      <xdr:spPr>
        <a:xfrm>
          <a:off x="14909800" y="14311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117929</xdr:rowOff>
    </xdr:from>
    <xdr:to>
      <xdr:col>68</xdr:col>
      <xdr:colOff>203200</xdr:colOff>
      <xdr:row>85</xdr:row>
      <xdr:rowOff>48079</xdr:rowOff>
    </xdr:to>
    <xdr:sp macro="" textlink="">
      <xdr:nvSpPr>
        <xdr:cNvPr id="283" name="楕円 282"/>
        <xdr:cNvSpPr/>
      </xdr:nvSpPr>
      <xdr:spPr>
        <a:xfrm>
          <a:off x="14351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58256</xdr:rowOff>
    </xdr:from>
    <xdr:ext cx="762000" cy="259045"/>
    <xdr:sp macro="" textlink="">
      <xdr:nvSpPr>
        <xdr:cNvPr id="284" name="テキスト ボックス 283"/>
        <xdr:cNvSpPr txBox="1"/>
      </xdr:nvSpPr>
      <xdr:spPr>
        <a:xfrm>
          <a:off x="14020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26005</xdr:rowOff>
    </xdr:from>
    <xdr:to>
      <xdr:col>64</xdr:col>
      <xdr:colOff>152400</xdr:colOff>
      <xdr:row>84</xdr:row>
      <xdr:rowOff>127605</xdr:rowOff>
    </xdr:to>
    <xdr:sp macro="" textlink="">
      <xdr:nvSpPr>
        <xdr:cNvPr id="285" name="楕円 284"/>
        <xdr:cNvSpPr/>
      </xdr:nvSpPr>
      <xdr:spPr>
        <a:xfrm>
          <a:off x="13462000" y="1442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137782</xdr:rowOff>
    </xdr:from>
    <xdr:ext cx="762000" cy="259045"/>
    <xdr:sp macro="" textlink="">
      <xdr:nvSpPr>
        <xdr:cNvPr id="286" name="テキスト ボックス 285"/>
        <xdr:cNvSpPr txBox="1"/>
      </xdr:nvSpPr>
      <xdr:spPr>
        <a:xfrm>
          <a:off x="13131800" y="1419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類似団体平均を大きく上回っている要因として、市内に私立幼稚園が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園あるものの公立保育園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園を市営で運営していること、また、消防署も複数の市町村による広域設置ではなく、単独で運営していることなどが挙げられる。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人口減少に伴い数値は今後も増加推移する見込みであり、数値の改善は困難な状況ではあるが、職員の定員管理の適正化について継続的に取り組むほか、今後も住民・行政サービスを確保しつつ、施設統廃合・民営化を含めた事務事業の見直し、効率化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37133</xdr:rowOff>
    </xdr:from>
    <xdr:to>
      <xdr:col>81</xdr:col>
      <xdr:colOff>44450</xdr:colOff>
      <xdr:row>68</xdr:row>
      <xdr:rowOff>68278</xdr:rowOff>
    </xdr:to>
    <xdr:cxnSp macro="">
      <xdr:nvCxnSpPr>
        <xdr:cNvPr id="318" name="直線コネクタ 317"/>
        <xdr:cNvCxnSpPr/>
      </xdr:nvCxnSpPr>
      <xdr:spPr>
        <a:xfrm flipV="1">
          <a:off x="17018000" y="10152683"/>
          <a:ext cx="0" cy="157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40355</xdr:rowOff>
    </xdr:from>
    <xdr:ext cx="762000" cy="259045"/>
    <xdr:sp macro="" textlink="">
      <xdr:nvSpPr>
        <xdr:cNvPr id="319" name="定員管理の状況最小値テキスト"/>
        <xdr:cNvSpPr txBox="1"/>
      </xdr:nvSpPr>
      <xdr:spPr>
        <a:xfrm>
          <a:off x="17106900" y="11698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68278</xdr:rowOff>
    </xdr:from>
    <xdr:to>
      <xdr:col>81</xdr:col>
      <xdr:colOff>133350</xdr:colOff>
      <xdr:row>68</xdr:row>
      <xdr:rowOff>68278</xdr:rowOff>
    </xdr:to>
    <xdr:cxnSp macro="">
      <xdr:nvCxnSpPr>
        <xdr:cNvPr id="320" name="直線コネクタ 319"/>
        <xdr:cNvCxnSpPr/>
      </xdr:nvCxnSpPr>
      <xdr:spPr>
        <a:xfrm>
          <a:off x="16929100" y="1172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123510</xdr:rowOff>
    </xdr:from>
    <xdr:ext cx="762000" cy="259045"/>
    <xdr:sp macro="" textlink="">
      <xdr:nvSpPr>
        <xdr:cNvPr id="321" name="定員管理の状況最大値テキスト"/>
        <xdr:cNvSpPr txBox="1"/>
      </xdr:nvSpPr>
      <xdr:spPr>
        <a:xfrm>
          <a:off x="17106900" y="989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37133</xdr:rowOff>
    </xdr:from>
    <xdr:to>
      <xdr:col>81</xdr:col>
      <xdr:colOff>133350</xdr:colOff>
      <xdr:row>59</xdr:row>
      <xdr:rowOff>37133</xdr:rowOff>
    </xdr:to>
    <xdr:cxnSp macro="">
      <xdr:nvCxnSpPr>
        <xdr:cNvPr id="322" name="直線コネクタ 321"/>
        <xdr:cNvCxnSpPr/>
      </xdr:nvCxnSpPr>
      <xdr:spPr>
        <a:xfrm>
          <a:off x="16929100" y="10152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81401</xdr:rowOff>
    </xdr:from>
    <xdr:to>
      <xdr:col>81</xdr:col>
      <xdr:colOff>44450</xdr:colOff>
      <xdr:row>66</xdr:row>
      <xdr:rowOff>105531</xdr:rowOff>
    </xdr:to>
    <xdr:cxnSp macro="">
      <xdr:nvCxnSpPr>
        <xdr:cNvPr id="323" name="直線コネクタ 322"/>
        <xdr:cNvCxnSpPr/>
      </xdr:nvCxnSpPr>
      <xdr:spPr>
        <a:xfrm>
          <a:off x="16179800" y="11397101"/>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103250</xdr:rowOff>
    </xdr:from>
    <xdr:ext cx="762000" cy="259045"/>
    <xdr:sp macro="" textlink="">
      <xdr:nvSpPr>
        <xdr:cNvPr id="324" name="定員管理の状況平均値テキスト"/>
        <xdr:cNvSpPr txBox="1"/>
      </xdr:nvSpPr>
      <xdr:spPr>
        <a:xfrm>
          <a:off x="17106900" y="10561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86723</xdr:rowOff>
    </xdr:from>
    <xdr:to>
      <xdr:col>81</xdr:col>
      <xdr:colOff>95250</xdr:colOff>
      <xdr:row>63</xdr:row>
      <xdr:rowOff>16873</xdr:rowOff>
    </xdr:to>
    <xdr:sp macro="" textlink="">
      <xdr:nvSpPr>
        <xdr:cNvPr id="325" name="フローチャート: 判断 324"/>
        <xdr:cNvSpPr/>
      </xdr:nvSpPr>
      <xdr:spPr>
        <a:xfrm>
          <a:off x="16967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61867</xdr:rowOff>
    </xdr:from>
    <xdr:to>
      <xdr:col>77</xdr:col>
      <xdr:colOff>44450</xdr:colOff>
      <xdr:row>66</xdr:row>
      <xdr:rowOff>81401</xdr:rowOff>
    </xdr:to>
    <xdr:cxnSp macro="">
      <xdr:nvCxnSpPr>
        <xdr:cNvPr id="326" name="直線コネクタ 325"/>
        <xdr:cNvCxnSpPr/>
      </xdr:nvCxnSpPr>
      <xdr:spPr>
        <a:xfrm>
          <a:off x="15290800" y="11377567"/>
          <a:ext cx="8890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77530</xdr:rowOff>
    </xdr:from>
    <xdr:to>
      <xdr:col>77</xdr:col>
      <xdr:colOff>95250</xdr:colOff>
      <xdr:row>63</xdr:row>
      <xdr:rowOff>7680</xdr:rowOff>
    </xdr:to>
    <xdr:sp macro="" textlink="">
      <xdr:nvSpPr>
        <xdr:cNvPr id="327" name="フローチャート: 判断 326"/>
        <xdr:cNvSpPr/>
      </xdr:nvSpPr>
      <xdr:spPr>
        <a:xfrm>
          <a:off x="161290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17857</xdr:rowOff>
    </xdr:from>
    <xdr:ext cx="736600" cy="259045"/>
    <xdr:sp macro="" textlink="">
      <xdr:nvSpPr>
        <xdr:cNvPr id="328" name="テキスト ボックス 327"/>
        <xdr:cNvSpPr txBox="1"/>
      </xdr:nvSpPr>
      <xdr:spPr>
        <a:xfrm>
          <a:off x="15798800" y="10476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66</xdr:row>
      <xdr:rowOff>33141</xdr:rowOff>
    </xdr:from>
    <xdr:to>
      <xdr:col>72</xdr:col>
      <xdr:colOff>203200</xdr:colOff>
      <xdr:row>66</xdr:row>
      <xdr:rowOff>61867</xdr:rowOff>
    </xdr:to>
    <xdr:cxnSp macro="">
      <xdr:nvCxnSpPr>
        <xdr:cNvPr id="329" name="直線コネクタ 328"/>
        <xdr:cNvCxnSpPr/>
      </xdr:nvCxnSpPr>
      <xdr:spPr>
        <a:xfrm>
          <a:off x="14401800" y="11348841"/>
          <a:ext cx="889000" cy="2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64891</xdr:rowOff>
    </xdr:from>
    <xdr:to>
      <xdr:col>73</xdr:col>
      <xdr:colOff>44450</xdr:colOff>
      <xdr:row>62</xdr:row>
      <xdr:rowOff>166491</xdr:rowOff>
    </xdr:to>
    <xdr:sp macro="" textlink="">
      <xdr:nvSpPr>
        <xdr:cNvPr id="330" name="フローチャート: 判断 329"/>
        <xdr:cNvSpPr/>
      </xdr:nvSpPr>
      <xdr:spPr>
        <a:xfrm>
          <a:off x="15240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5218</xdr:rowOff>
    </xdr:from>
    <xdr:ext cx="762000" cy="259045"/>
    <xdr:sp macro="" textlink="">
      <xdr:nvSpPr>
        <xdr:cNvPr id="331" name="テキスト ボックス 330"/>
        <xdr:cNvSpPr txBox="1"/>
      </xdr:nvSpPr>
      <xdr:spPr>
        <a:xfrm>
          <a:off x="14909800" y="10463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66</xdr:row>
      <xdr:rowOff>9011</xdr:rowOff>
    </xdr:from>
    <xdr:to>
      <xdr:col>68</xdr:col>
      <xdr:colOff>152400</xdr:colOff>
      <xdr:row>66</xdr:row>
      <xdr:rowOff>33141</xdr:rowOff>
    </xdr:to>
    <xdr:cxnSp macro="">
      <xdr:nvCxnSpPr>
        <xdr:cNvPr id="332" name="直線コネクタ 331"/>
        <xdr:cNvCxnSpPr/>
      </xdr:nvCxnSpPr>
      <xdr:spPr>
        <a:xfrm>
          <a:off x="13512800" y="11324711"/>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63742</xdr:rowOff>
    </xdr:from>
    <xdr:to>
      <xdr:col>68</xdr:col>
      <xdr:colOff>203200</xdr:colOff>
      <xdr:row>62</xdr:row>
      <xdr:rowOff>165342</xdr:rowOff>
    </xdr:to>
    <xdr:sp macro="" textlink="">
      <xdr:nvSpPr>
        <xdr:cNvPr id="333" name="フローチャート: 判断 332"/>
        <xdr:cNvSpPr/>
      </xdr:nvSpPr>
      <xdr:spPr>
        <a:xfrm>
          <a:off x="14351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4069</xdr:rowOff>
    </xdr:from>
    <xdr:ext cx="762000" cy="259045"/>
    <xdr:sp macro="" textlink="">
      <xdr:nvSpPr>
        <xdr:cNvPr id="334" name="テキスト ボックス 333"/>
        <xdr:cNvSpPr txBox="1"/>
      </xdr:nvSpPr>
      <xdr:spPr>
        <a:xfrm>
          <a:off x="14020800" y="1046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52251</xdr:rowOff>
    </xdr:from>
    <xdr:to>
      <xdr:col>64</xdr:col>
      <xdr:colOff>152400</xdr:colOff>
      <xdr:row>62</xdr:row>
      <xdr:rowOff>153851</xdr:rowOff>
    </xdr:to>
    <xdr:sp macro="" textlink="">
      <xdr:nvSpPr>
        <xdr:cNvPr id="335" name="フローチャート: 判断 334"/>
        <xdr:cNvSpPr/>
      </xdr:nvSpPr>
      <xdr:spPr>
        <a:xfrm>
          <a:off x="13462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164028</xdr:rowOff>
    </xdr:from>
    <xdr:ext cx="762000" cy="259045"/>
    <xdr:sp macro="" textlink="">
      <xdr:nvSpPr>
        <xdr:cNvPr id="336" name="テキスト ボックス 335"/>
        <xdr:cNvSpPr txBox="1"/>
      </xdr:nvSpPr>
      <xdr:spPr>
        <a:xfrm>
          <a:off x="13131800" y="1045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54731</xdr:rowOff>
    </xdr:from>
    <xdr:to>
      <xdr:col>81</xdr:col>
      <xdr:colOff>95250</xdr:colOff>
      <xdr:row>66</xdr:row>
      <xdr:rowOff>156331</xdr:rowOff>
    </xdr:to>
    <xdr:sp macro="" textlink="">
      <xdr:nvSpPr>
        <xdr:cNvPr id="342" name="楕円 341"/>
        <xdr:cNvSpPr/>
      </xdr:nvSpPr>
      <xdr:spPr>
        <a:xfrm>
          <a:off x="16967200" y="1137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66</xdr:row>
      <xdr:rowOff>26808</xdr:rowOff>
    </xdr:from>
    <xdr:ext cx="762000" cy="259045"/>
    <xdr:sp macro="" textlink="">
      <xdr:nvSpPr>
        <xdr:cNvPr id="343" name="定員管理の状況該当値テキスト"/>
        <xdr:cNvSpPr txBox="1"/>
      </xdr:nvSpPr>
      <xdr:spPr>
        <a:xfrm>
          <a:off x="17106900" y="11342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30601</xdr:rowOff>
    </xdr:from>
    <xdr:to>
      <xdr:col>77</xdr:col>
      <xdr:colOff>95250</xdr:colOff>
      <xdr:row>66</xdr:row>
      <xdr:rowOff>132201</xdr:rowOff>
    </xdr:to>
    <xdr:sp macro="" textlink="">
      <xdr:nvSpPr>
        <xdr:cNvPr id="344" name="楕円 343"/>
        <xdr:cNvSpPr/>
      </xdr:nvSpPr>
      <xdr:spPr>
        <a:xfrm>
          <a:off x="16129000" y="1134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116978</xdr:rowOff>
    </xdr:from>
    <xdr:ext cx="736600" cy="259045"/>
    <xdr:sp macro="" textlink="">
      <xdr:nvSpPr>
        <xdr:cNvPr id="345" name="テキスト ボックス 344"/>
        <xdr:cNvSpPr txBox="1"/>
      </xdr:nvSpPr>
      <xdr:spPr>
        <a:xfrm>
          <a:off x="15798800" y="114326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66</xdr:row>
      <xdr:rowOff>11067</xdr:rowOff>
    </xdr:from>
    <xdr:to>
      <xdr:col>73</xdr:col>
      <xdr:colOff>44450</xdr:colOff>
      <xdr:row>66</xdr:row>
      <xdr:rowOff>112667</xdr:rowOff>
    </xdr:to>
    <xdr:sp macro="" textlink="">
      <xdr:nvSpPr>
        <xdr:cNvPr id="346" name="楕円 345"/>
        <xdr:cNvSpPr/>
      </xdr:nvSpPr>
      <xdr:spPr>
        <a:xfrm>
          <a:off x="15240000" y="1132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97444</xdr:rowOff>
    </xdr:from>
    <xdr:ext cx="762000" cy="259045"/>
    <xdr:sp macro="" textlink="">
      <xdr:nvSpPr>
        <xdr:cNvPr id="347" name="テキスト ボックス 346"/>
        <xdr:cNvSpPr txBox="1"/>
      </xdr:nvSpPr>
      <xdr:spPr>
        <a:xfrm>
          <a:off x="14909800" y="11413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153791</xdr:rowOff>
    </xdr:from>
    <xdr:to>
      <xdr:col>68</xdr:col>
      <xdr:colOff>203200</xdr:colOff>
      <xdr:row>66</xdr:row>
      <xdr:rowOff>83941</xdr:rowOff>
    </xdr:to>
    <xdr:sp macro="" textlink="">
      <xdr:nvSpPr>
        <xdr:cNvPr id="348" name="楕円 347"/>
        <xdr:cNvSpPr/>
      </xdr:nvSpPr>
      <xdr:spPr>
        <a:xfrm>
          <a:off x="14351000" y="1129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68718</xdr:rowOff>
    </xdr:from>
    <xdr:ext cx="762000" cy="259045"/>
    <xdr:sp macro="" textlink="">
      <xdr:nvSpPr>
        <xdr:cNvPr id="349" name="テキスト ボックス 348"/>
        <xdr:cNvSpPr txBox="1"/>
      </xdr:nvSpPr>
      <xdr:spPr>
        <a:xfrm>
          <a:off x="14020800" y="11384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129661</xdr:rowOff>
    </xdr:from>
    <xdr:to>
      <xdr:col>64</xdr:col>
      <xdr:colOff>152400</xdr:colOff>
      <xdr:row>66</xdr:row>
      <xdr:rowOff>59811</xdr:rowOff>
    </xdr:to>
    <xdr:sp macro="" textlink="">
      <xdr:nvSpPr>
        <xdr:cNvPr id="350" name="楕円 349"/>
        <xdr:cNvSpPr/>
      </xdr:nvSpPr>
      <xdr:spPr>
        <a:xfrm>
          <a:off x="13462000" y="1127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44588</xdr:rowOff>
    </xdr:from>
    <xdr:ext cx="762000" cy="259045"/>
    <xdr:sp macro="" textlink="">
      <xdr:nvSpPr>
        <xdr:cNvPr id="351" name="テキスト ボックス 350"/>
        <xdr:cNvSpPr txBox="1"/>
      </xdr:nvSpPr>
      <xdr:spPr>
        <a:xfrm>
          <a:off x="13131800" y="11360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latin typeface="ＭＳ Ｐゴシック" panose="020B0600070205080204" pitchFamily="50" charset="-128"/>
              <a:ea typeface="ＭＳ Ｐゴシック" panose="020B0600070205080204" pitchFamily="50" charset="-128"/>
            </a:rPr>
            <a:t>　</a:t>
          </a:r>
          <a:r>
            <a:rPr kumimoji="1" lang="en-US" altLang="ja-JP" sz="1250">
              <a:latin typeface="ＭＳ Ｐゴシック" panose="020B0600070205080204" pitchFamily="50" charset="-128"/>
              <a:ea typeface="ＭＳ Ｐゴシック" panose="020B0600070205080204" pitchFamily="50" charset="-128"/>
            </a:rPr>
            <a:t>2</a:t>
          </a:r>
          <a:r>
            <a:rPr kumimoji="1" lang="ja-JP" altLang="en-US" sz="1250">
              <a:latin typeface="ＭＳ Ｐゴシック" panose="020B0600070205080204" pitchFamily="50" charset="-128"/>
              <a:ea typeface="ＭＳ Ｐゴシック" panose="020B0600070205080204" pitchFamily="50" charset="-128"/>
            </a:rPr>
            <a:t>年連続で比率は改善しているものの、依然として</a:t>
          </a:r>
          <a:r>
            <a:rPr kumimoji="1" lang="en-US" altLang="ja-JP" sz="1250">
              <a:latin typeface="ＭＳ Ｐゴシック" panose="020B0600070205080204" pitchFamily="50" charset="-128"/>
              <a:ea typeface="ＭＳ Ｐゴシック" panose="020B0600070205080204" pitchFamily="50" charset="-128"/>
            </a:rPr>
            <a:t>18</a:t>
          </a:r>
          <a:r>
            <a:rPr kumimoji="1" lang="ja-JP" altLang="en-US" sz="1250">
              <a:latin typeface="ＭＳ Ｐゴシック" panose="020B0600070205080204" pitchFamily="50" charset="-128"/>
              <a:ea typeface="ＭＳ Ｐゴシック" panose="020B0600070205080204" pitchFamily="50" charset="-128"/>
            </a:rPr>
            <a:t>％を超えており起債許可団体となっている。</a:t>
          </a:r>
          <a:endParaRPr kumimoji="1" lang="en-US" altLang="ja-JP" sz="1250">
            <a:latin typeface="ＭＳ Ｐゴシック" panose="020B0600070205080204" pitchFamily="50" charset="-128"/>
            <a:ea typeface="ＭＳ Ｐゴシック" panose="020B0600070205080204" pitchFamily="50" charset="-128"/>
          </a:endParaRPr>
        </a:p>
        <a:p>
          <a:r>
            <a:rPr kumimoji="1" lang="ja-JP" altLang="en-US" sz="1250">
              <a:latin typeface="ＭＳ Ｐゴシック" panose="020B0600070205080204" pitchFamily="50" charset="-128"/>
              <a:ea typeface="ＭＳ Ｐゴシック" panose="020B0600070205080204" pitchFamily="50" charset="-128"/>
            </a:rPr>
            <a:t>　普通交付税の増額や公債費に係る交付税算入額の増などによって、今後、比率は一時的に</a:t>
          </a:r>
          <a:r>
            <a:rPr kumimoji="1" lang="en-US" altLang="ja-JP" sz="1250">
              <a:latin typeface="ＭＳ Ｐゴシック" panose="020B0600070205080204" pitchFamily="50" charset="-128"/>
              <a:ea typeface="ＭＳ Ｐゴシック" panose="020B0600070205080204" pitchFamily="50" charset="-128"/>
            </a:rPr>
            <a:t>18%</a:t>
          </a:r>
          <a:r>
            <a:rPr kumimoji="1" lang="ja-JP" altLang="en-US" sz="1250">
              <a:latin typeface="ＭＳ Ｐゴシック" panose="020B0600070205080204" pitchFamily="50" charset="-128"/>
              <a:ea typeface="ＭＳ Ｐゴシック" panose="020B0600070205080204" pitchFamily="50" charset="-128"/>
            </a:rPr>
            <a:t>を下回る見込みであるが、これまで実施してきた大型事業の財源として借り入れた起債の償還開始により、公債費は今後も増額推移していくため、比率の再上昇も懸念される。</a:t>
          </a:r>
          <a:endParaRPr kumimoji="1" lang="en-US" altLang="ja-JP" sz="1250">
            <a:latin typeface="ＭＳ Ｐゴシック" panose="020B0600070205080204" pitchFamily="50" charset="-128"/>
            <a:ea typeface="ＭＳ Ｐゴシック" panose="020B0600070205080204" pitchFamily="50" charset="-128"/>
          </a:endParaRPr>
        </a:p>
        <a:p>
          <a:r>
            <a:rPr kumimoji="1" lang="ja-JP" altLang="en-US" sz="1250">
              <a:latin typeface="ＭＳ Ｐゴシック" panose="020B0600070205080204" pitchFamily="50" charset="-128"/>
              <a:ea typeface="ＭＳ Ｐゴシック" panose="020B0600070205080204" pitchFamily="50" charset="-128"/>
            </a:rPr>
            <a:t>　現状の財政見通しにおいて起債償還のピークとなっている令和</a:t>
          </a:r>
          <a:r>
            <a:rPr kumimoji="1" lang="en-US" altLang="ja-JP" sz="1250">
              <a:latin typeface="ＭＳ Ｐゴシック" panose="020B0600070205080204" pitchFamily="50" charset="-128"/>
              <a:ea typeface="ＭＳ Ｐゴシック" panose="020B0600070205080204" pitchFamily="50" charset="-128"/>
            </a:rPr>
            <a:t>6</a:t>
          </a:r>
          <a:r>
            <a:rPr kumimoji="1" lang="ja-JP" altLang="en-US" sz="1250">
              <a:latin typeface="ＭＳ Ｐゴシック" panose="020B0600070205080204" pitchFamily="50" charset="-128"/>
              <a:ea typeface="ＭＳ Ｐゴシック" panose="020B0600070205080204" pitchFamily="50" charset="-128"/>
            </a:rPr>
            <a:t>年度までに繰上償還の実施を検討し、継続的に</a:t>
          </a:r>
          <a:r>
            <a:rPr kumimoji="1" lang="en-US" altLang="ja-JP" sz="1250">
              <a:latin typeface="ＭＳ Ｐゴシック" panose="020B0600070205080204" pitchFamily="50" charset="-128"/>
              <a:ea typeface="ＭＳ Ｐゴシック" panose="020B0600070205080204" pitchFamily="50" charset="-128"/>
            </a:rPr>
            <a:t>18%</a:t>
          </a:r>
          <a:r>
            <a:rPr kumimoji="1" lang="ja-JP" altLang="en-US" sz="1250">
              <a:latin typeface="ＭＳ Ｐゴシック" panose="020B0600070205080204" pitchFamily="50" charset="-128"/>
              <a:ea typeface="ＭＳ Ｐゴシック" panose="020B0600070205080204" pitchFamily="50" charset="-128"/>
            </a:rPr>
            <a:t>を下回る健全な財政運営に努める。</a:t>
          </a: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97472</xdr:rowOff>
    </xdr:from>
    <xdr:to>
      <xdr:col>81</xdr:col>
      <xdr:colOff>44450</xdr:colOff>
      <xdr:row>44</xdr:row>
      <xdr:rowOff>44450</xdr:rowOff>
    </xdr:to>
    <xdr:cxnSp macro="">
      <xdr:nvCxnSpPr>
        <xdr:cNvPr id="380" name="直線コネクタ 379"/>
        <xdr:cNvCxnSpPr/>
      </xdr:nvCxnSpPr>
      <xdr:spPr>
        <a:xfrm flipV="1">
          <a:off x="17018000" y="6098222"/>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16527</xdr:rowOff>
    </xdr:from>
    <xdr:ext cx="762000" cy="259045"/>
    <xdr:sp macro="" textlink="">
      <xdr:nvSpPr>
        <xdr:cNvPr id="381" name="公債費負担の状況最小値テキスト"/>
        <xdr:cNvSpPr txBox="1"/>
      </xdr:nvSpPr>
      <xdr:spPr>
        <a:xfrm>
          <a:off x="17106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44450</xdr:rowOff>
    </xdr:from>
    <xdr:to>
      <xdr:col>81</xdr:col>
      <xdr:colOff>133350</xdr:colOff>
      <xdr:row>44</xdr:row>
      <xdr:rowOff>44450</xdr:rowOff>
    </xdr:to>
    <xdr:cxnSp macro="">
      <xdr:nvCxnSpPr>
        <xdr:cNvPr id="382" name="直線コネクタ 381"/>
        <xdr:cNvCxnSpPr/>
      </xdr:nvCxnSpPr>
      <xdr:spPr>
        <a:xfrm>
          <a:off x="16929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12399</xdr:rowOff>
    </xdr:from>
    <xdr:ext cx="762000" cy="259045"/>
    <xdr:sp macro="" textlink="">
      <xdr:nvSpPr>
        <xdr:cNvPr id="383" name="公債費負担の状況最大値テキスト"/>
        <xdr:cNvSpPr txBox="1"/>
      </xdr:nvSpPr>
      <xdr:spPr>
        <a:xfrm>
          <a:off x="17106900" y="5841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97472</xdr:rowOff>
    </xdr:from>
    <xdr:to>
      <xdr:col>81</xdr:col>
      <xdr:colOff>133350</xdr:colOff>
      <xdr:row>35</xdr:row>
      <xdr:rowOff>97472</xdr:rowOff>
    </xdr:to>
    <xdr:cxnSp macro="">
      <xdr:nvCxnSpPr>
        <xdr:cNvPr id="384" name="直線コネクタ 383"/>
        <xdr:cNvCxnSpPr/>
      </xdr:nvCxnSpPr>
      <xdr:spPr>
        <a:xfrm>
          <a:off x="16929100" y="6098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37571</xdr:rowOff>
    </xdr:from>
    <xdr:to>
      <xdr:col>81</xdr:col>
      <xdr:colOff>44450</xdr:colOff>
      <xdr:row>38</xdr:row>
      <xdr:rowOff>43604</xdr:rowOff>
    </xdr:to>
    <xdr:cxnSp macro="">
      <xdr:nvCxnSpPr>
        <xdr:cNvPr id="385" name="直線コネクタ 384"/>
        <xdr:cNvCxnSpPr/>
      </xdr:nvCxnSpPr>
      <xdr:spPr>
        <a:xfrm flipV="1">
          <a:off x="16179800" y="6552671"/>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159190</xdr:rowOff>
    </xdr:from>
    <xdr:ext cx="762000" cy="259045"/>
    <xdr:sp macro="" textlink="">
      <xdr:nvSpPr>
        <xdr:cNvPr id="386" name="公債費負担の状況平均値テキスト"/>
        <xdr:cNvSpPr txBox="1"/>
      </xdr:nvSpPr>
      <xdr:spPr>
        <a:xfrm>
          <a:off x="17106900" y="6159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142663</xdr:rowOff>
    </xdr:from>
    <xdr:to>
      <xdr:col>81</xdr:col>
      <xdr:colOff>95250</xdr:colOff>
      <xdr:row>37</xdr:row>
      <xdr:rowOff>72813</xdr:rowOff>
    </xdr:to>
    <xdr:sp macro="" textlink="">
      <xdr:nvSpPr>
        <xdr:cNvPr id="387" name="フローチャート: 判断 386"/>
        <xdr:cNvSpPr/>
      </xdr:nvSpPr>
      <xdr:spPr>
        <a:xfrm>
          <a:off x="169672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43604</xdr:rowOff>
    </xdr:from>
    <xdr:to>
      <xdr:col>77</xdr:col>
      <xdr:colOff>44450</xdr:colOff>
      <xdr:row>38</xdr:row>
      <xdr:rowOff>51646</xdr:rowOff>
    </xdr:to>
    <xdr:cxnSp macro="">
      <xdr:nvCxnSpPr>
        <xdr:cNvPr id="388" name="直線コネクタ 387"/>
        <xdr:cNvCxnSpPr/>
      </xdr:nvCxnSpPr>
      <xdr:spPr>
        <a:xfrm flipV="1">
          <a:off x="15290800" y="6558704"/>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148696</xdr:rowOff>
    </xdr:from>
    <xdr:to>
      <xdr:col>77</xdr:col>
      <xdr:colOff>95250</xdr:colOff>
      <xdr:row>37</xdr:row>
      <xdr:rowOff>78846</xdr:rowOff>
    </xdr:to>
    <xdr:sp macro="" textlink="">
      <xdr:nvSpPr>
        <xdr:cNvPr id="389" name="フローチャート: 判断 388"/>
        <xdr:cNvSpPr/>
      </xdr:nvSpPr>
      <xdr:spPr>
        <a:xfrm>
          <a:off x="16129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89023</xdr:rowOff>
    </xdr:from>
    <xdr:ext cx="736600" cy="259045"/>
    <xdr:sp macro="" textlink="">
      <xdr:nvSpPr>
        <xdr:cNvPr id="390" name="テキスト ボックス 389"/>
        <xdr:cNvSpPr txBox="1"/>
      </xdr:nvSpPr>
      <xdr:spPr>
        <a:xfrm>
          <a:off x="15798800" y="6089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45614</xdr:rowOff>
    </xdr:from>
    <xdr:to>
      <xdr:col>72</xdr:col>
      <xdr:colOff>203200</xdr:colOff>
      <xdr:row>38</xdr:row>
      <xdr:rowOff>51646</xdr:rowOff>
    </xdr:to>
    <xdr:cxnSp macro="">
      <xdr:nvCxnSpPr>
        <xdr:cNvPr id="391" name="直線コネクタ 390"/>
        <xdr:cNvCxnSpPr/>
      </xdr:nvCxnSpPr>
      <xdr:spPr>
        <a:xfrm>
          <a:off x="14401800" y="6560714"/>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150707</xdr:rowOff>
    </xdr:from>
    <xdr:to>
      <xdr:col>73</xdr:col>
      <xdr:colOff>44450</xdr:colOff>
      <xdr:row>37</xdr:row>
      <xdr:rowOff>80857</xdr:rowOff>
    </xdr:to>
    <xdr:sp macro="" textlink="">
      <xdr:nvSpPr>
        <xdr:cNvPr id="392" name="フローチャート: 判断 391"/>
        <xdr:cNvSpPr/>
      </xdr:nvSpPr>
      <xdr:spPr>
        <a:xfrm>
          <a:off x="15240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91034</xdr:rowOff>
    </xdr:from>
    <xdr:ext cx="762000" cy="259045"/>
    <xdr:sp macro="" textlink="">
      <xdr:nvSpPr>
        <xdr:cNvPr id="393" name="テキスト ボックス 392"/>
        <xdr:cNvSpPr txBox="1"/>
      </xdr:nvSpPr>
      <xdr:spPr>
        <a:xfrm>
          <a:off x="14909800" y="609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25506</xdr:rowOff>
    </xdr:from>
    <xdr:to>
      <xdr:col>68</xdr:col>
      <xdr:colOff>152400</xdr:colOff>
      <xdr:row>38</xdr:row>
      <xdr:rowOff>45614</xdr:rowOff>
    </xdr:to>
    <xdr:cxnSp macro="">
      <xdr:nvCxnSpPr>
        <xdr:cNvPr id="394" name="直線コネクタ 393"/>
        <xdr:cNvCxnSpPr/>
      </xdr:nvCxnSpPr>
      <xdr:spPr>
        <a:xfrm>
          <a:off x="13512800" y="6540606"/>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154728</xdr:rowOff>
    </xdr:from>
    <xdr:to>
      <xdr:col>68</xdr:col>
      <xdr:colOff>203200</xdr:colOff>
      <xdr:row>37</xdr:row>
      <xdr:rowOff>84878</xdr:rowOff>
    </xdr:to>
    <xdr:sp macro="" textlink="">
      <xdr:nvSpPr>
        <xdr:cNvPr id="395" name="フローチャート: 判断 394"/>
        <xdr:cNvSpPr/>
      </xdr:nvSpPr>
      <xdr:spPr>
        <a:xfrm>
          <a:off x="14351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95055</xdr:rowOff>
    </xdr:from>
    <xdr:ext cx="762000" cy="259045"/>
    <xdr:sp macro="" textlink="">
      <xdr:nvSpPr>
        <xdr:cNvPr id="396" name="テキスト ボックス 395"/>
        <xdr:cNvSpPr txBox="1"/>
      </xdr:nvSpPr>
      <xdr:spPr>
        <a:xfrm>
          <a:off x="14020800" y="609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158750</xdr:rowOff>
    </xdr:from>
    <xdr:to>
      <xdr:col>64</xdr:col>
      <xdr:colOff>152400</xdr:colOff>
      <xdr:row>37</xdr:row>
      <xdr:rowOff>88900</xdr:rowOff>
    </xdr:to>
    <xdr:sp macro="" textlink="">
      <xdr:nvSpPr>
        <xdr:cNvPr id="397" name="フローチャート: 判断 396"/>
        <xdr:cNvSpPr/>
      </xdr:nvSpPr>
      <xdr:spPr>
        <a:xfrm>
          <a:off x="13462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99077</xdr:rowOff>
    </xdr:from>
    <xdr:ext cx="762000" cy="259045"/>
    <xdr:sp macro="" textlink="">
      <xdr:nvSpPr>
        <xdr:cNvPr id="398" name="テキスト ボックス 397"/>
        <xdr:cNvSpPr txBox="1"/>
      </xdr:nvSpPr>
      <xdr:spPr>
        <a:xfrm>
          <a:off x="13131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158221</xdr:rowOff>
    </xdr:from>
    <xdr:to>
      <xdr:col>81</xdr:col>
      <xdr:colOff>95250</xdr:colOff>
      <xdr:row>38</xdr:row>
      <xdr:rowOff>88371</xdr:rowOff>
    </xdr:to>
    <xdr:sp macro="" textlink="">
      <xdr:nvSpPr>
        <xdr:cNvPr id="404" name="楕円 403"/>
        <xdr:cNvSpPr/>
      </xdr:nvSpPr>
      <xdr:spPr>
        <a:xfrm>
          <a:off x="16967200" y="650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130298</xdr:rowOff>
    </xdr:from>
    <xdr:ext cx="762000" cy="259045"/>
    <xdr:sp macro="" textlink="">
      <xdr:nvSpPr>
        <xdr:cNvPr id="405" name="公債費負担の状況該当値テキスト"/>
        <xdr:cNvSpPr txBox="1"/>
      </xdr:nvSpPr>
      <xdr:spPr>
        <a:xfrm>
          <a:off x="17106900" y="6473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164254</xdr:rowOff>
    </xdr:from>
    <xdr:to>
      <xdr:col>77</xdr:col>
      <xdr:colOff>95250</xdr:colOff>
      <xdr:row>38</xdr:row>
      <xdr:rowOff>94404</xdr:rowOff>
    </xdr:to>
    <xdr:sp macro="" textlink="">
      <xdr:nvSpPr>
        <xdr:cNvPr id="406" name="楕円 405"/>
        <xdr:cNvSpPr/>
      </xdr:nvSpPr>
      <xdr:spPr>
        <a:xfrm>
          <a:off x="16129000" y="650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79181</xdr:rowOff>
    </xdr:from>
    <xdr:ext cx="736600" cy="259045"/>
    <xdr:sp macro="" textlink="">
      <xdr:nvSpPr>
        <xdr:cNvPr id="407" name="テキスト ボックス 406"/>
        <xdr:cNvSpPr txBox="1"/>
      </xdr:nvSpPr>
      <xdr:spPr>
        <a:xfrm>
          <a:off x="15798800" y="6594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846</xdr:rowOff>
    </xdr:from>
    <xdr:to>
      <xdr:col>73</xdr:col>
      <xdr:colOff>44450</xdr:colOff>
      <xdr:row>38</xdr:row>
      <xdr:rowOff>102446</xdr:rowOff>
    </xdr:to>
    <xdr:sp macro="" textlink="">
      <xdr:nvSpPr>
        <xdr:cNvPr id="408" name="楕円 407"/>
        <xdr:cNvSpPr/>
      </xdr:nvSpPr>
      <xdr:spPr>
        <a:xfrm>
          <a:off x="15240000" y="651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87223</xdr:rowOff>
    </xdr:from>
    <xdr:ext cx="762000" cy="259045"/>
    <xdr:sp macro="" textlink="">
      <xdr:nvSpPr>
        <xdr:cNvPr id="409" name="テキスト ボックス 408"/>
        <xdr:cNvSpPr txBox="1"/>
      </xdr:nvSpPr>
      <xdr:spPr>
        <a:xfrm>
          <a:off x="14909800" y="660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166264</xdr:rowOff>
    </xdr:from>
    <xdr:to>
      <xdr:col>68</xdr:col>
      <xdr:colOff>203200</xdr:colOff>
      <xdr:row>38</xdr:row>
      <xdr:rowOff>96414</xdr:rowOff>
    </xdr:to>
    <xdr:sp macro="" textlink="">
      <xdr:nvSpPr>
        <xdr:cNvPr id="410" name="楕円 409"/>
        <xdr:cNvSpPr/>
      </xdr:nvSpPr>
      <xdr:spPr>
        <a:xfrm>
          <a:off x="14351000" y="650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81191</xdr:rowOff>
    </xdr:from>
    <xdr:ext cx="762000" cy="259045"/>
    <xdr:sp macro="" textlink="">
      <xdr:nvSpPr>
        <xdr:cNvPr id="411" name="テキスト ボックス 410"/>
        <xdr:cNvSpPr txBox="1"/>
      </xdr:nvSpPr>
      <xdr:spPr>
        <a:xfrm>
          <a:off x="14020800" y="6596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146156</xdr:rowOff>
    </xdr:from>
    <xdr:to>
      <xdr:col>64</xdr:col>
      <xdr:colOff>152400</xdr:colOff>
      <xdr:row>38</xdr:row>
      <xdr:rowOff>76305</xdr:rowOff>
    </xdr:to>
    <xdr:sp macro="" textlink="">
      <xdr:nvSpPr>
        <xdr:cNvPr id="412" name="楕円 411"/>
        <xdr:cNvSpPr/>
      </xdr:nvSpPr>
      <xdr:spPr>
        <a:xfrm>
          <a:off x="13462000" y="648980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61083</xdr:rowOff>
    </xdr:from>
    <xdr:ext cx="762000" cy="259045"/>
    <xdr:sp macro="" textlink="">
      <xdr:nvSpPr>
        <xdr:cNvPr id="413" name="テキスト ボックス 412"/>
        <xdr:cNvSpPr txBox="1"/>
      </xdr:nvSpPr>
      <xdr:spPr>
        <a:xfrm>
          <a:off x="13131800" y="6576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latin typeface="ＭＳ Ｐゴシック" panose="020B0600070205080204" pitchFamily="50" charset="-128"/>
              <a:ea typeface="ＭＳ Ｐゴシック" panose="020B0600070205080204" pitchFamily="50" charset="-128"/>
            </a:rPr>
            <a:t>　依然として類似団体平均、全国平均、県内平均のいずれとも大きく乖離しており、高い水準ではあるものの、比率は平成</a:t>
          </a:r>
          <a:r>
            <a:rPr kumimoji="1" lang="en-US" altLang="ja-JP" sz="1250">
              <a:latin typeface="ＭＳ Ｐゴシック" panose="020B0600070205080204" pitchFamily="50" charset="-128"/>
              <a:ea typeface="ＭＳ Ｐゴシック" panose="020B0600070205080204" pitchFamily="50" charset="-128"/>
            </a:rPr>
            <a:t>30</a:t>
          </a:r>
          <a:r>
            <a:rPr kumimoji="1" lang="ja-JP" altLang="en-US" sz="1250">
              <a:latin typeface="ＭＳ Ｐゴシック" panose="020B0600070205080204" pitchFamily="50" charset="-128"/>
              <a:ea typeface="ＭＳ Ｐゴシック" panose="020B0600070205080204" pitchFamily="50" charset="-128"/>
            </a:rPr>
            <a:t>年度から</a:t>
          </a:r>
          <a:r>
            <a:rPr kumimoji="1" lang="en-US" altLang="ja-JP" sz="1250">
              <a:latin typeface="ＭＳ Ｐゴシック" panose="020B0600070205080204" pitchFamily="50" charset="-128"/>
              <a:ea typeface="ＭＳ Ｐゴシック" panose="020B0600070205080204" pitchFamily="50" charset="-128"/>
            </a:rPr>
            <a:t>3</a:t>
          </a:r>
          <a:r>
            <a:rPr kumimoji="1" lang="ja-JP" altLang="en-US" sz="1250">
              <a:latin typeface="ＭＳ Ｐゴシック" panose="020B0600070205080204" pitchFamily="50" charset="-128"/>
              <a:ea typeface="ＭＳ Ｐゴシック" panose="020B0600070205080204" pitchFamily="50" charset="-128"/>
            </a:rPr>
            <a:t>年連続で改善した。</a:t>
          </a:r>
        </a:p>
        <a:p>
          <a:r>
            <a:rPr kumimoji="1" lang="ja-JP" altLang="en-US" sz="1250">
              <a:latin typeface="ＭＳ Ｐゴシック" panose="020B0600070205080204" pitchFamily="50" charset="-128"/>
              <a:ea typeface="ＭＳ Ｐゴシック" panose="020B0600070205080204" pitchFamily="50" charset="-128"/>
            </a:rPr>
            <a:t>　令和</a:t>
          </a:r>
          <a:r>
            <a:rPr kumimoji="1" lang="en-US" altLang="ja-JP" sz="1250">
              <a:latin typeface="ＭＳ Ｐゴシック" panose="020B0600070205080204" pitchFamily="50" charset="-128"/>
              <a:ea typeface="ＭＳ Ｐゴシック" panose="020B0600070205080204" pitchFamily="50" charset="-128"/>
            </a:rPr>
            <a:t>2</a:t>
          </a:r>
          <a:r>
            <a:rPr kumimoji="1" lang="ja-JP" altLang="en-US" sz="1250">
              <a:latin typeface="ＭＳ Ｐゴシック" panose="020B0600070205080204" pitchFamily="50" charset="-128"/>
              <a:ea typeface="ＭＳ Ｐゴシック" panose="020B0600070205080204" pitchFamily="50" charset="-128"/>
            </a:rPr>
            <a:t>年度は、比率の分母となる標準財政規模が普通交付税の増額等により対前年度比</a:t>
          </a:r>
          <a:r>
            <a:rPr kumimoji="1" lang="en-US" altLang="ja-JP" sz="1250">
              <a:latin typeface="ＭＳ Ｐゴシック" panose="020B0600070205080204" pitchFamily="50" charset="-128"/>
              <a:ea typeface="ＭＳ Ｐゴシック" panose="020B0600070205080204" pitchFamily="50" charset="-128"/>
            </a:rPr>
            <a:t>109</a:t>
          </a:r>
          <a:r>
            <a:rPr kumimoji="1" lang="ja-JP" altLang="en-US" sz="1250">
              <a:latin typeface="ＭＳ Ｐゴシック" panose="020B0600070205080204" pitchFamily="50" charset="-128"/>
              <a:ea typeface="ＭＳ Ｐゴシック" panose="020B0600070205080204" pitchFamily="50" charset="-128"/>
            </a:rPr>
            <a:t>百万円の増額となったほか、基準財政需要額算入見込額の増加（対前年度比＋</a:t>
          </a:r>
          <a:r>
            <a:rPr kumimoji="1" lang="en-US" altLang="ja-JP" sz="1250">
              <a:latin typeface="ＭＳ Ｐゴシック" panose="020B0600070205080204" pitchFamily="50" charset="-128"/>
              <a:ea typeface="ＭＳ Ｐゴシック" panose="020B0600070205080204" pitchFamily="50" charset="-128"/>
            </a:rPr>
            <a:t>359</a:t>
          </a:r>
          <a:r>
            <a:rPr kumimoji="1" lang="ja-JP" altLang="en-US" sz="1250">
              <a:latin typeface="ＭＳ Ｐゴシック" panose="020B0600070205080204" pitchFamily="50" charset="-128"/>
              <a:ea typeface="ＭＳ Ｐゴシック" panose="020B0600070205080204" pitchFamily="50" charset="-128"/>
            </a:rPr>
            <a:t>百万円）などによって分子が減少したことが要因である。</a:t>
          </a:r>
          <a:endParaRPr kumimoji="1" lang="en-US" altLang="ja-JP" sz="1250">
            <a:latin typeface="ＭＳ Ｐゴシック" panose="020B0600070205080204" pitchFamily="50" charset="-128"/>
            <a:ea typeface="ＭＳ Ｐゴシック" panose="020B0600070205080204" pitchFamily="50" charset="-128"/>
          </a:endParaRPr>
        </a:p>
        <a:p>
          <a:r>
            <a:rPr kumimoji="1" lang="ja-JP" altLang="en-US" sz="1250">
              <a:latin typeface="ＭＳ Ｐゴシック" panose="020B0600070205080204" pitchFamily="50" charset="-128"/>
              <a:ea typeface="ＭＳ Ｐゴシック" panose="020B0600070205080204" pitchFamily="50" charset="-128"/>
            </a:rPr>
            <a:t>　今後も一定までは比率の改善が見込まれるが、新発債の抑制、有利債に限定した地方債借入、基金の温存など、中長期を見据えた財政運営に努める。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121497</xdr:rowOff>
    </xdr:to>
    <xdr:cxnSp macro="">
      <xdr:nvCxnSpPr>
        <xdr:cNvPr id="442" name="直線コネクタ 441"/>
        <xdr:cNvCxnSpPr/>
      </xdr:nvCxnSpPr>
      <xdr:spPr>
        <a:xfrm flipV="1">
          <a:off x="17018000" y="2370667"/>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93574</xdr:rowOff>
    </xdr:from>
    <xdr:ext cx="762000" cy="259045"/>
    <xdr:sp macro="" textlink="">
      <xdr:nvSpPr>
        <xdr:cNvPr id="443" name="将来負担の状況最小値テキスト"/>
        <xdr:cNvSpPr txBox="1"/>
      </xdr:nvSpPr>
      <xdr:spPr>
        <a:xfrm>
          <a:off x="17106900" y="369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121497</xdr:rowOff>
    </xdr:from>
    <xdr:to>
      <xdr:col>81</xdr:col>
      <xdr:colOff>133350</xdr:colOff>
      <xdr:row>21</xdr:row>
      <xdr:rowOff>121497</xdr:rowOff>
    </xdr:to>
    <xdr:cxnSp macro="">
      <xdr:nvCxnSpPr>
        <xdr:cNvPr id="444" name="直線コネクタ 443"/>
        <xdr:cNvCxnSpPr/>
      </xdr:nvCxnSpPr>
      <xdr:spPr>
        <a:xfrm>
          <a:off x="16929100" y="3721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33253</xdr:rowOff>
    </xdr:from>
    <xdr:to>
      <xdr:col>81</xdr:col>
      <xdr:colOff>44450</xdr:colOff>
      <xdr:row>16</xdr:row>
      <xdr:rowOff>90361</xdr:rowOff>
    </xdr:to>
    <xdr:cxnSp macro="">
      <xdr:nvCxnSpPr>
        <xdr:cNvPr id="447" name="直線コネクタ 446"/>
        <xdr:cNvCxnSpPr/>
      </xdr:nvCxnSpPr>
      <xdr:spPr>
        <a:xfrm flipV="1">
          <a:off x="16179800" y="2776453"/>
          <a:ext cx="838200" cy="57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102188</xdr:rowOff>
    </xdr:from>
    <xdr:ext cx="762000" cy="259045"/>
    <xdr:sp macro="" textlink="">
      <xdr:nvSpPr>
        <xdr:cNvPr id="448" name="将来負担の状況平均値テキスト"/>
        <xdr:cNvSpPr txBox="1"/>
      </xdr:nvSpPr>
      <xdr:spPr>
        <a:xfrm>
          <a:off x="17106900" y="23310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85661</xdr:rowOff>
    </xdr:from>
    <xdr:to>
      <xdr:col>81</xdr:col>
      <xdr:colOff>95250</xdr:colOff>
      <xdr:row>15</xdr:row>
      <xdr:rowOff>15811</xdr:rowOff>
    </xdr:to>
    <xdr:sp macro="" textlink="">
      <xdr:nvSpPr>
        <xdr:cNvPr id="449" name="フローチャート: 判断 448"/>
        <xdr:cNvSpPr/>
      </xdr:nvSpPr>
      <xdr:spPr>
        <a:xfrm>
          <a:off x="16967200" y="248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90361</xdr:rowOff>
    </xdr:from>
    <xdr:to>
      <xdr:col>77</xdr:col>
      <xdr:colOff>44450</xdr:colOff>
      <xdr:row>17</xdr:row>
      <xdr:rowOff>5779</xdr:rowOff>
    </xdr:to>
    <xdr:cxnSp macro="">
      <xdr:nvCxnSpPr>
        <xdr:cNvPr id="450" name="直線コネクタ 449"/>
        <xdr:cNvCxnSpPr/>
      </xdr:nvCxnSpPr>
      <xdr:spPr>
        <a:xfrm flipV="1">
          <a:off x="15290800" y="2833561"/>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116628</xdr:rowOff>
    </xdr:from>
    <xdr:to>
      <xdr:col>77</xdr:col>
      <xdr:colOff>95250</xdr:colOff>
      <xdr:row>15</xdr:row>
      <xdr:rowOff>46778</xdr:rowOff>
    </xdr:to>
    <xdr:sp macro="" textlink="">
      <xdr:nvSpPr>
        <xdr:cNvPr id="451" name="フローチャート: 判断 450"/>
        <xdr:cNvSpPr/>
      </xdr:nvSpPr>
      <xdr:spPr>
        <a:xfrm>
          <a:off x="161290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56955</xdr:rowOff>
    </xdr:from>
    <xdr:ext cx="736600" cy="259045"/>
    <xdr:sp macro="" textlink="">
      <xdr:nvSpPr>
        <xdr:cNvPr id="452" name="テキスト ボックス 451"/>
        <xdr:cNvSpPr txBox="1"/>
      </xdr:nvSpPr>
      <xdr:spPr>
        <a:xfrm>
          <a:off x="15798800" y="228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5779</xdr:rowOff>
    </xdr:from>
    <xdr:to>
      <xdr:col>72</xdr:col>
      <xdr:colOff>203200</xdr:colOff>
      <xdr:row>17</xdr:row>
      <xdr:rowOff>62484</xdr:rowOff>
    </xdr:to>
    <xdr:cxnSp macro="">
      <xdr:nvCxnSpPr>
        <xdr:cNvPr id="453" name="直線コネクタ 452"/>
        <xdr:cNvCxnSpPr/>
      </xdr:nvCxnSpPr>
      <xdr:spPr>
        <a:xfrm flipV="1">
          <a:off x="14401800" y="2920429"/>
          <a:ext cx="889000" cy="5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112205</xdr:rowOff>
    </xdr:from>
    <xdr:to>
      <xdr:col>73</xdr:col>
      <xdr:colOff>44450</xdr:colOff>
      <xdr:row>15</xdr:row>
      <xdr:rowOff>42355</xdr:rowOff>
    </xdr:to>
    <xdr:sp macro="" textlink="">
      <xdr:nvSpPr>
        <xdr:cNvPr id="454" name="フローチャート: 判断 453"/>
        <xdr:cNvSpPr/>
      </xdr:nvSpPr>
      <xdr:spPr>
        <a:xfrm>
          <a:off x="15240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52532</xdr:rowOff>
    </xdr:from>
    <xdr:ext cx="762000" cy="259045"/>
    <xdr:sp macro="" textlink="">
      <xdr:nvSpPr>
        <xdr:cNvPr id="455" name="テキスト ボックス 454"/>
        <xdr:cNvSpPr txBox="1"/>
      </xdr:nvSpPr>
      <xdr:spPr>
        <a:xfrm>
          <a:off x="14909800" y="228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60875</xdr:rowOff>
    </xdr:from>
    <xdr:to>
      <xdr:col>68</xdr:col>
      <xdr:colOff>152400</xdr:colOff>
      <xdr:row>17</xdr:row>
      <xdr:rowOff>62484</xdr:rowOff>
    </xdr:to>
    <xdr:cxnSp macro="">
      <xdr:nvCxnSpPr>
        <xdr:cNvPr id="456" name="直線コネクタ 455"/>
        <xdr:cNvCxnSpPr/>
      </xdr:nvCxnSpPr>
      <xdr:spPr>
        <a:xfrm>
          <a:off x="13512800" y="2975525"/>
          <a:ext cx="889000" cy="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133519</xdr:rowOff>
    </xdr:from>
    <xdr:to>
      <xdr:col>68</xdr:col>
      <xdr:colOff>203200</xdr:colOff>
      <xdr:row>15</xdr:row>
      <xdr:rowOff>63669</xdr:rowOff>
    </xdr:to>
    <xdr:sp macro="" textlink="">
      <xdr:nvSpPr>
        <xdr:cNvPr id="457" name="フローチャート: 判断 456"/>
        <xdr:cNvSpPr/>
      </xdr:nvSpPr>
      <xdr:spPr>
        <a:xfrm>
          <a:off x="14351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73846</xdr:rowOff>
    </xdr:from>
    <xdr:ext cx="762000" cy="259045"/>
    <xdr:sp macro="" textlink="">
      <xdr:nvSpPr>
        <xdr:cNvPr id="458" name="テキスト ボックス 457"/>
        <xdr:cNvSpPr txBox="1"/>
      </xdr:nvSpPr>
      <xdr:spPr>
        <a:xfrm>
          <a:off x="14020800" y="230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139150</xdr:rowOff>
    </xdr:from>
    <xdr:to>
      <xdr:col>64</xdr:col>
      <xdr:colOff>152400</xdr:colOff>
      <xdr:row>15</xdr:row>
      <xdr:rowOff>69300</xdr:rowOff>
    </xdr:to>
    <xdr:sp macro="" textlink="">
      <xdr:nvSpPr>
        <xdr:cNvPr id="459" name="フローチャート: 判断 458"/>
        <xdr:cNvSpPr/>
      </xdr:nvSpPr>
      <xdr:spPr>
        <a:xfrm>
          <a:off x="13462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79477</xdr:rowOff>
    </xdr:from>
    <xdr:ext cx="762000" cy="259045"/>
    <xdr:sp macro="" textlink="">
      <xdr:nvSpPr>
        <xdr:cNvPr id="460" name="テキスト ボックス 459"/>
        <xdr:cNvSpPr txBox="1"/>
      </xdr:nvSpPr>
      <xdr:spPr>
        <a:xfrm>
          <a:off x="13131800" y="230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153903</xdr:rowOff>
    </xdr:from>
    <xdr:to>
      <xdr:col>81</xdr:col>
      <xdr:colOff>95250</xdr:colOff>
      <xdr:row>16</xdr:row>
      <xdr:rowOff>84053</xdr:rowOff>
    </xdr:to>
    <xdr:sp macro="" textlink="">
      <xdr:nvSpPr>
        <xdr:cNvPr id="466" name="楕円 465"/>
        <xdr:cNvSpPr/>
      </xdr:nvSpPr>
      <xdr:spPr>
        <a:xfrm>
          <a:off x="16967200" y="2725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125980</xdr:rowOff>
    </xdr:from>
    <xdr:ext cx="762000" cy="259045"/>
    <xdr:sp macro="" textlink="">
      <xdr:nvSpPr>
        <xdr:cNvPr id="467" name="将来負担の状況該当値テキスト"/>
        <xdr:cNvSpPr txBox="1"/>
      </xdr:nvSpPr>
      <xdr:spPr>
        <a:xfrm>
          <a:off x="17106900" y="2697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39561</xdr:rowOff>
    </xdr:from>
    <xdr:to>
      <xdr:col>77</xdr:col>
      <xdr:colOff>95250</xdr:colOff>
      <xdr:row>16</xdr:row>
      <xdr:rowOff>141161</xdr:rowOff>
    </xdr:to>
    <xdr:sp macro="" textlink="">
      <xdr:nvSpPr>
        <xdr:cNvPr id="468" name="楕円 467"/>
        <xdr:cNvSpPr/>
      </xdr:nvSpPr>
      <xdr:spPr>
        <a:xfrm>
          <a:off x="16129000" y="2782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125938</xdr:rowOff>
    </xdr:from>
    <xdr:ext cx="736600" cy="259045"/>
    <xdr:sp macro="" textlink="">
      <xdr:nvSpPr>
        <xdr:cNvPr id="469" name="テキスト ボックス 468"/>
        <xdr:cNvSpPr txBox="1"/>
      </xdr:nvSpPr>
      <xdr:spPr>
        <a:xfrm>
          <a:off x="15798800" y="2869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126429</xdr:rowOff>
    </xdr:from>
    <xdr:to>
      <xdr:col>73</xdr:col>
      <xdr:colOff>44450</xdr:colOff>
      <xdr:row>17</xdr:row>
      <xdr:rowOff>56579</xdr:rowOff>
    </xdr:to>
    <xdr:sp macro="" textlink="">
      <xdr:nvSpPr>
        <xdr:cNvPr id="470" name="楕円 469"/>
        <xdr:cNvSpPr/>
      </xdr:nvSpPr>
      <xdr:spPr>
        <a:xfrm>
          <a:off x="15240000" y="286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41356</xdr:rowOff>
    </xdr:from>
    <xdr:ext cx="762000" cy="259045"/>
    <xdr:sp macro="" textlink="">
      <xdr:nvSpPr>
        <xdr:cNvPr id="471" name="テキスト ボックス 470"/>
        <xdr:cNvSpPr txBox="1"/>
      </xdr:nvSpPr>
      <xdr:spPr>
        <a:xfrm>
          <a:off x="14909800" y="295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11684</xdr:rowOff>
    </xdr:from>
    <xdr:to>
      <xdr:col>68</xdr:col>
      <xdr:colOff>203200</xdr:colOff>
      <xdr:row>17</xdr:row>
      <xdr:rowOff>113284</xdr:rowOff>
    </xdr:to>
    <xdr:sp macro="" textlink="">
      <xdr:nvSpPr>
        <xdr:cNvPr id="472" name="楕円 471"/>
        <xdr:cNvSpPr/>
      </xdr:nvSpPr>
      <xdr:spPr>
        <a:xfrm>
          <a:off x="14351000" y="292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98061</xdr:rowOff>
    </xdr:from>
    <xdr:ext cx="762000" cy="259045"/>
    <xdr:sp macro="" textlink="">
      <xdr:nvSpPr>
        <xdr:cNvPr id="473" name="テキスト ボックス 472"/>
        <xdr:cNvSpPr txBox="1"/>
      </xdr:nvSpPr>
      <xdr:spPr>
        <a:xfrm>
          <a:off x="14020800" y="301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10075</xdr:rowOff>
    </xdr:from>
    <xdr:to>
      <xdr:col>64</xdr:col>
      <xdr:colOff>152400</xdr:colOff>
      <xdr:row>17</xdr:row>
      <xdr:rowOff>111675</xdr:rowOff>
    </xdr:to>
    <xdr:sp macro="" textlink="">
      <xdr:nvSpPr>
        <xdr:cNvPr id="474" name="楕円 473"/>
        <xdr:cNvSpPr/>
      </xdr:nvSpPr>
      <xdr:spPr>
        <a:xfrm>
          <a:off x="13462000" y="292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96452</xdr:rowOff>
    </xdr:from>
    <xdr:ext cx="762000" cy="259045"/>
    <xdr:sp macro="" textlink="">
      <xdr:nvSpPr>
        <xdr:cNvPr id="475" name="テキスト ボックス 474"/>
        <xdr:cNvSpPr txBox="1"/>
      </xdr:nvSpPr>
      <xdr:spPr>
        <a:xfrm>
          <a:off x="13131800" y="301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高知県土佐清水市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12,978
12,911
266.34
12,486,723
12,260,038
150,857
5,283,268
15,348,111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18.5
100.9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人件費が高水準にあるのは、市内</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つの保育所の全てが公立であること、また、消防署も広域設置ではなく単独運営していることにより、類似団体に比べ職員数が多いことに起因する。</a:t>
          </a:r>
        </a:p>
        <a:p>
          <a:r>
            <a:rPr kumimoji="1" lang="ja-JP" altLang="en-US" sz="1200">
              <a:latin typeface="ＭＳ Ｐゴシック" panose="020B0600070205080204" pitchFamily="50" charset="-128"/>
              <a:ea typeface="ＭＳ Ｐゴシック" panose="020B0600070205080204" pitchFamily="50" charset="-128"/>
            </a:rPr>
            <a:t>　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年度は、定年退職者数の増（対前年度比＋</a:t>
          </a:r>
          <a:r>
            <a:rPr kumimoji="1" lang="en-US" altLang="ja-JP" sz="1200">
              <a:latin typeface="ＭＳ Ｐゴシック" panose="020B0600070205080204" pitchFamily="50" charset="-128"/>
              <a:ea typeface="ＭＳ Ｐゴシック" panose="020B0600070205080204" pitchFamily="50" charset="-128"/>
            </a:rPr>
            <a:t>6</a:t>
          </a:r>
          <a:r>
            <a:rPr kumimoji="1" lang="ja-JP" altLang="en-US" sz="1200">
              <a:latin typeface="ＭＳ Ｐゴシック" panose="020B0600070205080204" pitchFamily="50" charset="-128"/>
              <a:ea typeface="ＭＳ Ｐゴシック" panose="020B0600070205080204" pitchFamily="50" charset="-128"/>
            </a:rPr>
            <a:t>名）によって退職手当（経常分）が対前年度比</a:t>
          </a:r>
          <a:r>
            <a:rPr kumimoji="1" lang="en-US" altLang="ja-JP" sz="1200">
              <a:latin typeface="ＭＳ Ｐゴシック" panose="020B0600070205080204" pitchFamily="50" charset="-128"/>
              <a:ea typeface="ＭＳ Ｐゴシック" panose="020B0600070205080204" pitchFamily="50" charset="-128"/>
            </a:rPr>
            <a:t>107,441</a:t>
          </a:r>
          <a:r>
            <a:rPr kumimoji="1" lang="ja-JP" altLang="en-US" sz="1200">
              <a:latin typeface="ＭＳ Ｐゴシック" panose="020B0600070205080204" pitchFamily="50" charset="-128"/>
              <a:ea typeface="ＭＳ Ｐゴシック" panose="020B0600070205080204" pitchFamily="50" charset="-128"/>
            </a:rPr>
            <a:t>千円の増額となったことに加え、会計年度任用職員制度の開始によって、これまで物件費・扶助費に分類してきた臨時職員の賃金等を人件費に計上したことから、経常収支比率は前年度から</a:t>
          </a:r>
          <a:r>
            <a:rPr kumimoji="1" lang="en-US" altLang="ja-JP" sz="1200">
              <a:latin typeface="ＭＳ Ｐゴシック" panose="020B0600070205080204" pitchFamily="50" charset="-128"/>
              <a:ea typeface="ＭＳ Ｐゴシック" panose="020B0600070205080204" pitchFamily="50" charset="-128"/>
            </a:rPr>
            <a:t>3.6</a:t>
          </a:r>
          <a:r>
            <a:rPr kumimoji="1" lang="ja-JP" altLang="en-US" sz="1200">
              <a:latin typeface="ＭＳ Ｐゴシック" panose="020B0600070205080204" pitchFamily="50" charset="-128"/>
              <a:ea typeface="ＭＳ Ｐゴシック" panose="020B0600070205080204" pitchFamily="50" charset="-128"/>
            </a:rPr>
            <a:t>ポイント増加した。</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39370</xdr:rowOff>
    </xdr:from>
    <xdr:to>
      <xdr:col>24</xdr:col>
      <xdr:colOff>25400</xdr:colOff>
      <xdr:row>41</xdr:row>
      <xdr:rowOff>146050</xdr:rowOff>
    </xdr:to>
    <xdr:cxnSp macro="">
      <xdr:nvCxnSpPr>
        <xdr:cNvPr id="61" name="直線コネクタ 60"/>
        <xdr:cNvCxnSpPr/>
      </xdr:nvCxnSpPr>
      <xdr:spPr>
        <a:xfrm flipV="1">
          <a:off x="4826000" y="56972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125747</xdr:rowOff>
    </xdr:from>
    <xdr:ext cx="762000" cy="259045"/>
    <xdr:sp macro="" textlink="">
      <xdr:nvSpPr>
        <xdr:cNvPr id="64" name="人件費最大値テキスト"/>
        <xdr:cNvSpPr txBox="1"/>
      </xdr:nvSpPr>
      <xdr:spPr>
        <a:xfrm>
          <a:off x="4914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39370</xdr:rowOff>
    </xdr:from>
    <xdr:to>
      <xdr:col>24</xdr:col>
      <xdr:colOff>114300</xdr:colOff>
      <xdr:row>33</xdr:row>
      <xdr:rowOff>39370</xdr:rowOff>
    </xdr:to>
    <xdr:cxnSp macro="">
      <xdr:nvCxnSpPr>
        <xdr:cNvPr id="65" name="直線コネクタ 64"/>
        <xdr:cNvCxnSpPr/>
      </xdr:nvCxnSpPr>
      <xdr:spPr>
        <a:xfrm>
          <a:off x="4737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73660</xdr:rowOff>
    </xdr:from>
    <xdr:to>
      <xdr:col>24</xdr:col>
      <xdr:colOff>25400</xdr:colOff>
      <xdr:row>40</xdr:row>
      <xdr:rowOff>5080</xdr:rowOff>
    </xdr:to>
    <xdr:cxnSp macro="">
      <xdr:nvCxnSpPr>
        <xdr:cNvPr id="66" name="直線コネクタ 65"/>
        <xdr:cNvCxnSpPr/>
      </xdr:nvCxnSpPr>
      <xdr:spPr>
        <a:xfrm>
          <a:off x="3987800" y="6588760"/>
          <a:ext cx="8382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88917</xdr:rowOff>
    </xdr:from>
    <xdr:ext cx="762000" cy="259045"/>
    <xdr:sp macro="" textlink="">
      <xdr:nvSpPr>
        <xdr:cNvPr id="67" name="人件費平均値テキスト"/>
        <xdr:cNvSpPr txBox="1"/>
      </xdr:nvSpPr>
      <xdr:spPr>
        <a:xfrm>
          <a:off x="4914900" y="6261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72390</xdr:rowOff>
    </xdr:from>
    <xdr:to>
      <xdr:col>24</xdr:col>
      <xdr:colOff>76200</xdr:colOff>
      <xdr:row>38</xdr:row>
      <xdr:rowOff>2540</xdr:rowOff>
    </xdr:to>
    <xdr:sp macro="" textlink="">
      <xdr:nvSpPr>
        <xdr:cNvPr id="68" name="フローチャート: 判断 67"/>
        <xdr:cNvSpPr/>
      </xdr:nvSpPr>
      <xdr:spPr>
        <a:xfrm>
          <a:off x="47752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73660</xdr:rowOff>
    </xdr:from>
    <xdr:to>
      <xdr:col>19</xdr:col>
      <xdr:colOff>187325</xdr:colOff>
      <xdr:row>39</xdr:row>
      <xdr:rowOff>54610</xdr:rowOff>
    </xdr:to>
    <xdr:cxnSp macro="">
      <xdr:nvCxnSpPr>
        <xdr:cNvPr id="69" name="直線コネクタ 68"/>
        <xdr:cNvCxnSpPr/>
      </xdr:nvCxnSpPr>
      <xdr:spPr>
        <a:xfrm flipV="1">
          <a:off x="3098800" y="658876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137160</xdr:rowOff>
    </xdr:from>
    <xdr:to>
      <xdr:col>20</xdr:col>
      <xdr:colOff>38100</xdr:colOff>
      <xdr:row>37</xdr:row>
      <xdr:rowOff>67310</xdr:rowOff>
    </xdr:to>
    <xdr:sp macro="" textlink="">
      <xdr:nvSpPr>
        <xdr:cNvPr id="70" name="フローチャート: 判断 69"/>
        <xdr:cNvSpPr/>
      </xdr:nvSpPr>
      <xdr:spPr>
        <a:xfrm>
          <a:off x="3937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77487</xdr:rowOff>
    </xdr:from>
    <xdr:ext cx="736600" cy="259045"/>
    <xdr:sp macro="" textlink="">
      <xdr:nvSpPr>
        <xdr:cNvPr id="71" name="テキスト ボックス 70"/>
        <xdr:cNvSpPr txBox="1"/>
      </xdr:nvSpPr>
      <xdr:spPr>
        <a:xfrm>
          <a:off x="3606800" y="6078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54610</xdr:rowOff>
    </xdr:from>
    <xdr:to>
      <xdr:col>15</xdr:col>
      <xdr:colOff>98425</xdr:colOff>
      <xdr:row>39</xdr:row>
      <xdr:rowOff>77470</xdr:rowOff>
    </xdr:to>
    <xdr:cxnSp macro="">
      <xdr:nvCxnSpPr>
        <xdr:cNvPr id="72" name="直線コネクタ 71"/>
        <xdr:cNvCxnSpPr/>
      </xdr:nvCxnSpPr>
      <xdr:spPr>
        <a:xfrm flipV="1">
          <a:off x="2209800" y="67411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85107</xdr:rowOff>
    </xdr:from>
    <xdr:ext cx="762000" cy="259045"/>
    <xdr:sp macro="" textlink="">
      <xdr:nvSpPr>
        <xdr:cNvPr id="74" name="テキスト ボックス 73"/>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16510</xdr:rowOff>
    </xdr:from>
    <xdr:to>
      <xdr:col>11</xdr:col>
      <xdr:colOff>9525</xdr:colOff>
      <xdr:row>39</xdr:row>
      <xdr:rowOff>77470</xdr:rowOff>
    </xdr:to>
    <xdr:cxnSp macro="">
      <xdr:nvCxnSpPr>
        <xdr:cNvPr id="75" name="直線コネクタ 74"/>
        <xdr:cNvCxnSpPr/>
      </xdr:nvCxnSpPr>
      <xdr:spPr>
        <a:xfrm>
          <a:off x="1320800" y="67030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77" name="テキスト ボックス 76"/>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62247</xdr:rowOff>
    </xdr:from>
    <xdr:ext cx="762000" cy="259045"/>
    <xdr:sp macro="" textlink="">
      <xdr:nvSpPr>
        <xdr:cNvPr id="79" name="テキスト ボックス 78"/>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125730</xdr:rowOff>
    </xdr:from>
    <xdr:to>
      <xdr:col>24</xdr:col>
      <xdr:colOff>76200</xdr:colOff>
      <xdr:row>40</xdr:row>
      <xdr:rowOff>55880</xdr:rowOff>
    </xdr:to>
    <xdr:sp macro="" textlink="">
      <xdr:nvSpPr>
        <xdr:cNvPr id="85" name="楕円 84"/>
        <xdr:cNvSpPr/>
      </xdr:nvSpPr>
      <xdr:spPr>
        <a:xfrm>
          <a:off x="4775200" y="681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97807</xdr:rowOff>
    </xdr:from>
    <xdr:ext cx="762000" cy="259045"/>
    <xdr:sp macro="" textlink="">
      <xdr:nvSpPr>
        <xdr:cNvPr id="86" name="人件費該当値テキスト"/>
        <xdr:cNvSpPr txBox="1"/>
      </xdr:nvSpPr>
      <xdr:spPr>
        <a:xfrm>
          <a:off x="4914900" y="678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22860</xdr:rowOff>
    </xdr:from>
    <xdr:to>
      <xdr:col>20</xdr:col>
      <xdr:colOff>38100</xdr:colOff>
      <xdr:row>38</xdr:row>
      <xdr:rowOff>124460</xdr:rowOff>
    </xdr:to>
    <xdr:sp macro="" textlink="">
      <xdr:nvSpPr>
        <xdr:cNvPr id="87" name="楕円 86"/>
        <xdr:cNvSpPr/>
      </xdr:nvSpPr>
      <xdr:spPr>
        <a:xfrm>
          <a:off x="3937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109237</xdr:rowOff>
    </xdr:from>
    <xdr:ext cx="736600" cy="259045"/>
    <xdr:sp macro="" textlink="">
      <xdr:nvSpPr>
        <xdr:cNvPr id="88" name="テキスト ボックス 87"/>
        <xdr:cNvSpPr txBox="1"/>
      </xdr:nvSpPr>
      <xdr:spPr>
        <a:xfrm>
          <a:off x="3606800" y="662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3810</xdr:rowOff>
    </xdr:from>
    <xdr:to>
      <xdr:col>15</xdr:col>
      <xdr:colOff>149225</xdr:colOff>
      <xdr:row>39</xdr:row>
      <xdr:rowOff>105410</xdr:rowOff>
    </xdr:to>
    <xdr:sp macro="" textlink="">
      <xdr:nvSpPr>
        <xdr:cNvPr id="89" name="楕円 88"/>
        <xdr:cNvSpPr/>
      </xdr:nvSpPr>
      <xdr:spPr>
        <a:xfrm>
          <a:off x="3048000" y="669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90187</xdr:rowOff>
    </xdr:from>
    <xdr:ext cx="762000" cy="259045"/>
    <xdr:sp macro="" textlink="">
      <xdr:nvSpPr>
        <xdr:cNvPr id="90" name="テキスト ボックス 89"/>
        <xdr:cNvSpPr txBox="1"/>
      </xdr:nvSpPr>
      <xdr:spPr>
        <a:xfrm>
          <a:off x="2717800" y="677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26670</xdr:rowOff>
    </xdr:from>
    <xdr:to>
      <xdr:col>11</xdr:col>
      <xdr:colOff>60325</xdr:colOff>
      <xdr:row>39</xdr:row>
      <xdr:rowOff>128270</xdr:rowOff>
    </xdr:to>
    <xdr:sp macro="" textlink="">
      <xdr:nvSpPr>
        <xdr:cNvPr id="91" name="楕円 90"/>
        <xdr:cNvSpPr/>
      </xdr:nvSpPr>
      <xdr:spPr>
        <a:xfrm>
          <a:off x="2159000" y="671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113047</xdr:rowOff>
    </xdr:from>
    <xdr:ext cx="762000" cy="259045"/>
    <xdr:sp macro="" textlink="">
      <xdr:nvSpPr>
        <xdr:cNvPr id="92" name="テキスト ボックス 91"/>
        <xdr:cNvSpPr txBox="1"/>
      </xdr:nvSpPr>
      <xdr:spPr>
        <a:xfrm>
          <a:off x="1828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137160</xdr:rowOff>
    </xdr:from>
    <xdr:to>
      <xdr:col>6</xdr:col>
      <xdr:colOff>171450</xdr:colOff>
      <xdr:row>39</xdr:row>
      <xdr:rowOff>67310</xdr:rowOff>
    </xdr:to>
    <xdr:sp macro="" textlink="">
      <xdr:nvSpPr>
        <xdr:cNvPr id="93" name="楕円 92"/>
        <xdr:cNvSpPr/>
      </xdr:nvSpPr>
      <xdr:spPr>
        <a:xfrm>
          <a:off x="12700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52087</xdr:rowOff>
    </xdr:from>
    <xdr:ext cx="762000" cy="259045"/>
    <xdr:sp macro="" textlink="">
      <xdr:nvSpPr>
        <xdr:cNvPr id="94" name="テキスト ボックス 93"/>
        <xdr:cNvSpPr txBox="1"/>
      </xdr:nvSpPr>
      <xdr:spPr>
        <a:xfrm>
          <a:off x="939800" y="673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衛生センター運転管理委託費や、ごみ収集等委託などの増要因に対し、会計年度任用職員制度の開始に伴う旧賃金および臨時職員の社会保険料が人件費に移行したことに伴う減額が大きく、経常的歳出は対前年度比で</a:t>
          </a:r>
          <a:r>
            <a:rPr kumimoji="1" lang="en-US" altLang="ja-JP" sz="1300">
              <a:latin typeface="ＭＳ Ｐゴシック" panose="020B0600070205080204" pitchFamily="50" charset="-128"/>
              <a:ea typeface="ＭＳ Ｐゴシック" panose="020B0600070205080204" pitchFamily="50" charset="-128"/>
            </a:rPr>
            <a:t>82,101</a:t>
          </a:r>
          <a:r>
            <a:rPr kumimoji="1" lang="ja-JP" altLang="en-US" sz="1300">
              <a:latin typeface="ＭＳ Ｐゴシック" panose="020B0600070205080204" pitchFamily="50" charset="-128"/>
              <a:ea typeface="ＭＳ Ｐゴシック" panose="020B0600070205080204" pitchFamily="50" charset="-128"/>
            </a:rPr>
            <a:t>千円の減額となった。一方で、特定財源も付随して減額となったことで経常経費充当一般財源は対前年度比</a:t>
          </a:r>
          <a:r>
            <a:rPr kumimoji="1" lang="en-US" altLang="ja-JP" sz="1300">
              <a:latin typeface="ＭＳ Ｐゴシック" panose="020B0600070205080204" pitchFamily="50" charset="-128"/>
              <a:ea typeface="ＭＳ Ｐゴシック" panose="020B0600070205080204" pitchFamily="50" charset="-128"/>
            </a:rPr>
            <a:t>46,631</a:t>
          </a:r>
          <a:r>
            <a:rPr kumimoji="1" lang="ja-JP" altLang="en-US" sz="1300">
              <a:latin typeface="ＭＳ Ｐゴシック" panose="020B0600070205080204" pitchFamily="50" charset="-128"/>
              <a:ea typeface="ＭＳ Ｐゴシック" panose="020B0600070205080204" pitchFamily="50" charset="-128"/>
            </a:rPr>
            <a:t>千円の減額にとどまり、経常収支比率は前年度から</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ポイント減少した。　</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146050</xdr:rowOff>
    </xdr:from>
    <xdr:to>
      <xdr:col>82</xdr:col>
      <xdr:colOff>107950</xdr:colOff>
      <xdr:row>22</xdr:row>
      <xdr:rowOff>12700</xdr:rowOff>
    </xdr:to>
    <xdr:cxnSp macro="">
      <xdr:nvCxnSpPr>
        <xdr:cNvPr id="122" name="直線コネクタ 121"/>
        <xdr:cNvCxnSpPr/>
      </xdr:nvCxnSpPr>
      <xdr:spPr>
        <a:xfrm flipV="1">
          <a:off x="16510000" y="23749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3" name="物件費最小値テキスト"/>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4" name="直線コネクタ 123"/>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60977</xdr:rowOff>
    </xdr:from>
    <xdr:ext cx="762000" cy="259045"/>
    <xdr:sp macro="" textlink="">
      <xdr:nvSpPr>
        <xdr:cNvPr id="125"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146050</xdr:rowOff>
    </xdr:from>
    <xdr:to>
      <xdr:col>82</xdr:col>
      <xdr:colOff>196850</xdr:colOff>
      <xdr:row>13</xdr:row>
      <xdr:rowOff>146050</xdr:rowOff>
    </xdr:to>
    <xdr:cxnSp macro="">
      <xdr:nvCxnSpPr>
        <xdr:cNvPr id="126" name="直線コネクタ 125"/>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146050</xdr:rowOff>
    </xdr:from>
    <xdr:to>
      <xdr:col>82</xdr:col>
      <xdr:colOff>107950</xdr:colOff>
      <xdr:row>14</xdr:row>
      <xdr:rowOff>114300</xdr:rowOff>
    </xdr:to>
    <xdr:cxnSp macro="">
      <xdr:nvCxnSpPr>
        <xdr:cNvPr id="127" name="直線コネクタ 126"/>
        <xdr:cNvCxnSpPr/>
      </xdr:nvCxnSpPr>
      <xdr:spPr>
        <a:xfrm flipV="1">
          <a:off x="15671800" y="2374900"/>
          <a:ext cx="8382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92727</xdr:rowOff>
    </xdr:from>
    <xdr:ext cx="762000" cy="259045"/>
    <xdr:sp macro="" textlink="">
      <xdr:nvSpPr>
        <xdr:cNvPr id="128" name="物件費平均値テキスト"/>
        <xdr:cNvSpPr txBox="1"/>
      </xdr:nvSpPr>
      <xdr:spPr>
        <a:xfrm>
          <a:off x="16598900" y="3007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120650</xdr:rowOff>
    </xdr:from>
    <xdr:to>
      <xdr:col>82</xdr:col>
      <xdr:colOff>158750</xdr:colOff>
      <xdr:row>18</xdr:row>
      <xdr:rowOff>50800</xdr:rowOff>
    </xdr:to>
    <xdr:sp macro="" textlink="">
      <xdr:nvSpPr>
        <xdr:cNvPr id="129" name="フローチャート: 判断 128"/>
        <xdr:cNvSpPr/>
      </xdr:nvSpPr>
      <xdr:spPr>
        <a:xfrm>
          <a:off x="164592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114300</xdr:rowOff>
    </xdr:from>
    <xdr:to>
      <xdr:col>78</xdr:col>
      <xdr:colOff>69850</xdr:colOff>
      <xdr:row>15</xdr:row>
      <xdr:rowOff>6350</xdr:rowOff>
    </xdr:to>
    <xdr:cxnSp macro="">
      <xdr:nvCxnSpPr>
        <xdr:cNvPr id="130" name="直線コネクタ 129"/>
        <xdr:cNvCxnSpPr/>
      </xdr:nvCxnSpPr>
      <xdr:spPr>
        <a:xfrm flipV="1">
          <a:off x="14782800" y="25146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88900</xdr:rowOff>
    </xdr:from>
    <xdr:to>
      <xdr:col>78</xdr:col>
      <xdr:colOff>120650</xdr:colOff>
      <xdr:row>19</xdr:row>
      <xdr:rowOff>19050</xdr:rowOff>
    </xdr:to>
    <xdr:sp macro="" textlink="">
      <xdr:nvSpPr>
        <xdr:cNvPr id="131" name="フローチャート: 判断 130"/>
        <xdr:cNvSpPr/>
      </xdr:nvSpPr>
      <xdr:spPr>
        <a:xfrm>
          <a:off x="15621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3827</xdr:rowOff>
    </xdr:from>
    <xdr:ext cx="736600" cy="259045"/>
    <xdr:sp macro="" textlink="">
      <xdr:nvSpPr>
        <xdr:cNvPr id="132" name="テキスト ボックス 131"/>
        <xdr:cNvSpPr txBox="1"/>
      </xdr:nvSpPr>
      <xdr:spPr>
        <a:xfrm>
          <a:off x="15290800" y="326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6350</xdr:rowOff>
    </xdr:from>
    <xdr:to>
      <xdr:col>73</xdr:col>
      <xdr:colOff>180975</xdr:colOff>
      <xdr:row>16</xdr:row>
      <xdr:rowOff>38100</xdr:rowOff>
    </xdr:to>
    <xdr:cxnSp macro="">
      <xdr:nvCxnSpPr>
        <xdr:cNvPr id="133" name="直線コネクタ 132"/>
        <xdr:cNvCxnSpPr/>
      </xdr:nvCxnSpPr>
      <xdr:spPr>
        <a:xfrm flipV="1">
          <a:off x="13893800" y="25781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50800</xdr:rowOff>
    </xdr:from>
    <xdr:to>
      <xdr:col>74</xdr:col>
      <xdr:colOff>31750</xdr:colOff>
      <xdr:row>18</xdr:row>
      <xdr:rowOff>152400</xdr:rowOff>
    </xdr:to>
    <xdr:sp macro="" textlink="">
      <xdr:nvSpPr>
        <xdr:cNvPr id="134" name="フローチャート: 判断 133"/>
        <xdr:cNvSpPr/>
      </xdr:nvSpPr>
      <xdr:spPr>
        <a:xfrm>
          <a:off x="14732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137177</xdr:rowOff>
    </xdr:from>
    <xdr:ext cx="762000" cy="259045"/>
    <xdr:sp macro="" textlink="">
      <xdr:nvSpPr>
        <xdr:cNvPr id="135" name="テキスト ボックス 134"/>
        <xdr:cNvSpPr txBox="1"/>
      </xdr:nvSpPr>
      <xdr:spPr>
        <a:xfrm>
          <a:off x="144018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38100</xdr:rowOff>
    </xdr:from>
    <xdr:to>
      <xdr:col>69</xdr:col>
      <xdr:colOff>92075</xdr:colOff>
      <xdr:row>16</xdr:row>
      <xdr:rowOff>76200</xdr:rowOff>
    </xdr:to>
    <xdr:cxnSp macro="">
      <xdr:nvCxnSpPr>
        <xdr:cNvPr id="136" name="直線コネクタ 135"/>
        <xdr:cNvCxnSpPr/>
      </xdr:nvCxnSpPr>
      <xdr:spPr>
        <a:xfrm flipV="1">
          <a:off x="13004800" y="2781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25400</xdr:rowOff>
    </xdr:from>
    <xdr:to>
      <xdr:col>69</xdr:col>
      <xdr:colOff>142875</xdr:colOff>
      <xdr:row>18</xdr:row>
      <xdr:rowOff>127000</xdr:rowOff>
    </xdr:to>
    <xdr:sp macro="" textlink="">
      <xdr:nvSpPr>
        <xdr:cNvPr id="137" name="フローチャート: 判断 136"/>
        <xdr:cNvSpPr/>
      </xdr:nvSpPr>
      <xdr:spPr>
        <a:xfrm>
          <a:off x="13843000" y="31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111777</xdr:rowOff>
    </xdr:from>
    <xdr:ext cx="762000" cy="259045"/>
    <xdr:sp macro="" textlink="">
      <xdr:nvSpPr>
        <xdr:cNvPr id="138" name="テキスト ボックス 137"/>
        <xdr:cNvSpPr txBox="1"/>
      </xdr:nvSpPr>
      <xdr:spPr>
        <a:xfrm>
          <a:off x="13512800" y="319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146050</xdr:rowOff>
    </xdr:from>
    <xdr:to>
      <xdr:col>65</xdr:col>
      <xdr:colOff>53975</xdr:colOff>
      <xdr:row>18</xdr:row>
      <xdr:rowOff>76200</xdr:rowOff>
    </xdr:to>
    <xdr:sp macro="" textlink="">
      <xdr:nvSpPr>
        <xdr:cNvPr id="139" name="フローチャート: 判断 138"/>
        <xdr:cNvSpPr/>
      </xdr:nvSpPr>
      <xdr:spPr>
        <a:xfrm>
          <a:off x="12954000" y="30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60977</xdr:rowOff>
    </xdr:from>
    <xdr:ext cx="762000" cy="259045"/>
    <xdr:sp macro="" textlink="">
      <xdr:nvSpPr>
        <xdr:cNvPr id="140" name="テキスト ボックス 139"/>
        <xdr:cNvSpPr txBox="1"/>
      </xdr:nvSpPr>
      <xdr:spPr>
        <a:xfrm>
          <a:off x="12623800" y="314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95250</xdr:rowOff>
    </xdr:from>
    <xdr:to>
      <xdr:col>82</xdr:col>
      <xdr:colOff>158750</xdr:colOff>
      <xdr:row>14</xdr:row>
      <xdr:rowOff>25400</xdr:rowOff>
    </xdr:to>
    <xdr:sp macro="" textlink="">
      <xdr:nvSpPr>
        <xdr:cNvPr id="146" name="楕円 145"/>
        <xdr:cNvSpPr/>
      </xdr:nvSpPr>
      <xdr:spPr>
        <a:xfrm>
          <a:off x="164592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3827</xdr:rowOff>
    </xdr:from>
    <xdr:ext cx="762000" cy="259045"/>
    <xdr:sp macro="" textlink="">
      <xdr:nvSpPr>
        <xdr:cNvPr id="147" name="物件費該当値テキスト"/>
        <xdr:cNvSpPr txBox="1"/>
      </xdr:nvSpPr>
      <xdr:spPr>
        <a:xfrm>
          <a:off x="16598900" y="22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63500</xdr:rowOff>
    </xdr:from>
    <xdr:to>
      <xdr:col>78</xdr:col>
      <xdr:colOff>120650</xdr:colOff>
      <xdr:row>14</xdr:row>
      <xdr:rowOff>165100</xdr:rowOff>
    </xdr:to>
    <xdr:sp macro="" textlink="">
      <xdr:nvSpPr>
        <xdr:cNvPr id="148" name="楕円 147"/>
        <xdr:cNvSpPr/>
      </xdr:nvSpPr>
      <xdr:spPr>
        <a:xfrm>
          <a:off x="15621000" y="246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3827</xdr:rowOff>
    </xdr:from>
    <xdr:ext cx="736600" cy="259045"/>
    <xdr:sp macro="" textlink="">
      <xdr:nvSpPr>
        <xdr:cNvPr id="149" name="テキスト ボックス 148"/>
        <xdr:cNvSpPr txBox="1"/>
      </xdr:nvSpPr>
      <xdr:spPr>
        <a:xfrm>
          <a:off x="15290800" y="2232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127000</xdr:rowOff>
    </xdr:from>
    <xdr:to>
      <xdr:col>74</xdr:col>
      <xdr:colOff>31750</xdr:colOff>
      <xdr:row>15</xdr:row>
      <xdr:rowOff>57150</xdr:rowOff>
    </xdr:to>
    <xdr:sp macro="" textlink="">
      <xdr:nvSpPr>
        <xdr:cNvPr id="150" name="楕円 149"/>
        <xdr:cNvSpPr/>
      </xdr:nvSpPr>
      <xdr:spPr>
        <a:xfrm>
          <a:off x="14732000" y="252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67327</xdr:rowOff>
    </xdr:from>
    <xdr:ext cx="762000" cy="259045"/>
    <xdr:sp macro="" textlink="">
      <xdr:nvSpPr>
        <xdr:cNvPr id="151" name="テキスト ボックス 150"/>
        <xdr:cNvSpPr txBox="1"/>
      </xdr:nvSpPr>
      <xdr:spPr>
        <a:xfrm>
          <a:off x="14401800" y="229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158750</xdr:rowOff>
    </xdr:from>
    <xdr:to>
      <xdr:col>69</xdr:col>
      <xdr:colOff>142875</xdr:colOff>
      <xdr:row>16</xdr:row>
      <xdr:rowOff>88900</xdr:rowOff>
    </xdr:to>
    <xdr:sp macro="" textlink="">
      <xdr:nvSpPr>
        <xdr:cNvPr id="152" name="楕円 151"/>
        <xdr:cNvSpPr/>
      </xdr:nvSpPr>
      <xdr:spPr>
        <a:xfrm>
          <a:off x="13843000" y="273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99077</xdr:rowOff>
    </xdr:from>
    <xdr:ext cx="762000" cy="259045"/>
    <xdr:sp macro="" textlink="">
      <xdr:nvSpPr>
        <xdr:cNvPr id="153" name="テキスト ボックス 152"/>
        <xdr:cNvSpPr txBox="1"/>
      </xdr:nvSpPr>
      <xdr:spPr>
        <a:xfrm>
          <a:off x="13512800" y="249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25400</xdr:rowOff>
    </xdr:from>
    <xdr:to>
      <xdr:col>65</xdr:col>
      <xdr:colOff>53975</xdr:colOff>
      <xdr:row>16</xdr:row>
      <xdr:rowOff>127000</xdr:rowOff>
    </xdr:to>
    <xdr:sp macro="" textlink="">
      <xdr:nvSpPr>
        <xdr:cNvPr id="154" name="楕円 153"/>
        <xdr:cNvSpPr/>
      </xdr:nvSpPr>
      <xdr:spPr>
        <a:xfrm>
          <a:off x="12954000" y="276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137177</xdr:rowOff>
    </xdr:from>
    <xdr:ext cx="762000" cy="259045"/>
    <xdr:sp macro="" textlink="">
      <xdr:nvSpPr>
        <xdr:cNvPr id="155" name="テキスト ボックス 154"/>
        <xdr:cNvSpPr txBox="1"/>
      </xdr:nvSpPr>
      <xdr:spPr>
        <a:xfrm>
          <a:off x="12623800" y="25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経常的歳出では、児童扶養手当で対前年度比</a:t>
          </a:r>
          <a:r>
            <a:rPr kumimoji="1" lang="en-US" altLang="ja-JP" sz="1300">
              <a:latin typeface="ＭＳ Ｐゴシック" panose="020B0600070205080204" pitchFamily="50" charset="-128"/>
              <a:ea typeface="ＭＳ Ｐゴシック" panose="020B0600070205080204" pitchFamily="50" charset="-128"/>
            </a:rPr>
            <a:t>18,660</a:t>
          </a:r>
          <a:r>
            <a:rPr kumimoji="1" lang="ja-JP" altLang="en-US" sz="1300">
              <a:latin typeface="ＭＳ Ｐゴシック" panose="020B0600070205080204" pitchFamily="50" charset="-128"/>
              <a:ea typeface="ＭＳ Ｐゴシック" panose="020B0600070205080204" pitchFamily="50" charset="-128"/>
            </a:rPr>
            <a:t>千円の減額、生活保護費で対前年度比</a:t>
          </a:r>
          <a:r>
            <a:rPr kumimoji="1" lang="en-US" altLang="ja-JP" sz="1300">
              <a:latin typeface="ＭＳ Ｐゴシック" panose="020B0600070205080204" pitchFamily="50" charset="-128"/>
              <a:ea typeface="ＭＳ Ｐゴシック" panose="020B0600070205080204" pitchFamily="50" charset="-128"/>
            </a:rPr>
            <a:t>7,527</a:t>
          </a:r>
          <a:r>
            <a:rPr kumimoji="1" lang="ja-JP" altLang="en-US" sz="1300">
              <a:latin typeface="ＭＳ Ｐゴシック" panose="020B0600070205080204" pitchFamily="50" charset="-128"/>
              <a:ea typeface="ＭＳ Ｐゴシック" panose="020B0600070205080204" pitchFamily="50" charset="-128"/>
            </a:rPr>
            <a:t>千円の減額、福祉医療費で対前年度比</a:t>
          </a:r>
          <a:r>
            <a:rPr kumimoji="1" lang="en-US" altLang="ja-JP" sz="1300">
              <a:latin typeface="ＭＳ Ｐゴシック" panose="020B0600070205080204" pitchFamily="50" charset="-128"/>
              <a:ea typeface="ＭＳ Ｐゴシック" panose="020B0600070205080204" pitchFamily="50" charset="-128"/>
            </a:rPr>
            <a:t>7,114</a:t>
          </a:r>
          <a:r>
            <a:rPr kumimoji="1" lang="ja-JP" altLang="en-US" sz="1300">
              <a:latin typeface="ＭＳ Ｐゴシック" panose="020B0600070205080204" pitchFamily="50" charset="-128"/>
              <a:ea typeface="ＭＳ Ｐゴシック" panose="020B0600070205080204" pitchFamily="50" charset="-128"/>
            </a:rPr>
            <a:t>千円の減額となったことに加え、保育所の旧臨時職員賃金（</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59,296</a:t>
          </a:r>
          <a:r>
            <a:rPr kumimoji="1" lang="ja-JP" altLang="en-US" sz="1300">
              <a:latin typeface="ＭＳ Ｐゴシック" panose="020B0600070205080204" pitchFamily="50" charset="-128"/>
              <a:ea typeface="ＭＳ Ｐゴシック" panose="020B0600070205080204" pitchFamily="50" charset="-128"/>
            </a:rPr>
            <a:t>千円）が人件費に移行したことにより、合計で対前年度比</a:t>
          </a:r>
          <a:r>
            <a:rPr kumimoji="1" lang="en-US" altLang="ja-JP" sz="1300">
              <a:latin typeface="ＭＳ Ｐゴシック" panose="020B0600070205080204" pitchFamily="50" charset="-128"/>
              <a:ea typeface="ＭＳ Ｐゴシック" panose="020B0600070205080204" pitchFamily="50" charset="-128"/>
            </a:rPr>
            <a:t>79,946</a:t>
          </a:r>
          <a:r>
            <a:rPr kumimoji="1" lang="ja-JP" altLang="en-US" sz="1300">
              <a:latin typeface="ＭＳ Ｐゴシック" panose="020B0600070205080204" pitchFamily="50" charset="-128"/>
              <a:ea typeface="ＭＳ Ｐゴシック" panose="020B0600070205080204" pitchFamily="50" charset="-128"/>
            </a:rPr>
            <a:t>千円の減額となったことで経常収支比率は前年度から</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ポイント減少した。</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50800</xdr:rowOff>
    </xdr:to>
    <xdr:cxnSp macro="">
      <xdr:nvCxnSpPr>
        <xdr:cNvPr id="183" name="直線コネクタ 182"/>
        <xdr:cNvCxnSpPr/>
      </xdr:nvCxnSpPr>
      <xdr:spPr>
        <a:xfrm flipV="1">
          <a:off x="4826000" y="91567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4"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5" name="直線コネクタ 184"/>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6"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82550</xdr:rowOff>
    </xdr:from>
    <xdr:to>
      <xdr:col>24</xdr:col>
      <xdr:colOff>25400</xdr:colOff>
      <xdr:row>56</xdr:row>
      <xdr:rowOff>76200</xdr:rowOff>
    </xdr:to>
    <xdr:cxnSp macro="">
      <xdr:nvCxnSpPr>
        <xdr:cNvPr id="188" name="直線コネクタ 187"/>
        <xdr:cNvCxnSpPr/>
      </xdr:nvCxnSpPr>
      <xdr:spPr>
        <a:xfrm flipV="1">
          <a:off x="3987800" y="9512300"/>
          <a:ext cx="8382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86377</xdr:rowOff>
    </xdr:from>
    <xdr:ext cx="762000" cy="259045"/>
    <xdr:sp macro="" textlink="">
      <xdr:nvSpPr>
        <xdr:cNvPr id="189" name="扶助費平均値テキスト"/>
        <xdr:cNvSpPr txBox="1"/>
      </xdr:nvSpPr>
      <xdr:spPr>
        <a:xfrm>
          <a:off x="4914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0" name="フローチャート: 判断 189"/>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50800</xdr:rowOff>
    </xdr:from>
    <xdr:to>
      <xdr:col>19</xdr:col>
      <xdr:colOff>187325</xdr:colOff>
      <xdr:row>56</xdr:row>
      <xdr:rowOff>76200</xdr:rowOff>
    </xdr:to>
    <xdr:cxnSp macro="">
      <xdr:nvCxnSpPr>
        <xdr:cNvPr id="191" name="直線コネクタ 190"/>
        <xdr:cNvCxnSpPr/>
      </xdr:nvCxnSpPr>
      <xdr:spPr>
        <a:xfrm>
          <a:off x="3098800" y="9652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82550</xdr:rowOff>
    </xdr:from>
    <xdr:to>
      <xdr:col>20</xdr:col>
      <xdr:colOff>38100</xdr:colOff>
      <xdr:row>58</xdr:row>
      <xdr:rowOff>12700</xdr:rowOff>
    </xdr:to>
    <xdr:sp macro="" textlink="">
      <xdr:nvSpPr>
        <xdr:cNvPr id="192" name="フローチャート: 判断 191"/>
        <xdr:cNvSpPr/>
      </xdr:nvSpPr>
      <xdr:spPr>
        <a:xfrm>
          <a:off x="3937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168927</xdr:rowOff>
    </xdr:from>
    <xdr:ext cx="736600" cy="259045"/>
    <xdr:sp macro="" textlink="">
      <xdr:nvSpPr>
        <xdr:cNvPr id="193" name="テキスト ボックス 192"/>
        <xdr:cNvSpPr txBox="1"/>
      </xdr:nvSpPr>
      <xdr:spPr>
        <a:xfrm>
          <a:off x="3606800" y="994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158750</xdr:rowOff>
    </xdr:from>
    <xdr:to>
      <xdr:col>15</xdr:col>
      <xdr:colOff>98425</xdr:colOff>
      <xdr:row>56</xdr:row>
      <xdr:rowOff>50800</xdr:rowOff>
    </xdr:to>
    <xdr:cxnSp macro="">
      <xdr:nvCxnSpPr>
        <xdr:cNvPr id="194" name="直線コネクタ 193"/>
        <xdr:cNvCxnSpPr/>
      </xdr:nvCxnSpPr>
      <xdr:spPr>
        <a:xfrm>
          <a:off x="2209800" y="95885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31750</xdr:rowOff>
    </xdr:from>
    <xdr:to>
      <xdr:col>15</xdr:col>
      <xdr:colOff>149225</xdr:colOff>
      <xdr:row>57</xdr:row>
      <xdr:rowOff>133350</xdr:rowOff>
    </xdr:to>
    <xdr:sp macro="" textlink="">
      <xdr:nvSpPr>
        <xdr:cNvPr id="195" name="フローチャート: 判断 194"/>
        <xdr:cNvSpPr/>
      </xdr:nvSpPr>
      <xdr:spPr>
        <a:xfrm>
          <a:off x="3048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118127</xdr:rowOff>
    </xdr:from>
    <xdr:ext cx="762000" cy="259045"/>
    <xdr:sp macro="" textlink="">
      <xdr:nvSpPr>
        <xdr:cNvPr id="196" name="テキスト ボックス 195"/>
        <xdr:cNvSpPr txBox="1"/>
      </xdr:nvSpPr>
      <xdr:spPr>
        <a:xfrm>
          <a:off x="2717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120650</xdr:rowOff>
    </xdr:from>
    <xdr:to>
      <xdr:col>11</xdr:col>
      <xdr:colOff>9525</xdr:colOff>
      <xdr:row>55</xdr:row>
      <xdr:rowOff>158750</xdr:rowOff>
    </xdr:to>
    <xdr:cxnSp macro="">
      <xdr:nvCxnSpPr>
        <xdr:cNvPr id="197" name="直線コネクタ 196"/>
        <xdr:cNvCxnSpPr/>
      </xdr:nvCxnSpPr>
      <xdr:spPr>
        <a:xfrm>
          <a:off x="1320800" y="9550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165100</xdr:rowOff>
    </xdr:from>
    <xdr:to>
      <xdr:col>11</xdr:col>
      <xdr:colOff>60325</xdr:colOff>
      <xdr:row>57</xdr:row>
      <xdr:rowOff>95250</xdr:rowOff>
    </xdr:to>
    <xdr:sp macro="" textlink="">
      <xdr:nvSpPr>
        <xdr:cNvPr id="198" name="フローチャート: 判断 197"/>
        <xdr:cNvSpPr/>
      </xdr:nvSpPr>
      <xdr:spPr>
        <a:xfrm>
          <a:off x="2159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80027</xdr:rowOff>
    </xdr:from>
    <xdr:ext cx="762000" cy="259045"/>
    <xdr:sp macro="" textlink="">
      <xdr:nvSpPr>
        <xdr:cNvPr id="199" name="テキスト ボックス 198"/>
        <xdr:cNvSpPr txBox="1"/>
      </xdr:nvSpPr>
      <xdr:spPr>
        <a:xfrm>
          <a:off x="1828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127000</xdr:rowOff>
    </xdr:from>
    <xdr:to>
      <xdr:col>6</xdr:col>
      <xdr:colOff>171450</xdr:colOff>
      <xdr:row>57</xdr:row>
      <xdr:rowOff>57150</xdr:rowOff>
    </xdr:to>
    <xdr:sp macro="" textlink="">
      <xdr:nvSpPr>
        <xdr:cNvPr id="200" name="フローチャート: 判断 199"/>
        <xdr:cNvSpPr/>
      </xdr:nvSpPr>
      <xdr:spPr>
        <a:xfrm>
          <a:off x="1270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41927</xdr:rowOff>
    </xdr:from>
    <xdr:ext cx="762000" cy="259045"/>
    <xdr:sp macro="" textlink="">
      <xdr:nvSpPr>
        <xdr:cNvPr id="201" name="テキスト ボックス 200"/>
        <xdr:cNvSpPr txBox="1"/>
      </xdr:nvSpPr>
      <xdr:spPr>
        <a:xfrm>
          <a:off x="939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31750</xdr:rowOff>
    </xdr:from>
    <xdr:to>
      <xdr:col>24</xdr:col>
      <xdr:colOff>76200</xdr:colOff>
      <xdr:row>55</xdr:row>
      <xdr:rowOff>133350</xdr:rowOff>
    </xdr:to>
    <xdr:sp macro="" textlink="">
      <xdr:nvSpPr>
        <xdr:cNvPr id="207" name="楕円 206"/>
        <xdr:cNvSpPr/>
      </xdr:nvSpPr>
      <xdr:spPr>
        <a:xfrm>
          <a:off x="47752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48277</xdr:rowOff>
    </xdr:from>
    <xdr:ext cx="762000" cy="259045"/>
    <xdr:sp macro="" textlink="">
      <xdr:nvSpPr>
        <xdr:cNvPr id="208" name="扶助費該当値テキスト"/>
        <xdr:cNvSpPr txBox="1"/>
      </xdr:nvSpPr>
      <xdr:spPr>
        <a:xfrm>
          <a:off x="49149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25400</xdr:rowOff>
    </xdr:from>
    <xdr:to>
      <xdr:col>20</xdr:col>
      <xdr:colOff>38100</xdr:colOff>
      <xdr:row>56</xdr:row>
      <xdr:rowOff>127000</xdr:rowOff>
    </xdr:to>
    <xdr:sp macro="" textlink="">
      <xdr:nvSpPr>
        <xdr:cNvPr id="209" name="楕円 208"/>
        <xdr:cNvSpPr/>
      </xdr:nvSpPr>
      <xdr:spPr>
        <a:xfrm>
          <a:off x="3937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137177</xdr:rowOff>
    </xdr:from>
    <xdr:ext cx="736600" cy="259045"/>
    <xdr:sp macro="" textlink="">
      <xdr:nvSpPr>
        <xdr:cNvPr id="210" name="テキスト ボックス 209"/>
        <xdr:cNvSpPr txBox="1"/>
      </xdr:nvSpPr>
      <xdr:spPr>
        <a:xfrm>
          <a:off x="3606800" y="9395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0</xdr:rowOff>
    </xdr:from>
    <xdr:to>
      <xdr:col>15</xdr:col>
      <xdr:colOff>149225</xdr:colOff>
      <xdr:row>56</xdr:row>
      <xdr:rowOff>101600</xdr:rowOff>
    </xdr:to>
    <xdr:sp macro="" textlink="">
      <xdr:nvSpPr>
        <xdr:cNvPr id="211" name="楕円 210"/>
        <xdr:cNvSpPr/>
      </xdr:nvSpPr>
      <xdr:spPr>
        <a:xfrm>
          <a:off x="3048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111777</xdr:rowOff>
    </xdr:from>
    <xdr:ext cx="762000" cy="259045"/>
    <xdr:sp macro="" textlink="">
      <xdr:nvSpPr>
        <xdr:cNvPr id="212" name="テキスト ボックス 211"/>
        <xdr:cNvSpPr txBox="1"/>
      </xdr:nvSpPr>
      <xdr:spPr>
        <a:xfrm>
          <a:off x="2717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107950</xdr:rowOff>
    </xdr:from>
    <xdr:to>
      <xdr:col>11</xdr:col>
      <xdr:colOff>60325</xdr:colOff>
      <xdr:row>56</xdr:row>
      <xdr:rowOff>38100</xdr:rowOff>
    </xdr:to>
    <xdr:sp macro="" textlink="">
      <xdr:nvSpPr>
        <xdr:cNvPr id="213" name="楕円 212"/>
        <xdr:cNvSpPr/>
      </xdr:nvSpPr>
      <xdr:spPr>
        <a:xfrm>
          <a:off x="21590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48277</xdr:rowOff>
    </xdr:from>
    <xdr:ext cx="762000" cy="259045"/>
    <xdr:sp macro="" textlink="">
      <xdr:nvSpPr>
        <xdr:cNvPr id="214" name="テキスト ボックス 213"/>
        <xdr:cNvSpPr txBox="1"/>
      </xdr:nvSpPr>
      <xdr:spPr>
        <a:xfrm>
          <a:off x="1828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69850</xdr:rowOff>
    </xdr:from>
    <xdr:to>
      <xdr:col>6</xdr:col>
      <xdr:colOff>171450</xdr:colOff>
      <xdr:row>56</xdr:row>
      <xdr:rowOff>0</xdr:rowOff>
    </xdr:to>
    <xdr:sp macro="" textlink="">
      <xdr:nvSpPr>
        <xdr:cNvPr id="215" name="楕円 214"/>
        <xdr:cNvSpPr/>
      </xdr:nvSpPr>
      <xdr:spPr>
        <a:xfrm>
          <a:off x="12700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10177</xdr:rowOff>
    </xdr:from>
    <xdr:ext cx="762000" cy="259045"/>
    <xdr:sp macro="" textlink="">
      <xdr:nvSpPr>
        <xdr:cNvPr id="216" name="テキスト ボックス 215"/>
        <xdr:cNvSpPr txBox="1"/>
      </xdr:nvSpPr>
      <xdr:spPr>
        <a:xfrm>
          <a:off x="939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繰出金について、介護保険で低所得者保険料軽減に係る繰出金の増や国保の保険基盤安定繰出金の増により、経常的歳出は増加したが、国・県支出金等の特定財源も増加したことで経常経費充当一般財源は微増にとどまり、分母も増額となったことで比率は</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ポイント減少した。　</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また、維持補修費も、足摺テルメが令和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7</a:t>
          </a:r>
          <a:r>
            <a:rPr kumimoji="1" lang="ja-JP" altLang="en-US" sz="1200">
              <a:latin typeface="ＭＳ Ｐゴシック" panose="020B0600070205080204" pitchFamily="50" charset="-128"/>
              <a:ea typeface="ＭＳ Ｐゴシック" panose="020B0600070205080204" pitchFamily="50" charset="-128"/>
            </a:rPr>
            <a:t>月以降営業休止（コロナ禍で指定管理者が撤退）になったことで経常的な維持補修費が減少し、経常収支比率は</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ポイント減少した。</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138430</xdr:rowOff>
    </xdr:from>
    <xdr:to>
      <xdr:col>82</xdr:col>
      <xdr:colOff>107950</xdr:colOff>
      <xdr:row>61</xdr:row>
      <xdr:rowOff>153670</xdr:rowOff>
    </xdr:to>
    <xdr:cxnSp macro="">
      <xdr:nvCxnSpPr>
        <xdr:cNvPr id="244" name="直線コネクタ 243"/>
        <xdr:cNvCxnSpPr/>
      </xdr:nvCxnSpPr>
      <xdr:spPr>
        <a:xfrm flipV="1">
          <a:off x="16510000" y="922528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125747</xdr:rowOff>
    </xdr:from>
    <xdr:ext cx="762000" cy="259045"/>
    <xdr:sp macro="" textlink="">
      <xdr:nvSpPr>
        <xdr:cNvPr id="245" name="その他最小値テキスト"/>
        <xdr:cNvSpPr txBox="1"/>
      </xdr:nvSpPr>
      <xdr:spPr>
        <a:xfrm>
          <a:off x="16598900" y="1058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153670</xdr:rowOff>
    </xdr:from>
    <xdr:to>
      <xdr:col>82</xdr:col>
      <xdr:colOff>196850</xdr:colOff>
      <xdr:row>61</xdr:row>
      <xdr:rowOff>153670</xdr:rowOff>
    </xdr:to>
    <xdr:cxnSp macro="">
      <xdr:nvCxnSpPr>
        <xdr:cNvPr id="246" name="直線コネクタ 245"/>
        <xdr:cNvCxnSpPr/>
      </xdr:nvCxnSpPr>
      <xdr:spPr>
        <a:xfrm>
          <a:off x="16421100" y="1061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53357</xdr:rowOff>
    </xdr:from>
    <xdr:ext cx="762000" cy="259045"/>
    <xdr:sp macro="" textlink="">
      <xdr:nvSpPr>
        <xdr:cNvPr id="247"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138430</xdr:rowOff>
    </xdr:from>
    <xdr:to>
      <xdr:col>82</xdr:col>
      <xdr:colOff>196850</xdr:colOff>
      <xdr:row>53</xdr:row>
      <xdr:rowOff>138430</xdr:rowOff>
    </xdr:to>
    <xdr:cxnSp macro="">
      <xdr:nvCxnSpPr>
        <xdr:cNvPr id="248" name="直線コネクタ 247"/>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134620</xdr:rowOff>
    </xdr:from>
    <xdr:to>
      <xdr:col>82</xdr:col>
      <xdr:colOff>107950</xdr:colOff>
      <xdr:row>57</xdr:row>
      <xdr:rowOff>8890</xdr:rowOff>
    </xdr:to>
    <xdr:cxnSp macro="">
      <xdr:nvCxnSpPr>
        <xdr:cNvPr id="249" name="直線コネクタ 248"/>
        <xdr:cNvCxnSpPr/>
      </xdr:nvCxnSpPr>
      <xdr:spPr>
        <a:xfrm flipV="1">
          <a:off x="15671800" y="97358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50" name="その他平均値テキスト"/>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1" name="フローチャート: 判断 250"/>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8890</xdr:rowOff>
    </xdr:from>
    <xdr:to>
      <xdr:col>78</xdr:col>
      <xdr:colOff>69850</xdr:colOff>
      <xdr:row>57</xdr:row>
      <xdr:rowOff>24130</xdr:rowOff>
    </xdr:to>
    <xdr:cxnSp macro="">
      <xdr:nvCxnSpPr>
        <xdr:cNvPr id="252" name="直線コネクタ 251"/>
        <xdr:cNvCxnSpPr/>
      </xdr:nvCxnSpPr>
      <xdr:spPr>
        <a:xfrm flipV="1">
          <a:off x="14782800" y="97815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11430</xdr:rowOff>
    </xdr:from>
    <xdr:to>
      <xdr:col>78</xdr:col>
      <xdr:colOff>120650</xdr:colOff>
      <xdr:row>57</xdr:row>
      <xdr:rowOff>113030</xdr:rowOff>
    </xdr:to>
    <xdr:sp macro="" textlink="">
      <xdr:nvSpPr>
        <xdr:cNvPr id="253" name="フローチャート: 判断 252"/>
        <xdr:cNvSpPr/>
      </xdr:nvSpPr>
      <xdr:spPr>
        <a:xfrm>
          <a:off x="15621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97807</xdr:rowOff>
    </xdr:from>
    <xdr:ext cx="736600" cy="259045"/>
    <xdr:sp macro="" textlink="">
      <xdr:nvSpPr>
        <xdr:cNvPr id="254" name="テキスト ボックス 253"/>
        <xdr:cNvSpPr txBox="1"/>
      </xdr:nvSpPr>
      <xdr:spPr>
        <a:xfrm>
          <a:off x="15290800" y="987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157480</xdr:rowOff>
    </xdr:from>
    <xdr:to>
      <xdr:col>73</xdr:col>
      <xdr:colOff>180975</xdr:colOff>
      <xdr:row>57</xdr:row>
      <xdr:rowOff>24130</xdr:rowOff>
    </xdr:to>
    <xdr:cxnSp macro="">
      <xdr:nvCxnSpPr>
        <xdr:cNvPr id="255" name="直線コネクタ 254"/>
        <xdr:cNvCxnSpPr/>
      </xdr:nvCxnSpPr>
      <xdr:spPr>
        <a:xfrm>
          <a:off x="13893800" y="97586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56" name="フローチャート: 判断 255"/>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135907</xdr:rowOff>
    </xdr:from>
    <xdr:ext cx="762000" cy="259045"/>
    <xdr:sp macro="" textlink="">
      <xdr:nvSpPr>
        <xdr:cNvPr id="257" name="テキスト ボックス 256"/>
        <xdr:cNvSpPr txBox="1"/>
      </xdr:nvSpPr>
      <xdr:spPr>
        <a:xfrm>
          <a:off x="14401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119380</xdr:rowOff>
    </xdr:from>
    <xdr:to>
      <xdr:col>69</xdr:col>
      <xdr:colOff>92075</xdr:colOff>
      <xdr:row>56</xdr:row>
      <xdr:rowOff>157480</xdr:rowOff>
    </xdr:to>
    <xdr:cxnSp macro="">
      <xdr:nvCxnSpPr>
        <xdr:cNvPr id="258" name="直線コネクタ 257"/>
        <xdr:cNvCxnSpPr/>
      </xdr:nvCxnSpPr>
      <xdr:spPr>
        <a:xfrm>
          <a:off x="13004800" y="97205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57150</xdr:rowOff>
    </xdr:from>
    <xdr:to>
      <xdr:col>69</xdr:col>
      <xdr:colOff>142875</xdr:colOff>
      <xdr:row>57</xdr:row>
      <xdr:rowOff>158750</xdr:rowOff>
    </xdr:to>
    <xdr:sp macro="" textlink="">
      <xdr:nvSpPr>
        <xdr:cNvPr id="259" name="フローチャート: 判断 258"/>
        <xdr:cNvSpPr/>
      </xdr:nvSpPr>
      <xdr:spPr>
        <a:xfrm>
          <a:off x="13843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143527</xdr:rowOff>
    </xdr:from>
    <xdr:ext cx="762000" cy="259045"/>
    <xdr:sp macro="" textlink="">
      <xdr:nvSpPr>
        <xdr:cNvPr id="260" name="テキスト ボックス 259"/>
        <xdr:cNvSpPr txBox="1"/>
      </xdr:nvSpPr>
      <xdr:spPr>
        <a:xfrm>
          <a:off x="13512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41910</xdr:rowOff>
    </xdr:from>
    <xdr:to>
      <xdr:col>65</xdr:col>
      <xdr:colOff>53975</xdr:colOff>
      <xdr:row>57</xdr:row>
      <xdr:rowOff>143510</xdr:rowOff>
    </xdr:to>
    <xdr:sp macro="" textlink="">
      <xdr:nvSpPr>
        <xdr:cNvPr id="261" name="フローチャート: 判断 260"/>
        <xdr:cNvSpPr/>
      </xdr:nvSpPr>
      <xdr:spPr>
        <a:xfrm>
          <a:off x="12954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128287</xdr:rowOff>
    </xdr:from>
    <xdr:ext cx="762000" cy="259045"/>
    <xdr:sp macro="" textlink="">
      <xdr:nvSpPr>
        <xdr:cNvPr id="262" name="テキスト ボックス 261"/>
        <xdr:cNvSpPr txBox="1"/>
      </xdr:nvSpPr>
      <xdr:spPr>
        <a:xfrm>
          <a:off x="12623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83820</xdr:rowOff>
    </xdr:from>
    <xdr:to>
      <xdr:col>82</xdr:col>
      <xdr:colOff>158750</xdr:colOff>
      <xdr:row>57</xdr:row>
      <xdr:rowOff>13970</xdr:rowOff>
    </xdr:to>
    <xdr:sp macro="" textlink="">
      <xdr:nvSpPr>
        <xdr:cNvPr id="268" name="楕円 267"/>
        <xdr:cNvSpPr/>
      </xdr:nvSpPr>
      <xdr:spPr>
        <a:xfrm>
          <a:off x="164592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55897</xdr:rowOff>
    </xdr:from>
    <xdr:ext cx="762000" cy="259045"/>
    <xdr:sp macro="" textlink="">
      <xdr:nvSpPr>
        <xdr:cNvPr id="269" name="その他該当値テキスト"/>
        <xdr:cNvSpPr txBox="1"/>
      </xdr:nvSpPr>
      <xdr:spPr>
        <a:xfrm>
          <a:off x="16598900" y="965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129540</xdr:rowOff>
    </xdr:from>
    <xdr:to>
      <xdr:col>78</xdr:col>
      <xdr:colOff>120650</xdr:colOff>
      <xdr:row>57</xdr:row>
      <xdr:rowOff>59690</xdr:rowOff>
    </xdr:to>
    <xdr:sp macro="" textlink="">
      <xdr:nvSpPr>
        <xdr:cNvPr id="270" name="楕円 269"/>
        <xdr:cNvSpPr/>
      </xdr:nvSpPr>
      <xdr:spPr>
        <a:xfrm>
          <a:off x="15621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69867</xdr:rowOff>
    </xdr:from>
    <xdr:ext cx="736600" cy="259045"/>
    <xdr:sp macro="" textlink="">
      <xdr:nvSpPr>
        <xdr:cNvPr id="271" name="テキスト ボックス 270"/>
        <xdr:cNvSpPr txBox="1"/>
      </xdr:nvSpPr>
      <xdr:spPr>
        <a:xfrm>
          <a:off x="15290800" y="949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144780</xdr:rowOff>
    </xdr:from>
    <xdr:to>
      <xdr:col>74</xdr:col>
      <xdr:colOff>31750</xdr:colOff>
      <xdr:row>57</xdr:row>
      <xdr:rowOff>74930</xdr:rowOff>
    </xdr:to>
    <xdr:sp macro="" textlink="">
      <xdr:nvSpPr>
        <xdr:cNvPr id="272" name="楕円 271"/>
        <xdr:cNvSpPr/>
      </xdr:nvSpPr>
      <xdr:spPr>
        <a:xfrm>
          <a:off x="14732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85107</xdr:rowOff>
    </xdr:from>
    <xdr:ext cx="762000" cy="259045"/>
    <xdr:sp macro="" textlink="">
      <xdr:nvSpPr>
        <xdr:cNvPr id="273" name="テキスト ボックス 272"/>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106680</xdr:rowOff>
    </xdr:from>
    <xdr:to>
      <xdr:col>69</xdr:col>
      <xdr:colOff>142875</xdr:colOff>
      <xdr:row>57</xdr:row>
      <xdr:rowOff>36830</xdr:rowOff>
    </xdr:to>
    <xdr:sp macro="" textlink="">
      <xdr:nvSpPr>
        <xdr:cNvPr id="274" name="楕円 273"/>
        <xdr:cNvSpPr/>
      </xdr:nvSpPr>
      <xdr:spPr>
        <a:xfrm>
          <a:off x="13843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47007</xdr:rowOff>
    </xdr:from>
    <xdr:ext cx="762000" cy="259045"/>
    <xdr:sp macro="" textlink="">
      <xdr:nvSpPr>
        <xdr:cNvPr id="275" name="テキスト ボックス 274"/>
        <xdr:cNvSpPr txBox="1"/>
      </xdr:nvSpPr>
      <xdr:spPr>
        <a:xfrm>
          <a:off x="13512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68580</xdr:rowOff>
    </xdr:from>
    <xdr:to>
      <xdr:col>65</xdr:col>
      <xdr:colOff>53975</xdr:colOff>
      <xdr:row>56</xdr:row>
      <xdr:rowOff>170180</xdr:rowOff>
    </xdr:to>
    <xdr:sp macro="" textlink="">
      <xdr:nvSpPr>
        <xdr:cNvPr id="276" name="楕円 275"/>
        <xdr:cNvSpPr/>
      </xdr:nvSpPr>
      <xdr:spPr>
        <a:xfrm>
          <a:off x="12954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8907</xdr:rowOff>
    </xdr:from>
    <xdr:ext cx="762000" cy="259045"/>
    <xdr:sp macro="" textlink="">
      <xdr:nvSpPr>
        <xdr:cNvPr id="277" name="テキスト ボックス 276"/>
        <xdr:cNvSpPr txBox="1"/>
      </xdr:nvSpPr>
      <xdr:spPr>
        <a:xfrm>
          <a:off x="12623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消防署やし尿処理施設、火葬場などが複数市町村による広域設置ではなく単独運営であるため、類似団体に比べて一部事務組合等に対する負担金が少額となっており、比率が低水準の要因の一つとなっている。　</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年度は、コロナ対策事業の実施によって歳出決算額では大きく増加しているが、経常的歳出では対前年度比</a:t>
          </a:r>
          <a:r>
            <a:rPr kumimoji="1" lang="en-US" altLang="ja-JP" sz="1300">
              <a:latin typeface="ＭＳ Ｐゴシック" panose="020B0600070205080204" pitchFamily="50" charset="-128"/>
              <a:ea typeface="ＭＳ Ｐゴシック" panose="020B0600070205080204" pitchFamily="50" charset="-128"/>
            </a:rPr>
            <a:t>1,870</a:t>
          </a:r>
          <a:r>
            <a:rPr kumimoji="1" lang="ja-JP" altLang="en-US" sz="1300">
              <a:latin typeface="ＭＳ Ｐゴシック" panose="020B0600070205080204" pitchFamily="50" charset="-128"/>
              <a:ea typeface="ＭＳ Ｐゴシック" panose="020B0600070205080204" pitchFamily="50" charset="-128"/>
            </a:rPr>
            <a:t>千円の微増で、分母の増により経常収支比率は</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ポイント減少した。</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41</xdr:row>
      <xdr:rowOff>42418</xdr:rowOff>
    </xdr:to>
    <xdr:cxnSp macro="">
      <xdr:nvCxnSpPr>
        <xdr:cNvPr id="302" name="直線コネクタ 301"/>
        <xdr:cNvCxnSpPr/>
      </xdr:nvCxnSpPr>
      <xdr:spPr>
        <a:xfrm flipV="1">
          <a:off x="16510000" y="5851144"/>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303" name="補助費等最小値テキスト"/>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304" name="直線コネクタ 303"/>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305"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306" name="直線コネクタ 305"/>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37846</xdr:rowOff>
    </xdr:from>
    <xdr:to>
      <xdr:col>82</xdr:col>
      <xdr:colOff>107950</xdr:colOff>
      <xdr:row>35</xdr:row>
      <xdr:rowOff>42418</xdr:rowOff>
    </xdr:to>
    <xdr:cxnSp macro="">
      <xdr:nvCxnSpPr>
        <xdr:cNvPr id="307" name="直線コネクタ 306"/>
        <xdr:cNvCxnSpPr/>
      </xdr:nvCxnSpPr>
      <xdr:spPr>
        <a:xfrm flipV="1">
          <a:off x="15671800" y="603859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84853</xdr:rowOff>
    </xdr:from>
    <xdr:ext cx="762000" cy="259045"/>
    <xdr:sp macro="" textlink="">
      <xdr:nvSpPr>
        <xdr:cNvPr id="308" name="補助費等平均値テキスト"/>
        <xdr:cNvSpPr txBox="1"/>
      </xdr:nvSpPr>
      <xdr:spPr>
        <a:xfrm>
          <a:off x="16598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09" name="フローチャート: 判断 308"/>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28702</xdr:rowOff>
    </xdr:from>
    <xdr:to>
      <xdr:col>78</xdr:col>
      <xdr:colOff>69850</xdr:colOff>
      <xdr:row>35</xdr:row>
      <xdr:rowOff>42418</xdr:rowOff>
    </xdr:to>
    <xdr:cxnSp macro="">
      <xdr:nvCxnSpPr>
        <xdr:cNvPr id="310" name="直線コネクタ 309"/>
        <xdr:cNvCxnSpPr/>
      </xdr:nvCxnSpPr>
      <xdr:spPr>
        <a:xfrm>
          <a:off x="14782800" y="60294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48768</xdr:rowOff>
    </xdr:from>
    <xdr:to>
      <xdr:col>78</xdr:col>
      <xdr:colOff>120650</xdr:colOff>
      <xdr:row>36</xdr:row>
      <xdr:rowOff>150368</xdr:rowOff>
    </xdr:to>
    <xdr:sp macro="" textlink="">
      <xdr:nvSpPr>
        <xdr:cNvPr id="311" name="フローチャート: 判断 310"/>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135145</xdr:rowOff>
    </xdr:from>
    <xdr:ext cx="736600" cy="259045"/>
    <xdr:sp macro="" textlink="">
      <xdr:nvSpPr>
        <xdr:cNvPr id="312" name="テキスト ボックス 311"/>
        <xdr:cNvSpPr txBox="1"/>
      </xdr:nvSpPr>
      <xdr:spPr>
        <a:xfrm>
          <a:off x="15290800" y="630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159004</xdr:rowOff>
    </xdr:from>
    <xdr:to>
      <xdr:col>73</xdr:col>
      <xdr:colOff>180975</xdr:colOff>
      <xdr:row>35</xdr:row>
      <xdr:rowOff>28702</xdr:rowOff>
    </xdr:to>
    <xdr:cxnSp macro="">
      <xdr:nvCxnSpPr>
        <xdr:cNvPr id="313" name="直線コネクタ 312"/>
        <xdr:cNvCxnSpPr/>
      </xdr:nvCxnSpPr>
      <xdr:spPr>
        <a:xfrm>
          <a:off x="13893800" y="59883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21336</xdr:rowOff>
    </xdr:from>
    <xdr:to>
      <xdr:col>74</xdr:col>
      <xdr:colOff>31750</xdr:colOff>
      <xdr:row>36</xdr:row>
      <xdr:rowOff>122936</xdr:rowOff>
    </xdr:to>
    <xdr:sp macro="" textlink="">
      <xdr:nvSpPr>
        <xdr:cNvPr id="314" name="フローチャート: 判断 313"/>
        <xdr:cNvSpPr/>
      </xdr:nvSpPr>
      <xdr:spPr>
        <a:xfrm>
          <a:off x="14732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107713</xdr:rowOff>
    </xdr:from>
    <xdr:ext cx="762000" cy="259045"/>
    <xdr:sp macro="" textlink="">
      <xdr:nvSpPr>
        <xdr:cNvPr id="315" name="テキスト ボックス 314"/>
        <xdr:cNvSpPr txBox="1"/>
      </xdr:nvSpPr>
      <xdr:spPr>
        <a:xfrm>
          <a:off x="14401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159004</xdr:rowOff>
    </xdr:from>
    <xdr:to>
      <xdr:col>69</xdr:col>
      <xdr:colOff>92075</xdr:colOff>
      <xdr:row>34</xdr:row>
      <xdr:rowOff>163576</xdr:rowOff>
    </xdr:to>
    <xdr:cxnSp macro="">
      <xdr:nvCxnSpPr>
        <xdr:cNvPr id="316" name="直線コネクタ 315"/>
        <xdr:cNvCxnSpPr/>
      </xdr:nvCxnSpPr>
      <xdr:spPr>
        <a:xfrm flipV="1">
          <a:off x="13004800" y="59883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xdr:rowOff>
    </xdr:from>
    <xdr:to>
      <xdr:col>69</xdr:col>
      <xdr:colOff>142875</xdr:colOff>
      <xdr:row>36</xdr:row>
      <xdr:rowOff>104648</xdr:rowOff>
    </xdr:to>
    <xdr:sp macro="" textlink="">
      <xdr:nvSpPr>
        <xdr:cNvPr id="317" name="フローチャート: 判断 316"/>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89425</xdr:rowOff>
    </xdr:from>
    <xdr:ext cx="762000" cy="259045"/>
    <xdr:sp macro="" textlink="">
      <xdr:nvSpPr>
        <xdr:cNvPr id="318" name="テキスト ボックス 317"/>
        <xdr:cNvSpPr txBox="1"/>
      </xdr:nvSpPr>
      <xdr:spPr>
        <a:xfrm>
          <a:off x="13512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160782</xdr:rowOff>
    </xdr:from>
    <xdr:to>
      <xdr:col>65</xdr:col>
      <xdr:colOff>53975</xdr:colOff>
      <xdr:row>36</xdr:row>
      <xdr:rowOff>90932</xdr:rowOff>
    </xdr:to>
    <xdr:sp macro="" textlink="">
      <xdr:nvSpPr>
        <xdr:cNvPr id="319" name="フローチャート: 判断 318"/>
        <xdr:cNvSpPr/>
      </xdr:nvSpPr>
      <xdr:spPr>
        <a:xfrm>
          <a:off x="12954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75709</xdr:rowOff>
    </xdr:from>
    <xdr:ext cx="762000" cy="259045"/>
    <xdr:sp macro="" textlink="">
      <xdr:nvSpPr>
        <xdr:cNvPr id="320" name="テキスト ボックス 319"/>
        <xdr:cNvSpPr txBox="1"/>
      </xdr:nvSpPr>
      <xdr:spPr>
        <a:xfrm>
          <a:off x="12623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158496</xdr:rowOff>
    </xdr:from>
    <xdr:to>
      <xdr:col>82</xdr:col>
      <xdr:colOff>158750</xdr:colOff>
      <xdr:row>35</xdr:row>
      <xdr:rowOff>88646</xdr:rowOff>
    </xdr:to>
    <xdr:sp macro="" textlink="">
      <xdr:nvSpPr>
        <xdr:cNvPr id="326" name="楕円 325"/>
        <xdr:cNvSpPr/>
      </xdr:nvSpPr>
      <xdr:spPr>
        <a:xfrm>
          <a:off x="164592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3573</xdr:rowOff>
    </xdr:from>
    <xdr:ext cx="762000" cy="259045"/>
    <xdr:sp macro="" textlink="">
      <xdr:nvSpPr>
        <xdr:cNvPr id="327" name="補助費等該当値テキスト"/>
        <xdr:cNvSpPr txBox="1"/>
      </xdr:nvSpPr>
      <xdr:spPr>
        <a:xfrm>
          <a:off x="16598900" y="5832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163068</xdr:rowOff>
    </xdr:from>
    <xdr:to>
      <xdr:col>78</xdr:col>
      <xdr:colOff>120650</xdr:colOff>
      <xdr:row>35</xdr:row>
      <xdr:rowOff>93218</xdr:rowOff>
    </xdr:to>
    <xdr:sp macro="" textlink="">
      <xdr:nvSpPr>
        <xdr:cNvPr id="328" name="楕円 327"/>
        <xdr:cNvSpPr/>
      </xdr:nvSpPr>
      <xdr:spPr>
        <a:xfrm>
          <a:off x="15621000" y="59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103395</xdr:rowOff>
    </xdr:from>
    <xdr:ext cx="736600" cy="259045"/>
    <xdr:sp macro="" textlink="">
      <xdr:nvSpPr>
        <xdr:cNvPr id="329" name="テキスト ボックス 328"/>
        <xdr:cNvSpPr txBox="1"/>
      </xdr:nvSpPr>
      <xdr:spPr>
        <a:xfrm>
          <a:off x="15290800" y="5761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149352</xdr:rowOff>
    </xdr:from>
    <xdr:to>
      <xdr:col>74</xdr:col>
      <xdr:colOff>31750</xdr:colOff>
      <xdr:row>35</xdr:row>
      <xdr:rowOff>79502</xdr:rowOff>
    </xdr:to>
    <xdr:sp macro="" textlink="">
      <xdr:nvSpPr>
        <xdr:cNvPr id="330" name="楕円 329"/>
        <xdr:cNvSpPr/>
      </xdr:nvSpPr>
      <xdr:spPr>
        <a:xfrm>
          <a:off x="14732000" y="59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89679</xdr:rowOff>
    </xdr:from>
    <xdr:ext cx="762000" cy="259045"/>
    <xdr:sp macro="" textlink="">
      <xdr:nvSpPr>
        <xdr:cNvPr id="331" name="テキスト ボックス 330"/>
        <xdr:cNvSpPr txBox="1"/>
      </xdr:nvSpPr>
      <xdr:spPr>
        <a:xfrm>
          <a:off x="14401800" y="57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108204</xdr:rowOff>
    </xdr:from>
    <xdr:to>
      <xdr:col>69</xdr:col>
      <xdr:colOff>142875</xdr:colOff>
      <xdr:row>35</xdr:row>
      <xdr:rowOff>38354</xdr:rowOff>
    </xdr:to>
    <xdr:sp macro="" textlink="">
      <xdr:nvSpPr>
        <xdr:cNvPr id="332" name="楕円 331"/>
        <xdr:cNvSpPr/>
      </xdr:nvSpPr>
      <xdr:spPr>
        <a:xfrm>
          <a:off x="13843000" y="593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48531</xdr:rowOff>
    </xdr:from>
    <xdr:ext cx="762000" cy="259045"/>
    <xdr:sp macro="" textlink="">
      <xdr:nvSpPr>
        <xdr:cNvPr id="333" name="テキスト ボックス 332"/>
        <xdr:cNvSpPr txBox="1"/>
      </xdr:nvSpPr>
      <xdr:spPr>
        <a:xfrm>
          <a:off x="13512800" y="570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112776</xdr:rowOff>
    </xdr:from>
    <xdr:to>
      <xdr:col>65</xdr:col>
      <xdr:colOff>53975</xdr:colOff>
      <xdr:row>35</xdr:row>
      <xdr:rowOff>42926</xdr:rowOff>
    </xdr:to>
    <xdr:sp macro="" textlink="">
      <xdr:nvSpPr>
        <xdr:cNvPr id="334" name="楕円 333"/>
        <xdr:cNvSpPr/>
      </xdr:nvSpPr>
      <xdr:spPr>
        <a:xfrm>
          <a:off x="129540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53103</xdr:rowOff>
    </xdr:from>
    <xdr:ext cx="762000" cy="259045"/>
    <xdr:sp macro="" textlink="">
      <xdr:nvSpPr>
        <xdr:cNvPr id="335" name="テキスト ボックス 334"/>
        <xdr:cNvSpPr txBox="1"/>
      </xdr:nvSpPr>
      <xdr:spPr>
        <a:xfrm>
          <a:off x="12623800" y="571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年度は、公営住宅債償還額の減少による住宅使用料の充当減等から特定財源が対前年度比</a:t>
          </a:r>
          <a:r>
            <a:rPr kumimoji="1" lang="en-US" altLang="ja-JP" sz="1300">
              <a:latin typeface="ＭＳ Ｐゴシック" panose="020B0600070205080204" pitchFamily="50" charset="-128"/>
              <a:ea typeface="ＭＳ Ｐゴシック" panose="020B0600070205080204" pitchFamily="50" charset="-128"/>
            </a:rPr>
            <a:t>10,063</a:t>
          </a:r>
          <a:r>
            <a:rPr kumimoji="1" lang="ja-JP" altLang="en-US" sz="1300">
              <a:latin typeface="ＭＳ Ｐゴシック" panose="020B0600070205080204" pitchFamily="50" charset="-128"/>
              <a:ea typeface="ＭＳ Ｐゴシック" panose="020B0600070205080204" pitchFamily="50" charset="-128"/>
            </a:rPr>
            <a:t>千円の減額となったものの、平成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年度借入の退職手当債の償還終了などによって元金償還が前年度から</a:t>
          </a:r>
          <a:r>
            <a:rPr kumimoji="1" lang="en-US" altLang="ja-JP" sz="1300">
              <a:latin typeface="ＭＳ Ｐゴシック" panose="020B0600070205080204" pitchFamily="50" charset="-128"/>
              <a:ea typeface="ＭＳ Ｐゴシック" panose="020B0600070205080204" pitchFamily="50" charset="-128"/>
            </a:rPr>
            <a:t>19,594</a:t>
          </a:r>
          <a:r>
            <a:rPr kumimoji="1" lang="ja-JP" altLang="en-US" sz="1300">
              <a:latin typeface="ＭＳ Ｐゴシック" panose="020B0600070205080204" pitchFamily="50" charset="-128"/>
              <a:ea typeface="ＭＳ Ｐゴシック" panose="020B0600070205080204" pitchFamily="50" charset="-128"/>
            </a:rPr>
            <a:t>千円減額となり、また、近年の低利率での借入により利子償還も</a:t>
          </a:r>
          <a:r>
            <a:rPr kumimoji="1" lang="en-US" altLang="ja-JP" sz="1300">
              <a:latin typeface="ＭＳ Ｐゴシック" panose="020B0600070205080204" pitchFamily="50" charset="-128"/>
              <a:ea typeface="ＭＳ Ｐゴシック" panose="020B0600070205080204" pitchFamily="50" charset="-128"/>
            </a:rPr>
            <a:t>13,820</a:t>
          </a:r>
          <a:r>
            <a:rPr kumimoji="1" lang="ja-JP" altLang="en-US" sz="1300">
              <a:latin typeface="ＭＳ Ｐゴシック" panose="020B0600070205080204" pitchFamily="50" charset="-128"/>
              <a:ea typeface="ＭＳ Ｐゴシック" panose="020B0600070205080204" pitchFamily="50" charset="-128"/>
            </a:rPr>
            <a:t>千円減額となったことから、経常収支比率は</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ポイント減少した。</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33655</xdr:rowOff>
    </xdr:from>
    <xdr:to>
      <xdr:col>24</xdr:col>
      <xdr:colOff>25400</xdr:colOff>
      <xdr:row>80</xdr:row>
      <xdr:rowOff>58420</xdr:rowOff>
    </xdr:to>
    <xdr:cxnSp macro="">
      <xdr:nvCxnSpPr>
        <xdr:cNvPr id="362" name="直線コネクタ 361"/>
        <xdr:cNvCxnSpPr/>
      </xdr:nvCxnSpPr>
      <xdr:spPr>
        <a:xfrm flipV="1">
          <a:off x="4826000" y="12720955"/>
          <a:ext cx="0" cy="1053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63" name="公債費最小値テキスト"/>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64" name="直線コネクタ 363"/>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120032</xdr:rowOff>
    </xdr:from>
    <xdr:ext cx="762000" cy="259045"/>
    <xdr:sp macro="" textlink="">
      <xdr:nvSpPr>
        <xdr:cNvPr id="365" name="公債費最大値テキスト"/>
        <xdr:cNvSpPr txBox="1"/>
      </xdr:nvSpPr>
      <xdr:spPr>
        <a:xfrm>
          <a:off x="4914900" y="12464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33655</xdr:rowOff>
    </xdr:from>
    <xdr:to>
      <xdr:col>24</xdr:col>
      <xdr:colOff>114300</xdr:colOff>
      <xdr:row>74</xdr:row>
      <xdr:rowOff>33655</xdr:rowOff>
    </xdr:to>
    <xdr:cxnSp macro="">
      <xdr:nvCxnSpPr>
        <xdr:cNvPr id="366" name="直線コネクタ 365"/>
        <xdr:cNvCxnSpPr/>
      </xdr:nvCxnSpPr>
      <xdr:spPr>
        <a:xfrm>
          <a:off x="4737100" y="1272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56514</xdr:rowOff>
    </xdr:from>
    <xdr:to>
      <xdr:col>24</xdr:col>
      <xdr:colOff>25400</xdr:colOff>
      <xdr:row>76</xdr:row>
      <xdr:rowOff>81280</xdr:rowOff>
    </xdr:to>
    <xdr:cxnSp macro="">
      <xdr:nvCxnSpPr>
        <xdr:cNvPr id="367" name="直線コネクタ 366"/>
        <xdr:cNvCxnSpPr/>
      </xdr:nvCxnSpPr>
      <xdr:spPr>
        <a:xfrm flipV="1">
          <a:off x="3987800" y="13086714"/>
          <a:ext cx="8382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151782</xdr:rowOff>
    </xdr:from>
    <xdr:ext cx="762000" cy="259045"/>
    <xdr:sp macro="" textlink="">
      <xdr:nvSpPr>
        <xdr:cNvPr id="368" name="公債費平均値テキスト"/>
        <xdr:cNvSpPr txBox="1"/>
      </xdr:nvSpPr>
      <xdr:spPr>
        <a:xfrm>
          <a:off x="4914900" y="12667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135255</xdr:rowOff>
    </xdr:from>
    <xdr:to>
      <xdr:col>24</xdr:col>
      <xdr:colOff>76200</xdr:colOff>
      <xdr:row>75</xdr:row>
      <xdr:rowOff>65405</xdr:rowOff>
    </xdr:to>
    <xdr:sp macro="" textlink="">
      <xdr:nvSpPr>
        <xdr:cNvPr id="369" name="フローチャート: 判断 368"/>
        <xdr:cNvSpPr/>
      </xdr:nvSpPr>
      <xdr:spPr>
        <a:xfrm>
          <a:off x="47752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54611</xdr:rowOff>
    </xdr:from>
    <xdr:to>
      <xdr:col>19</xdr:col>
      <xdr:colOff>187325</xdr:colOff>
      <xdr:row>76</xdr:row>
      <xdr:rowOff>81280</xdr:rowOff>
    </xdr:to>
    <xdr:cxnSp macro="">
      <xdr:nvCxnSpPr>
        <xdr:cNvPr id="370" name="直線コネクタ 369"/>
        <xdr:cNvCxnSpPr/>
      </xdr:nvCxnSpPr>
      <xdr:spPr>
        <a:xfrm>
          <a:off x="3098800" y="1308481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1" name="フローチャート: 判断 370"/>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77487</xdr:rowOff>
    </xdr:from>
    <xdr:ext cx="736600" cy="259045"/>
    <xdr:sp macro="" textlink="">
      <xdr:nvSpPr>
        <xdr:cNvPr id="372" name="テキスト ボックス 371"/>
        <xdr:cNvSpPr txBox="1"/>
      </xdr:nvSpPr>
      <xdr:spPr>
        <a:xfrm>
          <a:off x="3606800" y="1259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163195</xdr:rowOff>
    </xdr:from>
    <xdr:to>
      <xdr:col>15</xdr:col>
      <xdr:colOff>98425</xdr:colOff>
      <xdr:row>76</xdr:row>
      <xdr:rowOff>54611</xdr:rowOff>
    </xdr:to>
    <xdr:cxnSp macro="">
      <xdr:nvCxnSpPr>
        <xdr:cNvPr id="373" name="直線コネクタ 372"/>
        <xdr:cNvCxnSpPr/>
      </xdr:nvCxnSpPr>
      <xdr:spPr>
        <a:xfrm>
          <a:off x="2209800" y="13021945"/>
          <a:ext cx="8890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137160</xdr:rowOff>
    </xdr:from>
    <xdr:to>
      <xdr:col>15</xdr:col>
      <xdr:colOff>149225</xdr:colOff>
      <xdr:row>75</xdr:row>
      <xdr:rowOff>67310</xdr:rowOff>
    </xdr:to>
    <xdr:sp macro="" textlink="">
      <xdr:nvSpPr>
        <xdr:cNvPr id="374" name="フローチャート: 判断 373"/>
        <xdr:cNvSpPr/>
      </xdr:nvSpPr>
      <xdr:spPr>
        <a:xfrm>
          <a:off x="3048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77487</xdr:rowOff>
    </xdr:from>
    <xdr:ext cx="762000" cy="259045"/>
    <xdr:sp macro="" textlink="">
      <xdr:nvSpPr>
        <xdr:cNvPr id="375" name="テキスト ボックス 374"/>
        <xdr:cNvSpPr txBox="1"/>
      </xdr:nvSpPr>
      <xdr:spPr>
        <a:xfrm>
          <a:off x="2717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163195</xdr:rowOff>
    </xdr:from>
    <xdr:to>
      <xdr:col>11</xdr:col>
      <xdr:colOff>9525</xdr:colOff>
      <xdr:row>76</xdr:row>
      <xdr:rowOff>18414</xdr:rowOff>
    </xdr:to>
    <xdr:cxnSp macro="">
      <xdr:nvCxnSpPr>
        <xdr:cNvPr id="376" name="直線コネクタ 375"/>
        <xdr:cNvCxnSpPr/>
      </xdr:nvCxnSpPr>
      <xdr:spPr>
        <a:xfrm flipV="1">
          <a:off x="1320800" y="13021945"/>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140970</xdr:rowOff>
    </xdr:from>
    <xdr:to>
      <xdr:col>11</xdr:col>
      <xdr:colOff>60325</xdr:colOff>
      <xdr:row>75</xdr:row>
      <xdr:rowOff>71120</xdr:rowOff>
    </xdr:to>
    <xdr:sp macro="" textlink="">
      <xdr:nvSpPr>
        <xdr:cNvPr id="377" name="フローチャート: 判断 376"/>
        <xdr:cNvSpPr/>
      </xdr:nvSpPr>
      <xdr:spPr>
        <a:xfrm>
          <a:off x="2159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81297</xdr:rowOff>
    </xdr:from>
    <xdr:ext cx="762000" cy="259045"/>
    <xdr:sp macro="" textlink="">
      <xdr:nvSpPr>
        <xdr:cNvPr id="378" name="テキスト ボックス 377"/>
        <xdr:cNvSpPr txBox="1"/>
      </xdr:nvSpPr>
      <xdr:spPr>
        <a:xfrm>
          <a:off x="1828800" y="1259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142875</xdr:rowOff>
    </xdr:from>
    <xdr:to>
      <xdr:col>6</xdr:col>
      <xdr:colOff>171450</xdr:colOff>
      <xdr:row>75</xdr:row>
      <xdr:rowOff>73025</xdr:rowOff>
    </xdr:to>
    <xdr:sp macro="" textlink="">
      <xdr:nvSpPr>
        <xdr:cNvPr id="379" name="フローチャート: 判断 378"/>
        <xdr:cNvSpPr/>
      </xdr:nvSpPr>
      <xdr:spPr>
        <a:xfrm>
          <a:off x="1270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83202</xdr:rowOff>
    </xdr:from>
    <xdr:ext cx="762000" cy="259045"/>
    <xdr:sp macro="" textlink="">
      <xdr:nvSpPr>
        <xdr:cNvPr id="380" name="テキスト ボックス 379"/>
        <xdr:cNvSpPr txBox="1"/>
      </xdr:nvSpPr>
      <xdr:spPr>
        <a:xfrm>
          <a:off x="939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5714</xdr:rowOff>
    </xdr:from>
    <xdr:to>
      <xdr:col>24</xdr:col>
      <xdr:colOff>76200</xdr:colOff>
      <xdr:row>76</xdr:row>
      <xdr:rowOff>107314</xdr:rowOff>
    </xdr:to>
    <xdr:sp macro="" textlink="">
      <xdr:nvSpPr>
        <xdr:cNvPr id="386" name="楕円 385"/>
        <xdr:cNvSpPr/>
      </xdr:nvSpPr>
      <xdr:spPr>
        <a:xfrm>
          <a:off x="4775200" y="1303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149241</xdr:rowOff>
    </xdr:from>
    <xdr:ext cx="762000" cy="259045"/>
    <xdr:sp macro="" textlink="">
      <xdr:nvSpPr>
        <xdr:cNvPr id="387" name="公債費該当値テキスト"/>
        <xdr:cNvSpPr txBox="1"/>
      </xdr:nvSpPr>
      <xdr:spPr>
        <a:xfrm>
          <a:off x="4914900" y="130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30480</xdr:rowOff>
    </xdr:from>
    <xdr:to>
      <xdr:col>20</xdr:col>
      <xdr:colOff>38100</xdr:colOff>
      <xdr:row>76</xdr:row>
      <xdr:rowOff>132080</xdr:rowOff>
    </xdr:to>
    <xdr:sp macro="" textlink="">
      <xdr:nvSpPr>
        <xdr:cNvPr id="388" name="楕円 387"/>
        <xdr:cNvSpPr/>
      </xdr:nvSpPr>
      <xdr:spPr>
        <a:xfrm>
          <a:off x="3937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116857</xdr:rowOff>
    </xdr:from>
    <xdr:ext cx="736600" cy="259045"/>
    <xdr:sp macro="" textlink="">
      <xdr:nvSpPr>
        <xdr:cNvPr id="389" name="テキスト ボックス 388"/>
        <xdr:cNvSpPr txBox="1"/>
      </xdr:nvSpPr>
      <xdr:spPr>
        <a:xfrm>
          <a:off x="3606800" y="13147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3811</xdr:rowOff>
    </xdr:from>
    <xdr:to>
      <xdr:col>15</xdr:col>
      <xdr:colOff>149225</xdr:colOff>
      <xdr:row>76</xdr:row>
      <xdr:rowOff>105411</xdr:rowOff>
    </xdr:to>
    <xdr:sp macro="" textlink="">
      <xdr:nvSpPr>
        <xdr:cNvPr id="390" name="楕円 389"/>
        <xdr:cNvSpPr/>
      </xdr:nvSpPr>
      <xdr:spPr>
        <a:xfrm>
          <a:off x="3048000" y="1303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90188</xdr:rowOff>
    </xdr:from>
    <xdr:ext cx="762000" cy="259045"/>
    <xdr:sp macro="" textlink="">
      <xdr:nvSpPr>
        <xdr:cNvPr id="391" name="テキスト ボックス 390"/>
        <xdr:cNvSpPr txBox="1"/>
      </xdr:nvSpPr>
      <xdr:spPr>
        <a:xfrm>
          <a:off x="2717800" y="13120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112395</xdr:rowOff>
    </xdr:from>
    <xdr:to>
      <xdr:col>11</xdr:col>
      <xdr:colOff>60325</xdr:colOff>
      <xdr:row>76</xdr:row>
      <xdr:rowOff>42545</xdr:rowOff>
    </xdr:to>
    <xdr:sp macro="" textlink="">
      <xdr:nvSpPr>
        <xdr:cNvPr id="392" name="楕円 391"/>
        <xdr:cNvSpPr/>
      </xdr:nvSpPr>
      <xdr:spPr>
        <a:xfrm>
          <a:off x="2159000" y="1297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27322</xdr:rowOff>
    </xdr:from>
    <xdr:ext cx="762000" cy="259045"/>
    <xdr:sp macro="" textlink="">
      <xdr:nvSpPr>
        <xdr:cNvPr id="393" name="テキスト ボックス 392"/>
        <xdr:cNvSpPr txBox="1"/>
      </xdr:nvSpPr>
      <xdr:spPr>
        <a:xfrm>
          <a:off x="1828800" y="13057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139065</xdr:rowOff>
    </xdr:from>
    <xdr:to>
      <xdr:col>6</xdr:col>
      <xdr:colOff>171450</xdr:colOff>
      <xdr:row>76</xdr:row>
      <xdr:rowOff>69214</xdr:rowOff>
    </xdr:to>
    <xdr:sp macro="" textlink="">
      <xdr:nvSpPr>
        <xdr:cNvPr id="394" name="楕円 393"/>
        <xdr:cNvSpPr/>
      </xdr:nvSpPr>
      <xdr:spPr>
        <a:xfrm>
          <a:off x="1270000" y="129978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53991</xdr:rowOff>
    </xdr:from>
    <xdr:ext cx="762000" cy="259045"/>
    <xdr:sp macro="" textlink="">
      <xdr:nvSpPr>
        <xdr:cNvPr id="395" name="テキスト ボックス 394"/>
        <xdr:cNvSpPr txBox="1"/>
      </xdr:nvSpPr>
      <xdr:spPr>
        <a:xfrm>
          <a:off x="939800" y="13084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人件費以外は類似団体平均を下回るものが多く、特に物件費、補助費等の低水準によって公債費以外の経常収支比率は類似団体平均を大きく下回っている。</a:t>
          </a:r>
        </a:p>
        <a:p>
          <a:r>
            <a:rPr kumimoji="1" lang="ja-JP" altLang="en-US" sz="1300">
              <a:latin typeface="ＭＳ Ｐゴシック" panose="020B0600070205080204" pitchFamily="50" charset="-128"/>
              <a:ea typeface="ＭＳ Ｐゴシック" panose="020B0600070205080204" pitchFamily="50" charset="-128"/>
            </a:rPr>
            <a:t>　公債費を含めると類似団体平均、全国平均、県内平均をいずれも上回るが、公債費は今後も高止まりで推移していく見込みであるため、施設管理の民営化及び組織機構改革の推進などにより人件費を抑制していくことが必要となっている。</a:t>
          </a: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80</xdr:row>
      <xdr:rowOff>154432</xdr:rowOff>
    </xdr:to>
    <xdr:cxnSp macro="">
      <xdr:nvCxnSpPr>
        <xdr:cNvPr id="421" name="直線コネクタ 420"/>
        <xdr:cNvCxnSpPr/>
      </xdr:nvCxnSpPr>
      <xdr:spPr>
        <a:xfrm flipV="1">
          <a:off x="16510000" y="12517120"/>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126509</xdr:rowOff>
    </xdr:from>
    <xdr:ext cx="762000" cy="259045"/>
    <xdr:sp macro="" textlink="">
      <xdr:nvSpPr>
        <xdr:cNvPr id="422" name="公債費以外最小値テキスト"/>
        <xdr:cNvSpPr txBox="1"/>
      </xdr:nvSpPr>
      <xdr:spPr>
        <a:xfrm>
          <a:off x="16598900" y="1384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154432</xdr:rowOff>
    </xdr:from>
    <xdr:to>
      <xdr:col>82</xdr:col>
      <xdr:colOff>196850</xdr:colOff>
      <xdr:row>80</xdr:row>
      <xdr:rowOff>154432</xdr:rowOff>
    </xdr:to>
    <xdr:cxnSp macro="">
      <xdr:nvCxnSpPr>
        <xdr:cNvPr id="423" name="直線コネクタ 422"/>
        <xdr:cNvCxnSpPr/>
      </xdr:nvCxnSpPr>
      <xdr:spPr>
        <a:xfrm>
          <a:off x="16421100" y="1387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4" name="公債費以外最大値テキスト"/>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5" name="直線コネクタ 424"/>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99568</xdr:rowOff>
    </xdr:from>
    <xdr:to>
      <xdr:col>82</xdr:col>
      <xdr:colOff>107950</xdr:colOff>
      <xdr:row>74</xdr:row>
      <xdr:rowOff>122428</xdr:rowOff>
    </xdr:to>
    <xdr:cxnSp macro="">
      <xdr:nvCxnSpPr>
        <xdr:cNvPr id="426" name="直線コネクタ 425"/>
        <xdr:cNvCxnSpPr/>
      </xdr:nvCxnSpPr>
      <xdr:spPr>
        <a:xfrm>
          <a:off x="15671800" y="1278686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89425</xdr:rowOff>
    </xdr:from>
    <xdr:ext cx="762000" cy="259045"/>
    <xdr:sp macro="" textlink="">
      <xdr:nvSpPr>
        <xdr:cNvPr id="427" name="公債費以外平均値テキスト"/>
        <xdr:cNvSpPr txBox="1"/>
      </xdr:nvSpPr>
      <xdr:spPr>
        <a:xfrm>
          <a:off x="16598900" y="13119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117348</xdr:rowOff>
    </xdr:from>
    <xdr:to>
      <xdr:col>82</xdr:col>
      <xdr:colOff>158750</xdr:colOff>
      <xdr:row>77</xdr:row>
      <xdr:rowOff>47498</xdr:rowOff>
    </xdr:to>
    <xdr:sp macro="" textlink="">
      <xdr:nvSpPr>
        <xdr:cNvPr id="428" name="フローチャート: 判断 427"/>
        <xdr:cNvSpPr/>
      </xdr:nvSpPr>
      <xdr:spPr>
        <a:xfrm>
          <a:off x="164592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99568</xdr:rowOff>
    </xdr:from>
    <xdr:to>
      <xdr:col>78</xdr:col>
      <xdr:colOff>69850</xdr:colOff>
      <xdr:row>75</xdr:row>
      <xdr:rowOff>28702</xdr:rowOff>
    </xdr:to>
    <xdr:cxnSp macro="">
      <xdr:nvCxnSpPr>
        <xdr:cNvPr id="429" name="直線コネクタ 428"/>
        <xdr:cNvCxnSpPr/>
      </xdr:nvCxnSpPr>
      <xdr:spPr>
        <a:xfrm flipV="1">
          <a:off x="14782800" y="1278686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0" name="フローチャート: 判断 429"/>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82566</xdr:rowOff>
    </xdr:from>
    <xdr:ext cx="736600" cy="259045"/>
    <xdr:sp macro="" textlink="">
      <xdr:nvSpPr>
        <xdr:cNvPr id="431" name="テキスト ボックス 430"/>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28702</xdr:rowOff>
    </xdr:from>
    <xdr:to>
      <xdr:col>73</xdr:col>
      <xdr:colOff>180975</xdr:colOff>
      <xdr:row>75</xdr:row>
      <xdr:rowOff>28702</xdr:rowOff>
    </xdr:to>
    <xdr:cxnSp macro="">
      <xdr:nvCxnSpPr>
        <xdr:cNvPr id="432" name="直線コネクタ 431"/>
        <xdr:cNvCxnSpPr/>
      </xdr:nvCxnSpPr>
      <xdr:spPr>
        <a:xfrm>
          <a:off x="13893800" y="128874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135637</xdr:rowOff>
    </xdr:from>
    <xdr:to>
      <xdr:col>74</xdr:col>
      <xdr:colOff>31750</xdr:colOff>
      <xdr:row>77</xdr:row>
      <xdr:rowOff>65787</xdr:rowOff>
    </xdr:to>
    <xdr:sp macro="" textlink="">
      <xdr:nvSpPr>
        <xdr:cNvPr id="433" name="フローチャート: 判断 432"/>
        <xdr:cNvSpPr/>
      </xdr:nvSpPr>
      <xdr:spPr>
        <a:xfrm>
          <a:off x="14732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50564</xdr:rowOff>
    </xdr:from>
    <xdr:ext cx="762000" cy="259045"/>
    <xdr:sp macro="" textlink="">
      <xdr:nvSpPr>
        <xdr:cNvPr id="434" name="テキスト ボックス 433"/>
        <xdr:cNvSpPr txBox="1"/>
      </xdr:nvSpPr>
      <xdr:spPr>
        <a:xfrm>
          <a:off x="14401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145288</xdr:rowOff>
    </xdr:from>
    <xdr:to>
      <xdr:col>69</xdr:col>
      <xdr:colOff>92075</xdr:colOff>
      <xdr:row>75</xdr:row>
      <xdr:rowOff>28702</xdr:rowOff>
    </xdr:to>
    <xdr:cxnSp macro="">
      <xdr:nvCxnSpPr>
        <xdr:cNvPr id="435" name="直線コネクタ 434"/>
        <xdr:cNvCxnSpPr/>
      </xdr:nvCxnSpPr>
      <xdr:spPr>
        <a:xfrm>
          <a:off x="13004800" y="1283258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89915</xdr:rowOff>
    </xdr:from>
    <xdr:to>
      <xdr:col>69</xdr:col>
      <xdr:colOff>142875</xdr:colOff>
      <xdr:row>77</xdr:row>
      <xdr:rowOff>20065</xdr:rowOff>
    </xdr:to>
    <xdr:sp macro="" textlink="">
      <xdr:nvSpPr>
        <xdr:cNvPr id="436" name="フローチャート: 判断 435"/>
        <xdr:cNvSpPr/>
      </xdr:nvSpPr>
      <xdr:spPr>
        <a:xfrm>
          <a:off x="13843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4842</xdr:rowOff>
    </xdr:from>
    <xdr:ext cx="762000" cy="259045"/>
    <xdr:sp macro="" textlink="">
      <xdr:nvSpPr>
        <xdr:cNvPr id="437" name="テキスト ボックス 436"/>
        <xdr:cNvSpPr txBox="1"/>
      </xdr:nvSpPr>
      <xdr:spPr>
        <a:xfrm>
          <a:off x="13512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38" name="フローチャート: 判断 437"/>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116857</xdr:rowOff>
    </xdr:from>
    <xdr:ext cx="762000" cy="259045"/>
    <xdr:sp macro="" textlink="">
      <xdr:nvSpPr>
        <xdr:cNvPr id="439" name="テキスト ボックス 438"/>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71628</xdr:rowOff>
    </xdr:from>
    <xdr:to>
      <xdr:col>82</xdr:col>
      <xdr:colOff>158750</xdr:colOff>
      <xdr:row>75</xdr:row>
      <xdr:rowOff>1778</xdr:rowOff>
    </xdr:to>
    <xdr:sp macro="" textlink="">
      <xdr:nvSpPr>
        <xdr:cNvPr id="445" name="楕円 444"/>
        <xdr:cNvSpPr/>
      </xdr:nvSpPr>
      <xdr:spPr>
        <a:xfrm>
          <a:off x="16459200" y="1275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88155</xdr:rowOff>
    </xdr:from>
    <xdr:ext cx="762000" cy="259045"/>
    <xdr:sp macro="" textlink="">
      <xdr:nvSpPr>
        <xdr:cNvPr id="446" name="公債費以外該当値テキスト"/>
        <xdr:cNvSpPr txBox="1"/>
      </xdr:nvSpPr>
      <xdr:spPr>
        <a:xfrm>
          <a:off x="16598900" y="1260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48768</xdr:rowOff>
    </xdr:from>
    <xdr:to>
      <xdr:col>78</xdr:col>
      <xdr:colOff>120650</xdr:colOff>
      <xdr:row>74</xdr:row>
      <xdr:rowOff>150368</xdr:rowOff>
    </xdr:to>
    <xdr:sp macro="" textlink="">
      <xdr:nvSpPr>
        <xdr:cNvPr id="447" name="楕円 446"/>
        <xdr:cNvSpPr/>
      </xdr:nvSpPr>
      <xdr:spPr>
        <a:xfrm>
          <a:off x="15621000" y="1273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160545</xdr:rowOff>
    </xdr:from>
    <xdr:ext cx="736600" cy="259045"/>
    <xdr:sp macro="" textlink="">
      <xdr:nvSpPr>
        <xdr:cNvPr id="448" name="テキスト ボックス 447"/>
        <xdr:cNvSpPr txBox="1"/>
      </xdr:nvSpPr>
      <xdr:spPr>
        <a:xfrm>
          <a:off x="15290800" y="12504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149352</xdr:rowOff>
    </xdr:from>
    <xdr:to>
      <xdr:col>74</xdr:col>
      <xdr:colOff>31750</xdr:colOff>
      <xdr:row>75</xdr:row>
      <xdr:rowOff>79502</xdr:rowOff>
    </xdr:to>
    <xdr:sp macro="" textlink="">
      <xdr:nvSpPr>
        <xdr:cNvPr id="449" name="楕円 448"/>
        <xdr:cNvSpPr/>
      </xdr:nvSpPr>
      <xdr:spPr>
        <a:xfrm>
          <a:off x="14732000" y="1283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89679</xdr:rowOff>
    </xdr:from>
    <xdr:ext cx="762000" cy="259045"/>
    <xdr:sp macro="" textlink="">
      <xdr:nvSpPr>
        <xdr:cNvPr id="450" name="テキスト ボックス 449"/>
        <xdr:cNvSpPr txBox="1"/>
      </xdr:nvSpPr>
      <xdr:spPr>
        <a:xfrm>
          <a:off x="14401800" y="1260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149352</xdr:rowOff>
    </xdr:from>
    <xdr:to>
      <xdr:col>69</xdr:col>
      <xdr:colOff>142875</xdr:colOff>
      <xdr:row>75</xdr:row>
      <xdr:rowOff>79502</xdr:rowOff>
    </xdr:to>
    <xdr:sp macro="" textlink="">
      <xdr:nvSpPr>
        <xdr:cNvPr id="451" name="楕円 450"/>
        <xdr:cNvSpPr/>
      </xdr:nvSpPr>
      <xdr:spPr>
        <a:xfrm>
          <a:off x="13843000" y="1283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89679</xdr:rowOff>
    </xdr:from>
    <xdr:ext cx="762000" cy="259045"/>
    <xdr:sp macro="" textlink="">
      <xdr:nvSpPr>
        <xdr:cNvPr id="452" name="テキスト ボックス 451"/>
        <xdr:cNvSpPr txBox="1"/>
      </xdr:nvSpPr>
      <xdr:spPr>
        <a:xfrm>
          <a:off x="13512800" y="1260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94488</xdr:rowOff>
    </xdr:from>
    <xdr:to>
      <xdr:col>65</xdr:col>
      <xdr:colOff>53975</xdr:colOff>
      <xdr:row>75</xdr:row>
      <xdr:rowOff>24638</xdr:rowOff>
    </xdr:to>
    <xdr:sp macro="" textlink="">
      <xdr:nvSpPr>
        <xdr:cNvPr id="453" name="楕円 452"/>
        <xdr:cNvSpPr/>
      </xdr:nvSpPr>
      <xdr:spPr>
        <a:xfrm>
          <a:off x="12954000" y="1278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34815</xdr:rowOff>
    </xdr:from>
    <xdr:ext cx="762000" cy="259045"/>
    <xdr:sp macro="" textlink="">
      <xdr:nvSpPr>
        <xdr:cNvPr id="454" name="テキスト ボックス 453"/>
        <xdr:cNvSpPr txBox="1"/>
      </xdr:nvSpPr>
      <xdr:spPr>
        <a:xfrm>
          <a:off x="12623800" y="1255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高知県土佐清水市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80050</xdr:rowOff>
    </xdr:from>
    <xdr:to>
      <xdr:col>29</xdr:col>
      <xdr:colOff>127000</xdr:colOff>
      <xdr:row>20</xdr:row>
      <xdr:rowOff>97108</xdr:rowOff>
    </xdr:to>
    <xdr:cxnSp macro="">
      <xdr:nvCxnSpPr>
        <xdr:cNvPr id="47" name="直線コネクタ 46"/>
        <xdr:cNvCxnSpPr/>
      </xdr:nvCxnSpPr>
      <xdr:spPr bwMode="auto">
        <a:xfrm flipV="1">
          <a:off x="5651500" y="2185075"/>
          <a:ext cx="0" cy="13886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69185</xdr:rowOff>
    </xdr:from>
    <xdr:ext cx="762000" cy="259045"/>
    <xdr:sp macro="" textlink="">
      <xdr:nvSpPr>
        <xdr:cNvPr id="48" name="人口1人当たり決算額の推移最小値テキスト130"/>
        <xdr:cNvSpPr txBox="1"/>
      </xdr:nvSpPr>
      <xdr:spPr>
        <a:xfrm>
          <a:off x="5740400" y="354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97108</xdr:rowOff>
    </xdr:from>
    <xdr:to>
      <xdr:col>30</xdr:col>
      <xdr:colOff>25400</xdr:colOff>
      <xdr:row>20</xdr:row>
      <xdr:rowOff>97108</xdr:rowOff>
    </xdr:to>
    <xdr:cxnSp macro="">
      <xdr:nvCxnSpPr>
        <xdr:cNvPr id="49" name="直線コネクタ 48"/>
        <xdr:cNvCxnSpPr/>
      </xdr:nvCxnSpPr>
      <xdr:spPr bwMode="auto">
        <a:xfrm>
          <a:off x="5562600" y="35737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166427</xdr:rowOff>
    </xdr:from>
    <xdr:ext cx="762000" cy="259045"/>
    <xdr:sp macro="" textlink="">
      <xdr:nvSpPr>
        <xdr:cNvPr id="50" name="人口1人当たり決算額の推移最大値テキスト130"/>
        <xdr:cNvSpPr txBox="1"/>
      </xdr:nvSpPr>
      <xdr:spPr>
        <a:xfrm>
          <a:off x="5740400" y="192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80050</xdr:rowOff>
    </xdr:from>
    <xdr:to>
      <xdr:col>30</xdr:col>
      <xdr:colOff>25400</xdr:colOff>
      <xdr:row>12</xdr:row>
      <xdr:rowOff>80050</xdr:rowOff>
    </xdr:to>
    <xdr:cxnSp macro="">
      <xdr:nvCxnSpPr>
        <xdr:cNvPr id="51" name="直線コネクタ 50"/>
        <xdr:cNvCxnSpPr/>
      </xdr:nvCxnSpPr>
      <xdr:spPr bwMode="auto">
        <a:xfrm>
          <a:off x="5562600" y="21850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139246</xdr:rowOff>
    </xdr:from>
    <xdr:to>
      <xdr:col>29</xdr:col>
      <xdr:colOff>127000</xdr:colOff>
      <xdr:row>16</xdr:row>
      <xdr:rowOff>61729</xdr:rowOff>
    </xdr:to>
    <xdr:cxnSp macro="">
      <xdr:nvCxnSpPr>
        <xdr:cNvPr id="52" name="直線コネクタ 51"/>
        <xdr:cNvCxnSpPr/>
      </xdr:nvCxnSpPr>
      <xdr:spPr bwMode="auto">
        <a:xfrm flipV="1">
          <a:off x="5003800" y="2758621"/>
          <a:ext cx="647700" cy="939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22010</xdr:rowOff>
    </xdr:from>
    <xdr:ext cx="762000" cy="259045"/>
    <xdr:sp macro="" textlink="">
      <xdr:nvSpPr>
        <xdr:cNvPr id="53" name="人口1人当たり決算額の推移平均値テキスト130"/>
        <xdr:cNvSpPr txBox="1"/>
      </xdr:nvSpPr>
      <xdr:spPr>
        <a:xfrm>
          <a:off x="5740400" y="2984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49933</xdr:rowOff>
    </xdr:from>
    <xdr:to>
      <xdr:col>29</xdr:col>
      <xdr:colOff>177800</xdr:colOff>
      <xdr:row>17</xdr:row>
      <xdr:rowOff>151533</xdr:rowOff>
    </xdr:to>
    <xdr:sp macro="" textlink="">
      <xdr:nvSpPr>
        <xdr:cNvPr id="54" name="フローチャート: 判断 53"/>
        <xdr:cNvSpPr/>
      </xdr:nvSpPr>
      <xdr:spPr bwMode="auto">
        <a:xfrm>
          <a:off x="56007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61729</xdr:rowOff>
    </xdr:from>
    <xdr:to>
      <xdr:col>26</xdr:col>
      <xdr:colOff>50800</xdr:colOff>
      <xdr:row>16</xdr:row>
      <xdr:rowOff>89009</xdr:rowOff>
    </xdr:to>
    <xdr:cxnSp macro="">
      <xdr:nvCxnSpPr>
        <xdr:cNvPr id="55" name="直線コネクタ 54"/>
        <xdr:cNvCxnSpPr/>
      </xdr:nvCxnSpPr>
      <xdr:spPr bwMode="auto">
        <a:xfrm flipV="1">
          <a:off x="4305300" y="2852554"/>
          <a:ext cx="698500" cy="272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82220</xdr:rowOff>
    </xdr:from>
    <xdr:to>
      <xdr:col>26</xdr:col>
      <xdr:colOff>101600</xdr:colOff>
      <xdr:row>18</xdr:row>
      <xdr:rowOff>12370</xdr:rowOff>
    </xdr:to>
    <xdr:sp macro="" textlink="">
      <xdr:nvSpPr>
        <xdr:cNvPr id="56" name="フローチャート: 判断 55"/>
        <xdr:cNvSpPr/>
      </xdr:nvSpPr>
      <xdr:spPr bwMode="auto">
        <a:xfrm>
          <a:off x="49530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168597</xdr:rowOff>
    </xdr:from>
    <xdr:ext cx="736600" cy="259045"/>
    <xdr:sp macro="" textlink="">
      <xdr:nvSpPr>
        <xdr:cNvPr id="57" name="テキスト ボックス 56"/>
        <xdr:cNvSpPr txBox="1"/>
      </xdr:nvSpPr>
      <xdr:spPr>
        <a:xfrm>
          <a:off x="4622800" y="3130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89009</xdr:rowOff>
    </xdr:from>
    <xdr:to>
      <xdr:col>22</xdr:col>
      <xdr:colOff>114300</xdr:colOff>
      <xdr:row>16</xdr:row>
      <xdr:rowOff>90315</xdr:rowOff>
    </xdr:to>
    <xdr:cxnSp macro="">
      <xdr:nvCxnSpPr>
        <xdr:cNvPr id="58" name="直線コネクタ 57"/>
        <xdr:cNvCxnSpPr/>
      </xdr:nvCxnSpPr>
      <xdr:spPr bwMode="auto">
        <a:xfrm flipV="1">
          <a:off x="3606800" y="2879834"/>
          <a:ext cx="698500" cy="13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99724</xdr:rowOff>
    </xdr:from>
    <xdr:to>
      <xdr:col>22</xdr:col>
      <xdr:colOff>165100</xdr:colOff>
      <xdr:row>18</xdr:row>
      <xdr:rowOff>29874</xdr:rowOff>
    </xdr:to>
    <xdr:sp macro="" textlink="">
      <xdr:nvSpPr>
        <xdr:cNvPr id="59" name="フローチャート: 判断 58"/>
        <xdr:cNvSpPr/>
      </xdr:nvSpPr>
      <xdr:spPr bwMode="auto">
        <a:xfrm>
          <a:off x="4254500" y="3061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14651</xdr:rowOff>
    </xdr:from>
    <xdr:ext cx="762000" cy="259045"/>
    <xdr:sp macro="" textlink="">
      <xdr:nvSpPr>
        <xdr:cNvPr id="60" name="テキスト ボックス 59"/>
        <xdr:cNvSpPr txBox="1"/>
      </xdr:nvSpPr>
      <xdr:spPr>
        <a:xfrm>
          <a:off x="3924300" y="3148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90206</xdr:rowOff>
    </xdr:from>
    <xdr:to>
      <xdr:col>18</xdr:col>
      <xdr:colOff>177800</xdr:colOff>
      <xdr:row>16</xdr:row>
      <xdr:rowOff>90315</xdr:rowOff>
    </xdr:to>
    <xdr:cxnSp macro="">
      <xdr:nvCxnSpPr>
        <xdr:cNvPr id="61" name="直線コネクタ 60"/>
        <xdr:cNvCxnSpPr/>
      </xdr:nvCxnSpPr>
      <xdr:spPr bwMode="auto">
        <a:xfrm>
          <a:off x="2908300" y="2881031"/>
          <a:ext cx="698500" cy="1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111785</xdr:rowOff>
    </xdr:from>
    <xdr:to>
      <xdr:col>19</xdr:col>
      <xdr:colOff>38100</xdr:colOff>
      <xdr:row>18</xdr:row>
      <xdr:rowOff>41935</xdr:rowOff>
    </xdr:to>
    <xdr:sp macro="" textlink="">
      <xdr:nvSpPr>
        <xdr:cNvPr id="62" name="フローチャート: 判断 61"/>
        <xdr:cNvSpPr/>
      </xdr:nvSpPr>
      <xdr:spPr bwMode="auto">
        <a:xfrm>
          <a:off x="3556000" y="30740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26712</xdr:rowOff>
    </xdr:from>
    <xdr:ext cx="762000" cy="259045"/>
    <xdr:sp macro="" textlink="">
      <xdr:nvSpPr>
        <xdr:cNvPr id="63" name="テキスト ボックス 62"/>
        <xdr:cNvSpPr txBox="1"/>
      </xdr:nvSpPr>
      <xdr:spPr>
        <a:xfrm>
          <a:off x="3225800" y="316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134166</xdr:rowOff>
    </xdr:from>
    <xdr:to>
      <xdr:col>15</xdr:col>
      <xdr:colOff>101600</xdr:colOff>
      <xdr:row>18</xdr:row>
      <xdr:rowOff>64316</xdr:rowOff>
    </xdr:to>
    <xdr:sp macro="" textlink="">
      <xdr:nvSpPr>
        <xdr:cNvPr id="64" name="フローチャート: 判断 63"/>
        <xdr:cNvSpPr/>
      </xdr:nvSpPr>
      <xdr:spPr bwMode="auto">
        <a:xfrm>
          <a:off x="2857500" y="30964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49093</xdr:rowOff>
    </xdr:from>
    <xdr:ext cx="762000" cy="259045"/>
    <xdr:sp macro="" textlink="">
      <xdr:nvSpPr>
        <xdr:cNvPr id="65" name="テキスト ボックス 64"/>
        <xdr:cNvSpPr txBox="1"/>
      </xdr:nvSpPr>
      <xdr:spPr>
        <a:xfrm>
          <a:off x="2527300" y="318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88446</xdr:rowOff>
    </xdr:from>
    <xdr:to>
      <xdr:col>29</xdr:col>
      <xdr:colOff>177800</xdr:colOff>
      <xdr:row>16</xdr:row>
      <xdr:rowOff>18596</xdr:rowOff>
    </xdr:to>
    <xdr:sp macro="" textlink="">
      <xdr:nvSpPr>
        <xdr:cNvPr id="71" name="楕円 70"/>
        <xdr:cNvSpPr/>
      </xdr:nvSpPr>
      <xdr:spPr bwMode="auto">
        <a:xfrm>
          <a:off x="5600700" y="27078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104973</xdr:rowOff>
    </xdr:from>
    <xdr:ext cx="762000" cy="259045"/>
    <xdr:sp macro="" textlink="">
      <xdr:nvSpPr>
        <xdr:cNvPr id="72" name="人口1人当たり決算額の推移該当値テキスト130"/>
        <xdr:cNvSpPr txBox="1"/>
      </xdr:nvSpPr>
      <xdr:spPr>
        <a:xfrm>
          <a:off x="5740400" y="2552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10929</xdr:rowOff>
    </xdr:from>
    <xdr:to>
      <xdr:col>26</xdr:col>
      <xdr:colOff>101600</xdr:colOff>
      <xdr:row>16</xdr:row>
      <xdr:rowOff>112529</xdr:rowOff>
    </xdr:to>
    <xdr:sp macro="" textlink="">
      <xdr:nvSpPr>
        <xdr:cNvPr id="73" name="楕円 72"/>
        <xdr:cNvSpPr/>
      </xdr:nvSpPr>
      <xdr:spPr bwMode="auto">
        <a:xfrm>
          <a:off x="4953000" y="28017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122706</xdr:rowOff>
    </xdr:from>
    <xdr:ext cx="736600" cy="259045"/>
    <xdr:sp macro="" textlink="">
      <xdr:nvSpPr>
        <xdr:cNvPr id="74" name="テキスト ボックス 73"/>
        <xdr:cNvSpPr txBox="1"/>
      </xdr:nvSpPr>
      <xdr:spPr>
        <a:xfrm>
          <a:off x="4622800" y="2570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38209</xdr:rowOff>
    </xdr:from>
    <xdr:to>
      <xdr:col>22</xdr:col>
      <xdr:colOff>165100</xdr:colOff>
      <xdr:row>16</xdr:row>
      <xdr:rowOff>139809</xdr:rowOff>
    </xdr:to>
    <xdr:sp macro="" textlink="">
      <xdr:nvSpPr>
        <xdr:cNvPr id="75" name="楕円 74"/>
        <xdr:cNvSpPr/>
      </xdr:nvSpPr>
      <xdr:spPr bwMode="auto">
        <a:xfrm>
          <a:off x="4254500" y="28290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149986</xdr:rowOff>
    </xdr:from>
    <xdr:ext cx="762000" cy="259045"/>
    <xdr:sp macro="" textlink="">
      <xdr:nvSpPr>
        <xdr:cNvPr id="76" name="テキスト ボックス 75"/>
        <xdr:cNvSpPr txBox="1"/>
      </xdr:nvSpPr>
      <xdr:spPr>
        <a:xfrm>
          <a:off x="3924300" y="2597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39515</xdr:rowOff>
    </xdr:from>
    <xdr:to>
      <xdr:col>19</xdr:col>
      <xdr:colOff>38100</xdr:colOff>
      <xdr:row>16</xdr:row>
      <xdr:rowOff>141115</xdr:rowOff>
    </xdr:to>
    <xdr:sp macro="" textlink="">
      <xdr:nvSpPr>
        <xdr:cNvPr id="77" name="楕円 76"/>
        <xdr:cNvSpPr/>
      </xdr:nvSpPr>
      <xdr:spPr bwMode="auto">
        <a:xfrm>
          <a:off x="3556000" y="28303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151292</xdr:rowOff>
    </xdr:from>
    <xdr:ext cx="762000" cy="259045"/>
    <xdr:sp macro="" textlink="">
      <xdr:nvSpPr>
        <xdr:cNvPr id="78" name="テキスト ボックス 77"/>
        <xdr:cNvSpPr txBox="1"/>
      </xdr:nvSpPr>
      <xdr:spPr>
        <a:xfrm>
          <a:off x="3225800" y="259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39406</xdr:rowOff>
    </xdr:from>
    <xdr:to>
      <xdr:col>15</xdr:col>
      <xdr:colOff>101600</xdr:colOff>
      <xdr:row>16</xdr:row>
      <xdr:rowOff>141006</xdr:rowOff>
    </xdr:to>
    <xdr:sp macro="" textlink="">
      <xdr:nvSpPr>
        <xdr:cNvPr id="79" name="楕円 78"/>
        <xdr:cNvSpPr/>
      </xdr:nvSpPr>
      <xdr:spPr bwMode="auto">
        <a:xfrm>
          <a:off x="2857500" y="28302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151183</xdr:rowOff>
    </xdr:from>
    <xdr:ext cx="762000" cy="259045"/>
    <xdr:sp macro="" textlink="">
      <xdr:nvSpPr>
        <xdr:cNvPr id="80" name="テキスト ボックス 79"/>
        <xdr:cNvSpPr txBox="1"/>
      </xdr:nvSpPr>
      <xdr:spPr>
        <a:xfrm>
          <a:off x="2527300" y="2599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212820</xdr:rowOff>
    </xdr:from>
    <xdr:to>
      <xdr:col>29</xdr:col>
      <xdr:colOff>127000</xdr:colOff>
      <xdr:row>38</xdr:row>
      <xdr:rowOff>156588</xdr:rowOff>
    </xdr:to>
    <xdr:cxnSp macro="">
      <xdr:nvCxnSpPr>
        <xdr:cNvPr id="109" name="直線コネクタ 108"/>
        <xdr:cNvCxnSpPr/>
      </xdr:nvCxnSpPr>
      <xdr:spPr bwMode="auto">
        <a:xfrm flipV="1">
          <a:off x="5651500" y="6137370"/>
          <a:ext cx="0" cy="14868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128665</xdr:rowOff>
    </xdr:from>
    <xdr:ext cx="762000" cy="259045"/>
    <xdr:sp macro="" textlink="">
      <xdr:nvSpPr>
        <xdr:cNvPr id="110" name="人口1人当たり決算額の推移最小値テキスト445"/>
        <xdr:cNvSpPr txBox="1"/>
      </xdr:nvSpPr>
      <xdr:spPr>
        <a:xfrm>
          <a:off x="5740400" y="759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156588</xdr:rowOff>
    </xdr:from>
    <xdr:to>
      <xdr:col>30</xdr:col>
      <xdr:colOff>25400</xdr:colOff>
      <xdr:row>38</xdr:row>
      <xdr:rowOff>156588</xdr:rowOff>
    </xdr:to>
    <xdr:cxnSp macro="">
      <xdr:nvCxnSpPr>
        <xdr:cNvPr id="111" name="直線コネクタ 110"/>
        <xdr:cNvCxnSpPr/>
      </xdr:nvCxnSpPr>
      <xdr:spPr bwMode="auto">
        <a:xfrm>
          <a:off x="5562600" y="76241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127747</xdr:rowOff>
    </xdr:from>
    <xdr:ext cx="762000" cy="259045"/>
    <xdr:sp macro="" textlink="">
      <xdr:nvSpPr>
        <xdr:cNvPr id="112" name="人口1人当たり決算額の推移最大値テキスト445"/>
        <xdr:cNvSpPr txBox="1"/>
      </xdr:nvSpPr>
      <xdr:spPr>
        <a:xfrm>
          <a:off x="5740400" y="5880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212820</xdr:rowOff>
    </xdr:from>
    <xdr:to>
      <xdr:col>30</xdr:col>
      <xdr:colOff>25400</xdr:colOff>
      <xdr:row>33</xdr:row>
      <xdr:rowOff>212820</xdr:rowOff>
    </xdr:to>
    <xdr:cxnSp macro="">
      <xdr:nvCxnSpPr>
        <xdr:cNvPr id="113" name="直線コネクタ 112"/>
        <xdr:cNvCxnSpPr/>
      </xdr:nvCxnSpPr>
      <xdr:spPr bwMode="auto">
        <a:xfrm>
          <a:off x="5562600" y="61373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195866</xdr:rowOff>
    </xdr:from>
    <xdr:to>
      <xdr:col>29</xdr:col>
      <xdr:colOff>127000</xdr:colOff>
      <xdr:row>37</xdr:row>
      <xdr:rowOff>199500</xdr:rowOff>
    </xdr:to>
    <xdr:cxnSp macro="">
      <xdr:nvCxnSpPr>
        <xdr:cNvPr id="114" name="直線コネクタ 113"/>
        <xdr:cNvCxnSpPr/>
      </xdr:nvCxnSpPr>
      <xdr:spPr bwMode="auto">
        <a:xfrm>
          <a:off x="5003800" y="7320566"/>
          <a:ext cx="647700" cy="36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257587</xdr:rowOff>
    </xdr:from>
    <xdr:ext cx="762000" cy="259045"/>
    <xdr:sp macro="" textlink="">
      <xdr:nvSpPr>
        <xdr:cNvPr id="115" name="人口1人当たり決算額の推移平均値テキスト445"/>
        <xdr:cNvSpPr txBox="1"/>
      </xdr:nvSpPr>
      <xdr:spPr>
        <a:xfrm>
          <a:off x="5740400" y="73822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285510</xdr:rowOff>
    </xdr:from>
    <xdr:to>
      <xdr:col>29</xdr:col>
      <xdr:colOff>177800</xdr:colOff>
      <xdr:row>38</xdr:row>
      <xdr:rowOff>44210</xdr:rowOff>
    </xdr:to>
    <xdr:sp macro="" textlink="">
      <xdr:nvSpPr>
        <xdr:cNvPr id="116" name="フローチャート: 判断 115"/>
        <xdr:cNvSpPr/>
      </xdr:nvSpPr>
      <xdr:spPr bwMode="auto">
        <a:xfrm>
          <a:off x="5600700" y="7410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195866</xdr:rowOff>
    </xdr:from>
    <xdr:to>
      <xdr:col>26</xdr:col>
      <xdr:colOff>50800</xdr:colOff>
      <xdr:row>37</xdr:row>
      <xdr:rowOff>214947</xdr:rowOff>
    </xdr:to>
    <xdr:cxnSp macro="">
      <xdr:nvCxnSpPr>
        <xdr:cNvPr id="117" name="直線コネクタ 116"/>
        <xdr:cNvCxnSpPr/>
      </xdr:nvCxnSpPr>
      <xdr:spPr bwMode="auto">
        <a:xfrm flipV="1">
          <a:off x="4305300" y="7320566"/>
          <a:ext cx="698500" cy="190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282931</xdr:rowOff>
    </xdr:from>
    <xdr:to>
      <xdr:col>26</xdr:col>
      <xdr:colOff>101600</xdr:colOff>
      <xdr:row>38</xdr:row>
      <xdr:rowOff>41631</xdr:rowOff>
    </xdr:to>
    <xdr:sp macro="" textlink="">
      <xdr:nvSpPr>
        <xdr:cNvPr id="118" name="フローチャート: 判断 117"/>
        <xdr:cNvSpPr/>
      </xdr:nvSpPr>
      <xdr:spPr bwMode="auto">
        <a:xfrm>
          <a:off x="49530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26408</xdr:rowOff>
    </xdr:from>
    <xdr:ext cx="736600" cy="259045"/>
    <xdr:sp macro="" textlink="">
      <xdr:nvSpPr>
        <xdr:cNvPr id="119" name="テキスト ボックス 118"/>
        <xdr:cNvSpPr txBox="1"/>
      </xdr:nvSpPr>
      <xdr:spPr>
        <a:xfrm>
          <a:off x="4622800" y="7494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208659</xdr:rowOff>
    </xdr:from>
    <xdr:to>
      <xdr:col>22</xdr:col>
      <xdr:colOff>114300</xdr:colOff>
      <xdr:row>37</xdr:row>
      <xdr:rowOff>214947</xdr:rowOff>
    </xdr:to>
    <xdr:cxnSp macro="">
      <xdr:nvCxnSpPr>
        <xdr:cNvPr id="120" name="直線コネクタ 119"/>
        <xdr:cNvCxnSpPr/>
      </xdr:nvCxnSpPr>
      <xdr:spPr bwMode="auto">
        <a:xfrm>
          <a:off x="3606800" y="7333359"/>
          <a:ext cx="698500" cy="62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282851</xdr:rowOff>
    </xdr:from>
    <xdr:to>
      <xdr:col>22</xdr:col>
      <xdr:colOff>165100</xdr:colOff>
      <xdr:row>38</xdr:row>
      <xdr:rowOff>41551</xdr:rowOff>
    </xdr:to>
    <xdr:sp macro="" textlink="">
      <xdr:nvSpPr>
        <xdr:cNvPr id="121" name="フローチャート: 判断 120"/>
        <xdr:cNvSpPr/>
      </xdr:nvSpPr>
      <xdr:spPr bwMode="auto">
        <a:xfrm>
          <a:off x="42545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26328</xdr:rowOff>
    </xdr:from>
    <xdr:ext cx="762000" cy="259045"/>
    <xdr:sp macro="" textlink="">
      <xdr:nvSpPr>
        <xdr:cNvPr id="122" name="テキスト ボックス 121"/>
        <xdr:cNvSpPr txBox="1"/>
      </xdr:nvSpPr>
      <xdr:spPr>
        <a:xfrm>
          <a:off x="3924300" y="7493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189804</xdr:rowOff>
    </xdr:from>
    <xdr:to>
      <xdr:col>18</xdr:col>
      <xdr:colOff>177800</xdr:colOff>
      <xdr:row>37</xdr:row>
      <xdr:rowOff>208659</xdr:rowOff>
    </xdr:to>
    <xdr:cxnSp macro="">
      <xdr:nvCxnSpPr>
        <xdr:cNvPr id="123" name="直線コネクタ 122"/>
        <xdr:cNvCxnSpPr/>
      </xdr:nvCxnSpPr>
      <xdr:spPr bwMode="auto">
        <a:xfrm>
          <a:off x="2908300" y="7314504"/>
          <a:ext cx="698500" cy="188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279151</xdr:rowOff>
    </xdr:from>
    <xdr:to>
      <xdr:col>19</xdr:col>
      <xdr:colOff>38100</xdr:colOff>
      <xdr:row>38</xdr:row>
      <xdr:rowOff>37851</xdr:rowOff>
    </xdr:to>
    <xdr:sp macro="" textlink="">
      <xdr:nvSpPr>
        <xdr:cNvPr id="124" name="フローチャート: 判断 123"/>
        <xdr:cNvSpPr/>
      </xdr:nvSpPr>
      <xdr:spPr bwMode="auto">
        <a:xfrm>
          <a:off x="3556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22628</xdr:rowOff>
    </xdr:from>
    <xdr:ext cx="762000" cy="259045"/>
    <xdr:sp macro="" textlink="">
      <xdr:nvSpPr>
        <xdr:cNvPr id="125" name="テキスト ボックス 124"/>
        <xdr:cNvSpPr txBox="1"/>
      </xdr:nvSpPr>
      <xdr:spPr>
        <a:xfrm>
          <a:off x="3225800" y="7490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278942</xdr:rowOff>
    </xdr:from>
    <xdr:to>
      <xdr:col>15</xdr:col>
      <xdr:colOff>101600</xdr:colOff>
      <xdr:row>38</xdr:row>
      <xdr:rowOff>37642</xdr:rowOff>
    </xdr:to>
    <xdr:sp macro="" textlink="">
      <xdr:nvSpPr>
        <xdr:cNvPr id="126" name="フローチャート: 判断 125"/>
        <xdr:cNvSpPr/>
      </xdr:nvSpPr>
      <xdr:spPr bwMode="auto">
        <a:xfrm>
          <a:off x="2857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22419</xdr:rowOff>
    </xdr:from>
    <xdr:ext cx="762000" cy="259045"/>
    <xdr:sp macro="" textlink="">
      <xdr:nvSpPr>
        <xdr:cNvPr id="127" name="テキスト ボックス 126"/>
        <xdr:cNvSpPr txBox="1"/>
      </xdr:nvSpPr>
      <xdr:spPr>
        <a:xfrm>
          <a:off x="2527300" y="749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148700</xdr:rowOff>
    </xdr:from>
    <xdr:to>
      <xdr:col>29</xdr:col>
      <xdr:colOff>177800</xdr:colOff>
      <xdr:row>37</xdr:row>
      <xdr:rowOff>250300</xdr:rowOff>
    </xdr:to>
    <xdr:sp macro="" textlink="">
      <xdr:nvSpPr>
        <xdr:cNvPr id="133" name="楕円 132"/>
        <xdr:cNvSpPr/>
      </xdr:nvSpPr>
      <xdr:spPr bwMode="auto">
        <a:xfrm>
          <a:off x="5600700" y="72734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165227</xdr:rowOff>
    </xdr:from>
    <xdr:ext cx="762000" cy="259045"/>
    <xdr:sp macro="" textlink="">
      <xdr:nvSpPr>
        <xdr:cNvPr id="134" name="人口1人当たり決算額の推移該当値テキスト445"/>
        <xdr:cNvSpPr txBox="1"/>
      </xdr:nvSpPr>
      <xdr:spPr>
        <a:xfrm>
          <a:off x="5740400" y="711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145066</xdr:rowOff>
    </xdr:from>
    <xdr:to>
      <xdr:col>26</xdr:col>
      <xdr:colOff>101600</xdr:colOff>
      <xdr:row>37</xdr:row>
      <xdr:rowOff>246666</xdr:rowOff>
    </xdr:to>
    <xdr:sp macro="" textlink="">
      <xdr:nvSpPr>
        <xdr:cNvPr id="135" name="楕円 134"/>
        <xdr:cNvSpPr/>
      </xdr:nvSpPr>
      <xdr:spPr bwMode="auto">
        <a:xfrm>
          <a:off x="4953000" y="72697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85393</xdr:rowOff>
    </xdr:from>
    <xdr:ext cx="736600" cy="259045"/>
    <xdr:sp macro="" textlink="">
      <xdr:nvSpPr>
        <xdr:cNvPr id="136" name="テキスト ボックス 135"/>
        <xdr:cNvSpPr txBox="1"/>
      </xdr:nvSpPr>
      <xdr:spPr>
        <a:xfrm>
          <a:off x="4622800" y="7038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164147</xdr:rowOff>
    </xdr:from>
    <xdr:to>
      <xdr:col>22</xdr:col>
      <xdr:colOff>165100</xdr:colOff>
      <xdr:row>37</xdr:row>
      <xdr:rowOff>265747</xdr:rowOff>
    </xdr:to>
    <xdr:sp macro="" textlink="">
      <xdr:nvSpPr>
        <xdr:cNvPr id="137" name="楕円 136"/>
        <xdr:cNvSpPr/>
      </xdr:nvSpPr>
      <xdr:spPr bwMode="auto">
        <a:xfrm>
          <a:off x="4254500" y="72888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104474</xdr:rowOff>
    </xdr:from>
    <xdr:ext cx="762000" cy="259045"/>
    <xdr:sp macro="" textlink="">
      <xdr:nvSpPr>
        <xdr:cNvPr id="138" name="テキスト ボックス 137"/>
        <xdr:cNvSpPr txBox="1"/>
      </xdr:nvSpPr>
      <xdr:spPr>
        <a:xfrm>
          <a:off x="3924300" y="7057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157859</xdr:rowOff>
    </xdr:from>
    <xdr:to>
      <xdr:col>19</xdr:col>
      <xdr:colOff>38100</xdr:colOff>
      <xdr:row>37</xdr:row>
      <xdr:rowOff>259459</xdr:rowOff>
    </xdr:to>
    <xdr:sp macro="" textlink="">
      <xdr:nvSpPr>
        <xdr:cNvPr id="139" name="楕円 138"/>
        <xdr:cNvSpPr/>
      </xdr:nvSpPr>
      <xdr:spPr bwMode="auto">
        <a:xfrm>
          <a:off x="3556000" y="72825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98186</xdr:rowOff>
    </xdr:from>
    <xdr:ext cx="762000" cy="259045"/>
    <xdr:sp macro="" textlink="">
      <xdr:nvSpPr>
        <xdr:cNvPr id="140" name="テキスト ボックス 139"/>
        <xdr:cNvSpPr txBox="1"/>
      </xdr:nvSpPr>
      <xdr:spPr>
        <a:xfrm>
          <a:off x="3225800" y="705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139004</xdr:rowOff>
    </xdr:from>
    <xdr:to>
      <xdr:col>15</xdr:col>
      <xdr:colOff>101600</xdr:colOff>
      <xdr:row>37</xdr:row>
      <xdr:rowOff>240604</xdr:rowOff>
    </xdr:to>
    <xdr:sp macro="" textlink="">
      <xdr:nvSpPr>
        <xdr:cNvPr id="141" name="楕円 140"/>
        <xdr:cNvSpPr/>
      </xdr:nvSpPr>
      <xdr:spPr bwMode="auto">
        <a:xfrm>
          <a:off x="2857500" y="72637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79331</xdr:rowOff>
    </xdr:from>
    <xdr:ext cx="762000" cy="259045"/>
    <xdr:sp macro="" textlink="">
      <xdr:nvSpPr>
        <xdr:cNvPr id="142" name="テキスト ボックス 141"/>
        <xdr:cNvSpPr txBox="1"/>
      </xdr:nvSpPr>
      <xdr:spPr>
        <a:xfrm>
          <a:off x="2527300" y="703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高知県土佐清水市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12,978
12,911
266.34
12,486,723
12,260,038
150,857
5,283,268
15,348,111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18.5
100.9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65841</xdr:rowOff>
    </xdr:from>
    <xdr:to>
      <xdr:col>24</xdr:col>
      <xdr:colOff>62865</xdr:colOff>
      <xdr:row>38</xdr:row>
      <xdr:rowOff>61182</xdr:rowOff>
    </xdr:to>
    <xdr:cxnSp macro="">
      <xdr:nvCxnSpPr>
        <xdr:cNvPr id="58" name="直線コネクタ 57"/>
        <xdr:cNvCxnSpPr/>
      </xdr:nvCxnSpPr>
      <xdr:spPr>
        <a:xfrm flipV="1">
          <a:off x="4633595" y="5380791"/>
          <a:ext cx="1270" cy="1195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65009</xdr:rowOff>
    </xdr:from>
    <xdr:ext cx="534377" cy="259045"/>
    <xdr:sp macro="" textlink="">
      <xdr:nvSpPr>
        <xdr:cNvPr id="59" name="人件費最小値テキスト"/>
        <xdr:cNvSpPr txBox="1"/>
      </xdr:nvSpPr>
      <xdr:spPr>
        <a:xfrm>
          <a:off x="4686300" y="658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61182</xdr:rowOff>
    </xdr:from>
    <xdr:to>
      <xdr:col>24</xdr:col>
      <xdr:colOff>152400</xdr:colOff>
      <xdr:row>38</xdr:row>
      <xdr:rowOff>61182</xdr:rowOff>
    </xdr:to>
    <xdr:cxnSp macro="">
      <xdr:nvCxnSpPr>
        <xdr:cNvPr id="60" name="直線コネクタ 59"/>
        <xdr:cNvCxnSpPr/>
      </xdr:nvCxnSpPr>
      <xdr:spPr>
        <a:xfrm>
          <a:off x="4546600" y="657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12518</xdr:rowOff>
    </xdr:from>
    <xdr:ext cx="599010" cy="259045"/>
    <xdr:sp macro="" textlink="">
      <xdr:nvSpPr>
        <xdr:cNvPr id="61" name="人件費最大値テキスト"/>
        <xdr:cNvSpPr txBox="1"/>
      </xdr:nvSpPr>
      <xdr:spPr>
        <a:xfrm>
          <a:off x="4686300" y="5156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65841</xdr:rowOff>
    </xdr:from>
    <xdr:to>
      <xdr:col>24</xdr:col>
      <xdr:colOff>152400</xdr:colOff>
      <xdr:row>31</xdr:row>
      <xdr:rowOff>65841</xdr:rowOff>
    </xdr:to>
    <xdr:cxnSp macro="">
      <xdr:nvCxnSpPr>
        <xdr:cNvPr id="62" name="直線コネクタ 61"/>
        <xdr:cNvCxnSpPr/>
      </xdr:nvCxnSpPr>
      <xdr:spPr>
        <a:xfrm>
          <a:off x="4546600" y="538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127791</xdr:rowOff>
    </xdr:from>
    <xdr:to>
      <xdr:col>24</xdr:col>
      <xdr:colOff>63500</xdr:colOff>
      <xdr:row>33</xdr:row>
      <xdr:rowOff>69117</xdr:rowOff>
    </xdr:to>
    <xdr:cxnSp macro="">
      <xdr:nvCxnSpPr>
        <xdr:cNvPr id="63" name="直線コネクタ 62"/>
        <xdr:cNvCxnSpPr/>
      </xdr:nvCxnSpPr>
      <xdr:spPr>
        <a:xfrm flipV="1">
          <a:off x="3797300" y="5442741"/>
          <a:ext cx="838200" cy="284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119829</xdr:rowOff>
    </xdr:from>
    <xdr:ext cx="599010" cy="259045"/>
    <xdr:sp macro="" textlink="">
      <xdr:nvSpPr>
        <xdr:cNvPr id="64" name="人件費平均値テキスト"/>
        <xdr:cNvSpPr txBox="1"/>
      </xdr:nvSpPr>
      <xdr:spPr>
        <a:xfrm>
          <a:off x="4686300" y="5949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141402</xdr:rowOff>
    </xdr:from>
    <xdr:to>
      <xdr:col>24</xdr:col>
      <xdr:colOff>114300</xdr:colOff>
      <xdr:row>35</xdr:row>
      <xdr:rowOff>71552</xdr:rowOff>
    </xdr:to>
    <xdr:sp macro="" textlink="">
      <xdr:nvSpPr>
        <xdr:cNvPr id="65" name="フローチャート: 判断 64"/>
        <xdr:cNvSpPr/>
      </xdr:nvSpPr>
      <xdr:spPr>
        <a:xfrm>
          <a:off x="4584700" y="597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147603</xdr:rowOff>
    </xdr:from>
    <xdr:to>
      <xdr:col>19</xdr:col>
      <xdr:colOff>177800</xdr:colOff>
      <xdr:row>33</xdr:row>
      <xdr:rowOff>69117</xdr:rowOff>
    </xdr:to>
    <xdr:cxnSp macro="">
      <xdr:nvCxnSpPr>
        <xdr:cNvPr id="66" name="直線コネクタ 65"/>
        <xdr:cNvCxnSpPr/>
      </xdr:nvCxnSpPr>
      <xdr:spPr>
        <a:xfrm>
          <a:off x="2908300" y="5634003"/>
          <a:ext cx="889000" cy="9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74063</xdr:rowOff>
    </xdr:from>
    <xdr:to>
      <xdr:col>20</xdr:col>
      <xdr:colOff>38100</xdr:colOff>
      <xdr:row>36</xdr:row>
      <xdr:rowOff>4213</xdr:rowOff>
    </xdr:to>
    <xdr:sp macro="" textlink="">
      <xdr:nvSpPr>
        <xdr:cNvPr id="67" name="フローチャート: 判断 66"/>
        <xdr:cNvSpPr/>
      </xdr:nvSpPr>
      <xdr:spPr>
        <a:xfrm>
          <a:off x="37465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166790</xdr:rowOff>
    </xdr:from>
    <xdr:ext cx="534377" cy="259045"/>
    <xdr:sp macro="" textlink="">
      <xdr:nvSpPr>
        <xdr:cNvPr id="68" name="テキスト ボックス 67"/>
        <xdr:cNvSpPr txBox="1"/>
      </xdr:nvSpPr>
      <xdr:spPr>
        <a:xfrm>
          <a:off x="3530111" y="616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146231</xdr:rowOff>
    </xdr:from>
    <xdr:to>
      <xdr:col>15</xdr:col>
      <xdr:colOff>50800</xdr:colOff>
      <xdr:row>32</xdr:row>
      <xdr:rowOff>147603</xdr:rowOff>
    </xdr:to>
    <xdr:cxnSp macro="">
      <xdr:nvCxnSpPr>
        <xdr:cNvPr id="69" name="直線コネクタ 68"/>
        <xdr:cNvCxnSpPr/>
      </xdr:nvCxnSpPr>
      <xdr:spPr>
        <a:xfrm>
          <a:off x="2019300" y="5632631"/>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76229</xdr:rowOff>
    </xdr:from>
    <xdr:to>
      <xdr:col>15</xdr:col>
      <xdr:colOff>101600</xdr:colOff>
      <xdr:row>36</xdr:row>
      <xdr:rowOff>6379</xdr:rowOff>
    </xdr:to>
    <xdr:sp macro="" textlink="">
      <xdr:nvSpPr>
        <xdr:cNvPr id="70" name="フローチャート: 判断 69"/>
        <xdr:cNvSpPr/>
      </xdr:nvSpPr>
      <xdr:spPr>
        <a:xfrm>
          <a:off x="2857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168956</xdr:rowOff>
    </xdr:from>
    <xdr:ext cx="534377" cy="259045"/>
    <xdr:sp macro="" textlink="">
      <xdr:nvSpPr>
        <xdr:cNvPr id="71" name="テキスト ボックス 70"/>
        <xdr:cNvSpPr txBox="1"/>
      </xdr:nvSpPr>
      <xdr:spPr>
        <a:xfrm>
          <a:off x="2641111" y="616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146231</xdr:rowOff>
    </xdr:from>
    <xdr:to>
      <xdr:col>10</xdr:col>
      <xdr:colOff>114300</xdr:colOff>
      <xdr:row>32</xdr:row>
      <xdr:rowOff>167458</xdr:rowOff>
    </xdr:to>
    <xdr:cxnSp macro="">
      <xdr:nvCxnSpPr>
        <xdr:cNvPr id="72" name="直線コネクタ 71"/>
        <xdr:cNvCxnSpPr/>
      </xdr:nvCxnSpPr>
      <xdr:spPr>
        <a:xfrm flipV="1">
          <a:off x="1130300" y="5632631"/>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85678</xdr:rowOff>
    </xdr:from>
    <xdr:to>
      <xdr:col>10</xdr:col>
      <xdr:colOff>165100</xdr:colOff>
      <xdr:row>36</xdr:row>
      <xdr:rowOff>15828</xdr:rowOff>
    </xdr:to>
    <xdr:sp macro="" textlink="">
      <xdr:nvSpPr>
        <xdr:cNvPr id="73" name="フローチャート: 判断 72"/>
        <xdr:cNvSpPr/>
      </xdr:nvSpPr>
      <xdr:spPr>
        <a:xfrm>
          <a:off x="1968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6955</xdr:rowOff>
    </xdr:from>
    <xdr:ext cx="534377" cy="259045"/>
    <xdr:sp macro="" textlink="">
      <xdr:nvSpPr>
        <xdr:cNvPr id="74" name="テキスト ボックス 73"/>
        <xdr:cNvSpPr txBox="1"/>
      </xdr:nvSpPr>
      <xdr:spPr>
        <a:xfrm>
          <a:off x="1752111" y="617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93646</xdr:rowOff>
    </xdr:from>
    <xdr:to>
      <xdr:col>6</xdr:col>
      <xdr:colOff>38100</xdr:colOff>
      <xdr:row>36</xdr:row>
      <xdr:rowOff>23796</xdr:rowOff>
    </xdr:to>
    <xdr:sp macro="" textlink="">
      <xdr:nvSpPr>
        <xdr:cNvPr id="75" name="フローチャート: 判断 74"/>
        <xdr:cNvSpPr/>
      </xdr:nvSpPr>
      <xdr:spPr>
        <a:xfrm>
          <a:off x="1079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14923</xdr:rowOff>
    </xdr:from>
    <xdr:ext cx="534377" cy="259045"/>
    <xdr:sp macro="" textlink="">
      <xdr:nvSpPr>
        <xdr:cNvPr id="76" name="テキスト ボックス 75"/>
        <xdr:cNvSpPr txBox="1"/>
      </xdr:nvSpPr>
      <xdr:spPr>
        <a:xfrm>
          <a:off x="863111" y="618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76991</xdr:rowOff>
    </xdr:from>
    <xdr:to>
      <xdr:col>24</xdr:col>
      <xdr:colOff>114300</xdr:colOff>
      <xdr:row>32</xdr:row>
      <xdr:rowOff>7141</xdr:rowOff>
    </xdr:to>
    <xdr:sp macro="" textlink="">
      <xdr:nvSpPr>
        <xdr:cNvPr id="82" name="楕円 81"/>
        <xdr:cNvSpPr/>
      </xdr:nvSpPr>
      <xdr:spPr>
        <a:xfrm>
          <a:off x="4584700" y="539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163368</xdr:rowOff>
    </xdr:from>
    <xdr:ext cx="599010" cy="259045"/>
    <xdr:sp macro="" textlink="">
      <xdr:nvSpPr>
        <xdr:cNvPr id="83" name="人件費該当値テキスト"/>
        <xdr:cNvSpPr txBox="1"/>
      </xdr:nvSpPr>
      <xdr:spPr>
        <a:xfrm>
          <a:off x="4686300" y="5306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18317</xdr:rowOff>
    </xdr:from>
    <xdr:to>
      <xdr:col>20</xdr:col>
      <xdr:colOff>38100</xdr:colOff>
      <xdr:row>33</xdr:row>
      <xdr:rowOff>119917</xdr:rowOff>
    </xdr:to>
    <xdr:sp macro="" textlink="">
      <xdr:nvSpPr>
        <xdr:cNvPr id="84" name="楕円 83"/>
        <xdr:cNvSpPr/>
      </xdr:nvSpPr>
      <xdr:spPr>
        <a:xfrm>
          <a:off x="3746500" y="567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136444</xdr:rowOff>
    </xdr:from>
    <xdr:ext cx="599010" cy="259045"/>
    <xdr:sp macro="" textlink="">
      <xdr:nvSpPr>
        <xdr:cNvPr id="85" name="テキスト ボックス 84"/>
        <xdr:cNvSpPr txBox="1"/>
      </xdr:nvSpPr>
      <xdr:spPr>
        <a:xfrm>
          <a:off x="3497795" y="5451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96803</xdr:rowOff>
    </xdr:from>
    <xdr:to>
      <xdr:col>15</xdr:col>
      <xdr:colOff>101600</xdr:colOff>
      <xdr:row>33</xdr:row>
      <xdr:rowOff>26953</xdr:rowOff>
    </xdr:to>
    <xdr:sp macro="" textlink="">
      <xdr:nvSpPr>
        <xdr:cNvPr id="86" name="楕円 85"/>
        <xdr:cNvSpPr/>
      </xdr:nvSpPr>
      <xdr:spPr>
        <a:xfrm>
          <a:off x="2857500" y="5583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43480</xdr:rowOff>
    </xdr:from>
    <xdr:ext cx="599010" cy="259045"/>
    <xdr:sp macro="" textlink="">
      <xdr:nvSpPr>
        <xdr:cNvPr id="87" name="テキスト ボックス 86"/>
        <xdr:cNvSpPr txBox="1"/>
      </xdr:nvSpPr>
      <xdr:spPr>
        <a:xfrm>
          <a:off x="2608795" y="535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95431</xdr:rowOff>
    </xdr:from>
    <xdr:to>
      <xdr:col>10</xdr:col>
      <xdr:colOff>165100</xdr:colOff>
      <xdr:row>33</xdr:row>
      <xdr:rowOff>25581</xdr:rowOff>
    </xdr:to>
    <xdr:sp macro="" textlink="">
      <xdr:nvSpPr>
        <xdr:cNvPr id="88" name="楕円 87"/>
        <xdr:cNvSpPr/>
      </xdr:nvSpPr>
      <xdr:spPr>
        <a:xfrm>
          <a:off x="1968500" y="558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42108</xdr:rowOff>
    </xdr:from>
    <xdr:ext cx="599010" cy="259045"/>
    <xdr:sp macro="" textlink="">
      <xdr:nvSpPr>
        <xdr:cNvPr id="89" name="テキスト ボックス 88"/>
        <xdr:cNvSpPr txBox="1"/>
      </xdr:nvSpPr>
      <xdr:spPr>
        <a:xfrm>
          <a:off x="1719795" y="5357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116658</xdr:rowOff>
    </xdr:from>
    <xdr:to>
      <xdr:col>6</xdr:col>
      <xdr:colOff>38100</xdr:colOff>
      <xdr:row>33</xdr:row>
      <xdr:rowOff>46808</xdr:rowOff>
    </xdr:to>
    <xdr:sp macro="" textlink="">
      <xdr:nvSpPr>
        <xdr:cNvPr id="90" name="楕円 89"/>
        <xdr:cNvSpPr/>
      </xdr:nvSpPr>
      <xdr:spPr>
        <a:xfrm>
          <a:off x="1079500" y="560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63335</xdr:rowOff>
    </xdr:from>
    <xdr:ext cx="599010" cy="259045"/>
    <xdr:sp macro="" textlink="">
      <xdr:nvSpPr>
        <xdr:cNvPr id="91" name="テキスト ボックス 90"/>
        <xdr:cNvSpPr txBox="1"/>
      </xdr:nvSpPr>
      <xdr:spPr>
        <a:xfrm>
          <a:off x="830795" y="5378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40618</xdr:rowOff>
    </xdr:from>
    <xdr:to>
      <xdr:col>24</xdr:col>
      <xdr:colOff>62865</xdr:colOff>
      <xdr:row>58</xdr:row>
      <xdr:rowOff>140043</xdr:rowOff>
    </xdr:to>
    <xdr:cxnSp macro="">
      <xdr:nvCxnSpPr>
        <xdr:cNvPr id="117" name="直線コネクタ 116"/>
        <xdr:cNvCxnSpPr/>
      </xdr:nvCxnSpPr>
      <xdr:spPr>
        <a:xfrm flipV="1">
          <a:off x="4633595" y="8613118"/>
          <a:ext cx="1270" cy="1471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143870</xdr:rowOff>
    </xdr:from>
    <xdr:ext cx="534377" cy="259045"/>
    <xdr:sp macro="" textlink="">
      <xdr:nvSpPr>
        <xdr:cNvPr id="118" name="物件費最小値テキスト"/>
        <xdr:cNvSpPr txBox="1"/>
      </xdr:nvSpPr>
      <xdr:spPr>
        <a:xfrm>
          <a:off x="4686300" y="1008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140043</xdr:rowOff>
    </xdr:from>
    <xdr:to>
      <xdr:col>24</xdr:col>
      <xdr:colOff>152400</xdr:colOff>
      <xdr:row>58</xdr:row>
      <xdr:rowOff>140043</xdr:rowOff>
    </xdr:to>
    <xdr:cxnSp macro="">
      <xdr:nvCxnSpPr>
        <xdr:cNvPr id="119" name="直線コネクタ 118"/>
        <xdr:cNvCxnSpPr/>
      </xdr:nvCxnSpPr>
      <xdr:spPr>
        <a:xfrm>
          <a:off x="4546600" y="1008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158745</xdr:rowOff>
    </xdr:from>
    <xdr:ext cx="599010" cy="259045"/>
    <xdr:sp macro="" textlink="">
      <xdr:nvSpPr>
        <xdr:cNvPr id="120" name="物件費最大値テキスト"/>
        <xdr:cNvSpPr txBox="1"/>
      </xdr:nvSpPr>
      <xdr:spPr>
        <a:xfrm>
          <a:off x="4686300" y="838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40618</xdr:rowOff>
    </xdr:from>
    <xdr:to>
      <xdr:col>24</xdr:col>
      <xdr:colOff>152400</xdr:colOff>
      <xdr:row>50</xdr:row>
      <xdr:rowOff>40618</xdr:rowOff>
    </xdr:to>
    <xdr:cxnSp macro="">
      <xdr:nvCxnSpPr>
        <xdr:cNvPr id="121" name="直線コネクタ 120"/>
        <xdr:cNvCxnSpPr/>
      </xdr:nvCxnSpPr>
      <xdr:spPr>
        <a:xfrm>
          <a:off x="4546600" y="861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102513</xdr:rowOff>
    </xdr:from>
    <xdr:to>
      <xdr:col>24</xdr:col>
      <xdr:colOff>63500</xdr:colOff>
      <xdr:row>57</xdr:row>
      <xdr:rowOff>128267</xdr:rowOff>
    </xdr:to>
    <xdr:cxnSp macro="">
      <xdr:nvCxnSpPr>
        <xdr:cNvPr id="122" name="直線コネクタ 121"/>
        <xdr:cNvCxnSpPr/>
      </xdr:nvCxnSpPr>
      <xdr:spPr>
        <a:xfrm>
          <a:off x="3797300" y="9875163"/>
          <a:ext cx="838200" cy="25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73069</xdr:rowOff>
    </xdr:from>
    <xdr:ext cx="534377" cy="259045"/>
    <xdr:sp macro="" textlink="">
      <xdr:nvSpPr>
        <xdr:cNvPr id="123" name="物件費平均値テキスト"/>
        <xdr:cNvSpPr txBox="1"/>
      </xdr:nvSpPr>
      <xdr:spPr>
        <a:xfrm>
          <a:off x="4686300" y="9845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94642</xdr:rowOff>
    </xdr:from>
    <xdr:to>
      <xdr:col>24</xdr:col>
      <xdr:colOff>114300</xdr:colOff>
      <xdr:row>58</xdr:row>
      <xdr:rowOff>24792</xdr:rowOff>
    </xdr:to>
    <xdr:sp macro="" textlink="">
      <xdr:nvSpPr>
        <xdr:cNvPr id="124" name="フローチャート: 判断 123"/>
        <xdr:cNvSpPr/>
      </xdr:nvSpPr>
      <xdr:spPr>
        <a:xfrm>
          <a:off x="4584700" y="986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102513</xdr:rowOff>
    </xdr:from>
    <xdr:to>
      <xdr:col>19</xdr:col>
      <xdr:colOff>177800</xdr:colOff>
      <xdr:row>57</xdr:row>
      <xdr:rowOff>126232</xdr:rowOff>
    </xdr:to>
    <xdr:cxnSp macro="">
      <xdr:nvCxnSpPr>
        <xdr:cNvPr id="125" name="直線コネクタ 124"/>
        <xdr:cNvCxnSpPr/>
      </xdr:nvCxnSpPr>
      <xdr:spPr>
        <a:xfrm flipV="1">
          <a:off x="2908300" y="9875163"/>
          <a:ext cx="889000" cy="23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105680</xdr:rowOff>
    </xdr:from>
    <xdr:to>
      <xdr:col>20</xdr:col>
      <xdr:colOff>38100</xdr:colOff>
      <xdr:row>58</xdr:row>
      <xdr:rowOff>35830</xdr:rowOff>
    </xdr:to>
    <xdr:sp macro="" textlink="">
      <xdr:nvSpPr>
        <xdr:cNvPr id="126" name="フローチャート: 判断 125"/>
        <xdr:cNvSpPr/>
      </xdr:nvSpPr>
      <xdr:spPr>
        <a:xfrm>
          <a:off x="3746500" y="98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26957</xdr:rowOff>
    </xdr:from>
    <xdr:ext cx="534377" cy="259045"/>
    <xdr:sp macro="" textlink="">
      <xdr:nvSpPr>
        <xdr:cNvPr id="127" name="テキスト ボックス 126"/>
        <xdr:cNvSpPr txBox="1"/>
      </xdr:nvSpPr>
      <xdr:spPr>
        <a:xfrm>
          <a:off x="3530111" y="997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126232</xdr:rowOff>
    </xdr:from>
    <xdr:to>
      <xdr:col>15</xdr:col>
      <xdr:colOff>50800</xdr:colOff>
      <xdr:row>57</xdr:row>
      <xdr:rowOff>157018</xdr:rowOff>
    </xdr:to>
    <xdr:cxnSp macro="">
      <xdr:nvCxnSpPr>
        <xdr:cNvPr id="128" name="直線コネクタ 127"/>
        <xdr:cNvCxnSpPr/>
      </xdr:nvCxnSpPr>
      <xdr:spPr>
        <a:xfrm flipV="1">
          <a:off x="2019300" y="9898882"/>
          <a:ext cx="889000" cy="30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126345</xdr:rowOff>
    </xdr:from>
    <xdr:to>
      <xdr:col>15</xdr:col>
      <xdr:colOff>101600</xdr:colOff>
      <xdr:row>58</xdr:row>
      <xdr:rowOff>56495</xdr:rowOff>
    </xdr:to>
    <xdr:sp macro="" textlink="">
      <xdr:nvSpPr>
        <xdr:cNvPr id="129" name="フローチャート: 判断 128"/>
        <xdr:cNvSpPr/>
      </xdr:nvSpPr>
      <xdr:spPr>
        <a:xfrm>
          <a:off x="2857500" y="9898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47622</xdr:rowOff>
    </xdr:from>
    <xdr:ext cx="534377" cy="259045"/>
    <xdr:sp macro="" textlink="">
      <xdr:nvSpPr>
        <xdr:cNvPr id="130" name="テキスト ボックス 129"/>
        <xdr:cNvSpPr txBox="1"/>
      </xdr:nvSpPr>
      <xdr:spPr>
        <a:xfrm>
          <a:off x="2641111" y="9991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157018</xdr:rowOff>
    </xdr:from>
    <xdr:to>
      <xdr:col>10</xdr:col>
      <xdr:colOff>114300</xdr:colOff>
      <xdr:row>57</xdr:row>
      <xdr:rowOff>160907</xdr:rowOff>
    </xdr:to>
    <xdr:cxnSp macro="">
      <xdr:nvCxnSpPr>
        <xdr:cNvPr id="131" name="直線コネクタ 130"/>
        <xdr:cNvCxnSpPr/>
      </xdr:nvCxnSpPr>
      <xdr:spPr>
        <a:xfrm flipV="1">
          <a:off x="1130300" y="9929668"/>
          <a:ext cx="889000" cy="3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138633</xdr:rowOff>
    </xdr:from>
    <xdr:to>
      <xdr:col>10</xdr:col>
      <xdr:colOff>165100</xdr:colOff>
      <xdr:row>58</xdr:row>
      <xdr:rowOff>68783</xdr:rowOff>
    </xdr:to>
    <xdr:sp macro="" textlink="">
      <xdr:nvSpPr>
        <xdr:cNvPr id="132" name="フローチャート: 判断 131"/>
        <xdr:cNvSpPr/>
      </xdr:nvSpPr>
      <xdr:spPr>
        <a:xfrm>
          <a:off x="1968500" y="99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59910</xdr:rowOff>
    </xdr:from>
    <xdr:ext cx="534377" cy="259045"/>
    <xdr:sp macro="" textlink="">
      <xdr:nvSpPr>
        <xdr:cNvPr id="133" name="テキスト ボックス 132"/>
        <xdr:cNvSpPr txBox="1"/>
      </xdr:nvSpPr>
      <xdr:spPr>
        <a:xfrm>
          <a:off x="1752111" y="1000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144149</xdr:rowOff>
    </xdr:from>
    <xdr:to>
      <xdr:col>6</xdr:col>
      <xdr:colOff>38100</xdr:colOff>
      <xdr:row>58</xdr:row>
      <xdr:rowOff>74299</xdr:rowOff>
    </xdr:to>
    <xdr:sp macro="" textlink="">
      <xdr:nvSpPr>
        <xdr:cNvPr id="134" name="フローチャート: 判断 133"/>
        <xdr:cNvSpPr/>
      </xdr:nvSpPr>
      <xdr:spPr>
        <a:xfrm>
          <a:off x="1079500" y="99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65426</xdr:rowOff>
    </xdr:from>
    <xdr:ext cx="534377" cy="259045"/>
    <xdr:sp macro="" textlink="">
      <xdr:nvSpPr>
        <xdr:cNvPr id="135" name="テキスト ボックス 134"/>
        <xdr:cNvSpPr txBox="1"/>
      </xdr:nvSpPr>
      <xdr:spPr>
        <a:xfrm>
          <a:off x="863111" y="1000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77467</xdr:rowOff>
    </xdr:from>
    <xdr:to>
      <xdr:col>24</xdr:col>
      <xdr:colOff>114300</xdr:colOff>
      <xdr:row>58</xdr:row>
      <xdr:rowOff>7617</xdr:rowOff>
    </xdr:to>
    <xdr:sp macro="" textlink="">
      <xdr:nvSpPr>
        <xdr:cNvPr id="141" name="楕円 140"/>
        <xdr:cNvSpPr/>
      </xdr:nvSpPr>
      <xdr:spPr>
        <a:xfrm>
          <a:off x="4584700" y="9850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100344</xdr:rowOff>
    </xdr:from>
    <xdr:ext cx="534377" cy="259045"/>
    <xdr:sp macro="" textlink="">
      <xdr:nvSpPr>
        <xdr:cNvPr id="142" name="物件費該当値テキスト"/>
        <xdr:cNvSpPr txBox="1"/>
      </xdr:nvSpPr>
      <xdr:spPr>
        <a:xfrm>
          <a:off x="4686300" y="970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51713</xdr:rowOff>
    </xdr:from>
    <xdr:to>
      <xdr:col>20</xdr:col>
      <xdr:colOff>38100</xdr:colOff>
      <xdr:row>57</xdr:row>
      <xdr:rowOff>153313</xdr:rowOff>
    </xdr:to>
    <xdr:sp macro="" textlink="">
      <xdr:nvSpPr>
        <xdr:cNvPr id="143" name="楕円 142"/>
        <xdr:cNvSpPr/>
      </xdr:nvSpPr>
      <xdr:spPr>
        <a:xfrm>
          <a:off x="3746500" y="982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169840</xdr:rowOff>
    </xdr:from>
    <xdr:ext cx="599010" cy="259045"/>
    <xdr:sp macro="" textlink="">
      <xdr:nvSpPr>
        <xdr:cNvPr id="144" name="テキスト ボックス 143"/>
        <xdr:cNvSpPr txBox="1"/>
      </xdr:nvSpPr>
      <xdr:spPr>
        <a:xfrm>
          <a:off x="3497795" y="9599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75432</xdr:rowOff>
    </xdr:from>
    <xdr:to>
      <xdr:col>15</xdr:col>
      <xdr:colOff>101600</xdr:colOff>
      <xdr:row>58</xdr:row>
      <xdr:rowOff>5582</xdr:rowOff>
    </xdr:to>
    <xdr:sp macro="" textlink="">
      <xdr:nvSpPr>
        <xdr:cNvPr id="145" name="楕円 144"/>
        <xdr:cNvSpPr/>
      </xdr:nvSpPr>
      <xdr:spPr>
        <a:xfrm>
          <a:off x="2857500" y="984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22109</xdr:rowOff>
    </xdr:from>
    <xdr:ext cx="534377" cy="259045"/>
    <xdr:sp macro="" textlink="">
      <xdr:nvSpPr>
        <xdr:cNvPr id="146" name="テキスト ボックス 145"/>
        <xdr:cNvSpPr txBox="1"/>
      </xdr:nvSpPr>
      <xdr:spPr>
        <a:xfrm>
          <a:off x="2641111" y="962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106218</xdr:rowOff>
    </xdr:from>
    <xdr:to>
      <xdr:col>10</xdr:col>
      <xdr:colOff>165100</xdr:colOff>
      <xdr:row>58</xdr:row>
      <xdr:rowOff>36368</xdr:rowOff>
    </xdr:to>
    <xdr:sp macro="" textlink="">
      <xdr:nvSpPr>
        <xdr:cNvPr id="147" name="楕円 146"/>
        <xdr:cNvSpPr/>
      </xdr:nvSpPr>
      <xdr:spPr>
        <a:xfrm>
          <a:off x="1968500" y="987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52895</xdr:rowOff>
    </xdr:from>
    <xdr:ext cx="534377" cy="259045"/>
    <xdr:sp macro="" textlink="">
      <xdr:nvSpPr>
        <xdr:cNvPr id="148" name="テキスト ボックス 147"/>
        <xdr:cNvSpPr txBox="1"/>
      </xdr:nvSpPr>
      <xdr:spPr>
        <a:xfrm>
          <a:off x="1752111" y="965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110107</xdr:rowOff>
    </xdr:from>
    <xdr:to>
      <xdr:col>6</xdr:col>
      <xdr:colOff>38100</xdr:colOff>
      <xdr:row>58</xdr:row>
      <xdr:rowOff>40257</xdr:rowOff>
    </xdr:to>
    <xdr:sp macro="" textlink="">
      <xdr:nvSpPr>
        <xdr:cNvPr id="149" name="楕円 148"/>
        <xdr:cNvSpPr/>
      </xdr:nvSpPr>
      <xdr:spPr>
        <a:xfrm>
          <a:off x="1079500" y="988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56784</xdr:rowOff>
    </xdr:from>
    <xdr:ext cx="534377" cy="259045"/>
    <xdr:sp macro="" textlink="">
      <xdr:nvSpPr>
        <xdr:cNvPr id="150" name="テキスト ボックス 149"/>
        <xdr:cNvSpPr txBox="1"/>
      </xdr:nvSpPr>
      <xdr:spPr>
        <a:xfrm>
          <a:off x="863111" y="9657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69024</xdr:rowOff>
    </xdr:from>
    <xdr:to>
      <xdr:col>24</xdr:col>
      <xdr:colOff>62865</xdr:colOff>
      <xdr:row>79</xdr:row>
      <xdr:rowOff>43250</xdr:rowOff>
    </xdr:to>
    <xdr:cxnSp macro="">
      <xdr:nvCxnSpPr>
        <xdr:cNvPr id="174" name="直線コネクタ 173"/>
        <xdr:cNvCxnSpPr/>
      </xdr:nvCxnSpPr>
      <xdr:spPr>
        <a:xfrm flipV="1">
          <a:off x="4633595" y="12241974"/>
          <a:ext cx="1270" cy="1345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47077</xdr:rowOff>
    </xdr:from>
    <xdr:ext cx="313932" cy="259045"/>
    <xdr:sp macro="" textlink="">
      <xdr:nvSpPr>
        <xdr:cNvPr id="175" name="維持補修費最小値テキスト"/>
        <xdr:cNvSpPr txBox="1"/>
      </xdr:nvSpPr>
      <xdr:spPr>
        <a:xfrm>
          <a:off x="4686300" y="13591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43250</xdr:rowOff>
    </xdr:from>
    <xdr:to>
      <xdr:col>24</xdr:col>
      <xdr:colOff>152400</xdr:colOff>
      <xdr:row>79</xdr:row>
      <xdr:rowOff>43250</xdr:rowOff>
    </xdr:to>
    <xdr:cxnSp macro="">
      <xdr:nvCxnSpPr>
        <xdr:cNvPr id="176" name="直線コネクタ 175"/>
        <xdr:cNvCxnSpPr/>
      </xdr:nvCxnSpPr>
      <xdr:spPr>
        <a:xfrm>
          <a:off x="4546600" y="1358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15701</xdr:rowOff>
    </xdr:from>
    <xdr:ext cx="534377" cy="259045"/>
    <xdr:sp macro="" textlink="">
      <xdr:nvSpPr>
        <xdr:cNvPr id="177" name="維持補修費最大値テキスト"/>
        <xdr:cNvSpPr txBox="1"/>
      </xdr:nvSpPr>
      <xdr:spPr>
        <a:xfrm>
          <a:off x="4686300" y="1201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69024</xdr:rowOff>
    </xdr:from>
    <xdr:to>
      <xdr:col>24</xdr:col>
      <xdr:colOff>152400</xdr:colOff>
      <xdr:row>71</xdr:row>
      <xdr:rowOff>69024</xdr:rowOff>
    </xdr:to>
    <xdr:cxnSp macro="">
      <xdr:nvCxnSpPr>
        <xdr:cNvPr id="178" name="直線コネクタ 177"/>
        <xdr:cNvCxnSpPr/>
      </xdr:nvCxnSpPr>
      <xdr:spPr>
        <a:xfrm>
          <a:off x="4546600" y="12241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108038</xdr:rowOff>
    </xdr:from>
    <xdr:to>
      <xdr:col>24</xdr:col>
      <xdr:colOff>63500</xdr:colOff>
      <xdr:row>78</xdr:row>
      <xdr:rowOff>139185</xdr:rowOff>
    </xdr:to>
    <xdr:cxnSp macro="">
      <xdr:nvCxnSpPr>
        <xdr:cNvPr id="179" name="直線コネクタ 178"/>
        <xdr:cNvCxnSpPr/>
      </xdr:nvCxnSpPr>
      <xdr:spPr>
        <a:xfrm>
          <a:off x="3797300" y="13481138"/>
          <a:ext cx="838200" cy="3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7250</xdr:rowOff>
    </xdr:from>
    <xdr:ext cx="469744" cy="259045"/>
    <xdr:sp macro="" textlink="">
      <xdr:nvSpPr>
        <xdr:cNvPr id="180" name="維持補修費平均値テキスト"/>
        <xdr:cNvSpPr txBox="1"/>
      </xdr:nvSpPr>
      <xdr:spPr>
        <a:xfrm>
          <a:off x="4686300" y="13208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155823</xdr:rowOff>
    </xdr:from>
    <xdr:to>
      <xdr:col>24</xdr:col>
      <xdr:colOff>114300</xdr:colOff>
      <xdr:row>78</xdr:row>
      <xdr:rowOff>85973</xdr:rowOff>
    </xdr:to>
    <xdr:sp macro="" textlink="">
      <xdr:nvSpPr>
        <xdr:cNvPr id="181" name="フローチャート: 判断 180"/>
        <xdr:cNvSpPr/>
      </xdr:nvSpPr>
      <xdr:spPr>
        <a:xfrm>
          <a:off x="45847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87103</xdr:rowOff>
    </xdr:from>
    <xdr:to>
      <xdr:col>19</xdr:col>
      <xdr:colOff>177800</xdr:colOff>
      <xdr:row>78</xdr:row>
      <xdr:rowOff>108038</xdr:rowOff>
    </xdr:to>
    <xdr:cxnSp macro="">
      <xdr:nvCxnSpPr>
        <xdr:cNvPr id="182" name="直線コネクタ 181"/>
        <xdr:cNvCxnSpPr/>
      </xdr:nvCxnSpPr>
      <xdr:spPr>
        <a:xfrm>
          <a:off x="2908300" y="13460203"/>
          <a:ext cx="889000" cy="20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37636</xdr:rowOff>
    </xdr:from>
    <xdr:to>
      <xdr:col>20</xdr:col>
      <xdr:colOff>38100</xdr:colOff>
      <xdr:row>78</xdr:row>
      <xdr:rowOff>139236</xdr:rowOff>
    </xdr:to>
    <xdr:sp macro="" textlink="">
      <xdr:nvSpPr>
        <xdr:cNvPr id="183" name="フローチャート: 判断 182"/>
        <xdr:cNvSpPr/>
      </xdr:nvSpPr>
      <xdr:spPr>
        <a:xfrm>
          <a:off x="3746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155763</xdr:rowOff>
    </xdr:from>
    <xdr:ext cx="469744" cy="259045"/>
    <xdr:sp macro="" textlink="">
      <xdr:nvSpPr>
        <xdr:cNvPr id="184" name="テキスト ボックス 183"/>
        <xdr:cNvSpPr txBox="1"/>
      </xdr:nvSpPr>
      <xdr:spPr>
        <a:xfrm>
          <a:off x="3562428" y="1318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87103</xdr:rowOff>
    </xdr:from>
    <xdr:to>
      <xdr:col>15</xdr:col>
      <xdr:colOff>50800</xdr:colOff>
      <xdr:row>78</xdr:row>
      <xdr:rowOff>123661</xdr:rowOff>
    </xdr:to>
    <xdr:cxnSp macro="">
      <xdr:nvCxnSpPr>
        <xdr:cNvPr id="185" name="直線コネクタ 184"/>
        <xdr:cNvCxnSpPr/>
      </xdr:nvCxnSpPr>
      <xdr:spPr>
        <a:xfrm flipV="1">
          <a:off x="2019300" y="13460203"/>
          <a:ext cx="889000" cy="36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19234</xdr:rowOff>
    </xdr:from>
    <xdr:to>
      <xdr:col>15</xdr:col>
      <xdr:colOff>101600</xdr:colOff>
      <xdr:row>78</xdr:row>
      <xdr:rowOff>120834</xdr:rowOff>
    </xdr:to>
    <xdr:sp macro="" textlink="">
      <xdr:nvSpPr>
        <xdr:cNvPr id="186" name="フローチャート: 判断 185"/>
        <xdr:cNvSpPr/>
      </xdr:nvSpPr>
      <xdr:spPr>
        <a:xfrm>
          <a:off x="2857500" y="1339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137361</xdr:rowOff>
    </xdr:from>
    <xdr:ext cx="469744" cy="259045"/>
    <xdr:sp macro="" textlink="">
      <xdr:nvSpPr>
        <xdr:cNvPr id="187" name="テキスト ボックス 186"/>
        <xdr:cNvSpPr txBox="1"/>
      </xdr:nvSpPr>
      <xdr:spPr>
        <a:xfrm>
          <a:off x="2673428" y="1316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117411</xdr:rowOff>
    </xdr:from>
    <xdr:to>
      <xdr:col>10</xdr:col>
      <xdr:colOff>114300</xdr:colOff>
      <xdr:row>78</xdr:row>
      <xdr:rowOff>123661</xdr:rowOff>
    </xdr:to>
    <xdr:cxnSp macro="">
      <xdr:nvCxnSpPr>
        <xdr:cNvPr id="188" name="直線コネクタ 187"/>
        <xdr:cNvCxnSpPr/>
      </xdr:nvCxnSpPr>
      <xdr:spPr>
        <a:xfrm>
          <a:off x="1130300" y="13490511"/>
          <a:ext cx="889000" cy="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12528</xdr:rowOff>
    </xdr:from>
    <xdr:to>
      <xdr:col>10</xdr:col>
      <xdr:colOff>165100</xdr:colOff>
      <xdr:row>78</xdr:row>
      <xdr:rowOff>114128</xdr:rowOff>
    </xdr:to>
    <xdr:sp macro="" textlink="">
      <xdr:nvSpPr>
        <xdr:cNvPr id="189" name="フローチャート: 判断 188"/>
        <xdr:cNvSpPr/>
      </xdr:nvSpPr>
      <xdr:spPr>
        <a:xfrm>
          <a:off x="19685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130655</xdr:rowOff>
    </xdr:from>
    <xdr:ext cx="469744" cy="259045"/>
    <xdr:sp macro="" textlink="">
      <xdr:nvSpPr>
        <xdr:cNvPr id="190" name="テキスト ボックス 189"/>
        <xdr:cNvSpPr txBox="1"/>
      </xdr:nvSpPr>
      <xdr:spPr>
        <a:xfrm>
          <a:off x="1784428" y="13160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27787</xdr:rowOff>
    </xdr:from>
    <xdr:to>
      <xdr:col>6</xdr:col>
      <xdr:colOff>38100</xdr:colOff>
      <xdr:row>78</xdr:row>
      <xdr:rowOff>129387</xdr:rowOff>
    </xdr:to>
    <xdr:sp macro="" textlink="">
      <xdr:nvSpPr>
        <xdr:cNvPr id="191" name="フローチャート: 判断 190"/>
        <xdr:cNvSpPr/>
      </xdr:nvSpPr>
      <xdr:spPr>
        <a:xfrm>
          <a:off x="1079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145914</xdr:rowOff>
    </xdr:from>
    <xdr:ext cx="469744" cy="259045"/>
    <xdr:sp macro="" textlink="">
      <xdr:nvSpPr>
        <xdr:cNvPr id="192" name="テキスト ボックス 191"/>
        <xdr:cNvSpPr txBox="1"/>
      </xdr:nvSpPr>
      <xdr:spPr>
        <a:xfrm>
          <a:off x="895428" y="131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88385</xdr:rowOff>
    </xdr:from>
    <xdr:to>
      <xdr:col>24</xdr:col>
      <xdr:colOff>114300</xdr:colOff>
      <xdr:row>79</xdr:row>
      <xdr:rowOff>18535</xdr:rowOff>
    </xdr:to>
    <xdr:sp macro="" textlink="">
      <xdr:nvSpPr>
        <xdr:cNvPr id="198" name="楕円 197"/>
        <xdr:cNvSpPr/>
      </xdr:nvSpPr>
      <xdr:spPr>
        <a:xfrm>
          <a:off x="4584700" y="1346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3312</xdr:rowOff>
    </xdr:from>
    <xdr:ext cx="469744" cy="259045"/>
    <xdr:sp macro="" textlink="">
      <xdr:nvSpPr>
        <xdr:cNvPr id="199" name="維持補修費該当値テキスト"/>
        <xdr:cNvSpPr txBox="1"/>
      </xdr:nvSpPr>
      <xdr:spPr>
        <a:xfrm>
          <a:off x="4686300" y="13376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57238</xdr:rowOff>
    </xdr:from>
    <xdr:to>
      <xdr:col>20</xdr:col>
      <xdr:colOff>38100</xdr:colOff>
      <xdr:row>78</xdr:row>
      <xdr:rowOff>158838</xdr:rowOff>
    </xdr:to>
    <xdr:sp macro="" textlink="">
      <xdr:nvSpPr>
        <xdr:cNvPr id="200" name="楕円 199"/>
        <xdr:cNvSpPr/>
      </xdr:nvSpPr>
      <xdr:spPr>
        <a:xfrm>
          <a:off x="3746500" y="1343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149965</xdr:rowOff>
    </xdr:from>
    <xdr:ext cx="469744" cy="259045"/>
    <xdr:sp macro="" textlink="">
      <xdr:nvSpPr>
        <xdr:cNvPr id="201" name="テキスト ボックス 200"/>
        <xdr:cNvSpPr txBox="1"/>
      </xdr:nvSpPr>
      <xdr:spPr>
        <a:xfrm>
          <a:off x="3562428" y="13523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36303</xdr:rowOff>
    </xdr:from>
    <xdr:to>
      <xdr:col>15</xdr:col>
      <xdr:colOff>101600</xdr:colOff>
      <xdr:row>78</xdr:row>
      <xdr:rowOff>137903</xdr:rowOff>
    </xdr:to>
    <xdr:sp macro="" textlink="">
      <xdr:nvSpPr>
        <xdr:cNvPr id="202" name="楕円 201"/>
        <xdr:cNvSpPr/>
      </xdr:nvSpPr>
      <xdr:spPr>
        <a:xfrm>
          <a:off x="2857500" y="1340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129030</xdr:rowOff>
    </xdr:from>
    <xdr:ext cx="469744" cy="259045"/>
    <xdr:sp macro="" textlink="">
      <xdr:nvSpPr>
        <xdr:cNvPr id="203" name="テキスト ボックス 202"/>
        <xdr:cNvSpPr txBox="1"/>
      </xdr:nvSpPr>
      <xdr:spPr>
        <a:xfrm>
          <a:off x="2673428" y="13502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72861</xdr:rowOff>
    </xdr:from>
    <xdr:to>
      <xdr:col>10</xdr:col>
      <xdr:colOff>165100</xdr:colOff>
      <xdr:row>79</xdr:row>
      <xdr:rowOff>3011</xdr:rowOff>
    </xdr:to>
    <xdr:sp macro="" textlink="">
      <xdr:nvSpPr>
        <xdr:cNvPr id="204" name="楕円 203"/>
        <xdr:cNvSpPr/>
      </xdr:nvSpPr>
      <xdr:spPr>
        <a:xfrm>
          <a:off x="1968500" y="1344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165588</xdr:rowOff>
    </xdr:from>
    <xdr:ext cx="469744" cy="259045"/>
    <xdr:sp macro="" textlink="">
      <xdr:nvSpPr>
        <xdr:cNvPr id="205" name="テキスト ボックス 204"/>
        <xdr:cNvSpPr txBox="1"/>
      </xdr:nvSpPr>
      <xdr:spPr>
        <a:xfrm>
          <a:off x="1784428" y="13538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66611</xdr:rowOff>
    </xdr:from>
    <xdr:to>
      <xdr:col>6</xdr:col>
      <xdr:colOff>38100</xdr:colOff>
      <xdr:row>78</xdr:row>
      <xdr:rowOff>168211</xdr:rowOff>
    </xdr:to>
    <xdr:sp macro="" textlink="">
      <xdr:nvSpPr>
        <xdr:cNvPr id="206" name="楕円 205"/>
        <xdr:cNvSpPr/>
      </xdr:nvSpPr>
      <xdr:spPr>
        <a:xfrm>
          <a:off x="1079500" y="1343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159338</xdr:rowOff>
    </xdr:from>
    <xdr:ext cx="469744" cy="259045"/>
    <xdr:sp macro="" textlink="">
      <xdr:nvSpPr>
        <xdr:cNvPr id="207" name="テキスト ボックス 206"/>
        <xdr:cNvSpPr txBox="1"/>
      </xdr:nvSpPr>
      <xdr:spPr>
        <a:xfrm>
          <a:off x="895428" y="1353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4" name="テキスト ボックス 22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62522</xdr:rowOff>
    </xdr:from>
    <xdr:to>
      <xdr:col>24</xdr:col>
      <xdr:colOff>62865</xdr:colOff>
      <xdr:row>99</xdr:row>
      <xdr:rowOff>91593</xdr:rowOff>
    </xdr:to>
    <xdr:cxnSp macro="">
      <xdr:nvCxnSpPr>
        <xdr:cNvPr id="232" name="直線コネクタ 231"/>
        <xdr:cNvCxnSpPr/>
      </xdr:nvCxnSpPr>
      <xdr:spPr>
        <a:xfrm flipV="1">
          <a:off x="4633595" y="15493022"/>
          <a:ext cx="1270" cy="1572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95420</xdr:rowOff>
    </xdr:from>
    <xdr:ext cx="534377" cy="259045"/>
    <xdr:sp macro="" textlink="">
      <xdr:nvSpPr>
        <xdr:cNvPr id="233" name="扶助費最小値テキスト"/>
        <xdr:cNvSpPr txBox="1"/>
      </xdr:nvSpPr>
      <xdr:spPr>
        <a:xfrm>
          <a:off x="4686300" y="1706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91593</xdr:rowOff>
    </xdr:from>
    <xdr:to>
      <xdr:col>24</xdr:col>
      <xdr:colOff>152400</xdr:colOff>
      <xdr:row>99</xdr:row>
      <xdr:rowOff>91593</xdr:rowOff>
    </xdr:to>
    <xdr:cxnSp macro="">
      <xdr:nvCxnSpPr>
        <xdr:cNvPr id="234" name="直線コネクタ 233"/>
        <xdr:cNvCxnSpPr/>
      </xdr:nvCxnSpPr>
      <xdr:spPr>
        <a:xfrm>
          <a:off x="4546600" y="1706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9199</xdr:rowOff>
    </xdr:from>
    <xdr:ext cx="599010" cy="259045"/>
    <xdr:sp macro="" textlink="">
      <xdr:nvSpPr>
        <xdr:cNvPr id="235" name="扶助費最大値テキスト"/>
        <xdr:cNvSpPr txBox="1"/>
      </xdr:nvSpPr>
      <xdr:spPr>
        <a:xfrm>
          <a:off x="4686300" y="15268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62522</xdr:rowOff>
    </xdr:from>
    <xdr:to>
      <xdr:col>24</xdr:col>
      <xdr:colOff>152400</xdr:colOff>
      <xdr:row>90</xdr:row>
      <xdr:rowOff>62522</xdr:rowOff>
    </xdr:to>
    <xdr:cxnSp macro="">
      <xdr:nvCxnSpPr>
        <xdr:cNvPr id="236" name="直線コネクタ 235"/>
        <xdr:cNvCxnSpPr/>
      </xdr:nvCxnSpPr>
      <xdr:spPr>
        <a:xfrm>
          <a:off x="4546600" y="15493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132398</xdr:rowOff>
    </xdr:from>
    <xdr:to>
      <xdr:col>24</xdr:col>
      <xdr:colOff>63500</xdr:colOff>
      <xdr:row>96</xdr:row>
      <xdr:rowOff>154521</xdr:rowOff>
    </xdr:to>
    <xdr:cxnSp macro="">
      <xdr:nvCxnSpPr>
        <xdr:cNvPr id="237" name="直線コネクタ 236"/>
        <xdr:cNvCxnSpPr/>
      </xdr:nvCxnSpPr>
      <xdr:spPr>
        <a:xfrm>
          <a:off x="3797300" y="16591598"/>
          <a:ext cx="838200" cy="2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162920</xdr:rowOff>
    </xdr:from>
    <xdr:ext cx="599010" cy="259045"/>
    <xdr:sp macro="" textlink="">
      <xdr:nvSpPr>
        <xdr:cNvPr id="238" name="扶助費平均値テキスト"/>
        <xdr:cNvSpPr txBox="1"/>
      </xdr:nvSpPr>
      <xdr:spPr>
        <a:xfrm>
          <a:off x="4686300" y="162792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140043</xdr:rowOff>
    </xdr:from>
    <xdr:to>
      <xdr:col>24</xdr:col>
      <xdr:colOff>114300</xdr:colOff>
      <xdr:row>96</xdr:row>
      <xdr:rowOff>70193</xdr:rowOff>
    </xdr:to>
    <xdr:sp macro="" textlink="">
      <xdr:nvSpPr>
        <xdr:cNvPr id="239" name="フローチャート: 判断 238"/>
        <xdr:cNvSpPr/>
      </xdr:nvSpPr>
      <xdr:spPr>
        <a:xfrm>
          <a:off x="4584700" y="1642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132398</xdr:rowOff>
    </xdr:from>
    <xdr:to>
      <xdr:col>19</xdr:col>
      <xdr:colOff>177800</xdr:colOff>
      <xdr:row>97</xdr:row>
      <xdr:rowOff>3023</xdr:rowOff>
    </xdr:to>
    <xdr:cxnSp macro="">
      <xdr:nvCxnSpPr>
        <xdr:cNvPr id="240" name="直線コネクタ 239"/>
        <xdr:cNvCxnSpPr/>
      </xdr:nvCxnSpPr>
      <xdr:spPr>
        <a:xfrm flipV="1">
          <a:off x="2908300" y="16591598"/>
          <a:ext cx="889000" cy="42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139230</xdr:rowOff>
    </xdr:from>
    <xdr:to>
      <xdr:col>20</xdr:col>
      <xdr:colOff>38100</xdr:colOff>
      <xdr:row>96</xdr:row>
      <xdr:rowOff>69380</xdr:rowOff>
    </xdr:to>
    <xdr:sp macro="" textlink="">
      <xdr:nvSpPr>
        <xdr:cNvPr id="241" name="フローチャート: 判断 240"/>
        <xdr:cNvSpPr/>
      </xdr:nvSpPr>
      <xdr:spPr>
        <a:xfrm>
          <a:off x="37465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85907</xdr:rowOff>
    </xdr:from>
    <xdr:ext cx="599010" cy="259045"/>
    <xdr:sp macro="" textlink="">
      <xdr:nvSpPr>
        <xdr:cNvPr id="242" name="テキスト ボックス 241"/>
        <xdr:cNvSpPr txBox="1"/>
      </xdr:nvSpPr>
      <xdr:spPr>
        <a:xfrm>
          <a:off x="3497795" y="16202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146507</xdr:rowOff>
    </xdr:from>
    <xdr:to>
      <xdr:col>15</xdr:col>
      <xdr:colOff>50800</xdr:colOff>
      <xdr:row>97</xdr:row>
      <xdr:rowOff>3023</xdr:rowOff>
    </xdr:to>
    <xdr:cxnSp macro="">
      <xdr:nvCxnSpPr>
        <xdr:cNvPr id="243" name="直線コネクタ 242"/>
        <xdr:cNvCxnSpPr/>
      </xdr:nvCxnSpPr>
      <xdr:spPr>
        <a:xfrm>
          <a:off x="2019300" y="16605707"/>
          <a:ext cx="889000" cy="27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20943</xdr:rowOff>
    </xdr:from>
    <xdr:to>
      <xdr:col>15</xdr:col>
      <xdr:colOff>101600</xdr:colOff>
      <xdr:row>96</xdr:row>
      <xdr:rowOff>122543</xdr:rowOff>
    </xdr:to>
    <xdr:sp macro="" textlink="">
      <xdr:nvSpPr>
        <xdr:cNvPr id="244" name="フローチャート: 判断 243"/>
        <xdr:cNvSpPr/>
      </xdr:nvSpPr>
      <xdr:spPr>
        <a:xfrm>
          <a:off x="2857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139070</xdr:rowOff>
    </xdr:from>
    <xdr:ext cx="534377" cy="259045"/>
    <xdr:sp macro="" textlink="">
      <xdr:nvSpPr>
        <xdr:cNvPr id="245" name="テキスト ボックス 244"/>
        <xdr:cNvSpPr txBox="1"/>
      </xdr:nvSpPr>
      <xdr:spPr>
        <a:xfrm>
          <a:off x="2641111" y="1625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105817</xdr:rowOff>
    </xdr:from>
    <xdr:to>
      <xdr:col>10</xdr:col>
      <xdr:colOff>114300</xdr:colOff>
      <xdr:row>96</xdr:row>
      <xdr:rowOff>146507</xdr:rowOff>
    </xdr:to>
    <xdr:cxnSp macro="">
      <xdr:nvCxnSpPr>
        <xdr:cNvPr id="246" name="直線コネクタ 245"/>
        <xdr:cNvCxnSpPr/>
      </xdr:nvCxnSpPr>
      <xdr:spPr>
        <a:xfrm>
          <a:off x="1130300" y="16565017"/>
          <a:ext cx="889000" cy="40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31217</xdr:rowOff>
    </xdr:from>
    <xdr:to>
      <xdr:col>10</xdr:col>
      <xdr:colOff>165100</xdr:colOff>
      <xdr:row>96</xdr:row>
      <xdr:rowOff>132817</xdr:rowOff>
    </xdr:to>
    <xdr:sp macro="" textlink="">
      <xdr:nvSpPr>
        <xdr:cNvPr id="247" name="フローチャート: 判断 246"/>
        <xdr:cNvSpPr/>
      </xdr:nvSpPr>
      <xdr:spPr>
        <a:xfrm>
          <a:off x="1968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149344</xdr:rowOff>
    </xdr:from>
    <xdr:ext cx="534377" cy="259045"/>
    <xdr:sp macro="" textlink="">
      <xdr:nvSpPr>
        <xdr:cNvPr id="248" name="テキスト ボックス 247"/>
        <xdr:cNvSpPr txBox="1"/>
      </xdr:nvSpPr>
      <xdr:spPr>
        <a:xfrm>
          <a:off x="1752111" y="1626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31877</xdr:rowOff>
    </xdr:from>
    <xdr:to>
      <xdr:col>6</xdr:col>
      <xdr:colOff>38100</xdr:colOff>
      <xdr:row>96</xdr:row>
      <xdr:rowOff>133477</xdr:rowOff>
    </xdr:to>
    <xdr:sp macro="" textlink="">
      <xdr:nvSpPr>
        <xdr:cNvPr id="249" name="フローチャート: 判断 248"/>
        <xdr:cNvSpPr/>
      </xdr:nvSpPr>
      <xdr:spPr>
        <a:xfrm>
          <a:off x="1079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150004</xdr:rowOff>
    </xdr:from>
    <xdr:ext cx="534377" cy="259045"/>
    <xdr:sp macro="" textlink="">
      <xdr:nvSpPr>
        <xdr:cNvPr id="250" name="テキスト ボックス 249"/>
        <xdr:cNvSpPr txBox="1"/>
      </xdr:nvSpPr>
      <xdr:spPr>
        <a:xfrm>
          <a:off x="863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103721</xdr:rowOff>
    </xdr:from>
    <xdr:to>
      <xdr:col>24</xdr:col>
      <xdr:colOff>114300</xdr:colOff>
      <xdr:row>97</xdr:row>
      <xdr:rowOff>33871</xdr:rowOff>
    </xdr:to>
    <xdr:sp macro="" textlink="">
      <xdr:nvSpPr>
        <xdr:cNvPr id="256" name="楕円 255"/>
        <xdr:cNvSpPr/>
      </xdr:nvSpPr>
      <xdr:spPr>
        <a:xfrm>
          <a:off x="4584700" y="16562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82148</xdr:rowOff>
    </xdr:from>
    <xdr:ext cx="534377" cy="259045"/>
    <xdr:sp macro="" textlink="">
      <xdr:nvSpPr>
        <xdr:cNvPr id="257" name="扶助費該当値テキスト"/>
        <xdr:cNvSpPr txBox="1"/>
      </xdr:nvSpPr>
      <xdr:spPr>
        <a:xfrm>
          <a:off x="4686300" y="16541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81598</xdr:rowOff>
    </xdr:from>
    <xdr:to>
      <xdr:col>20</xdr:col>
      <xdr:colOff>38100</xdr:colOff>
      <xdr:row>97</xdr:row>
      <xdr:rowOff>11748</xdr:rowOff>
    </xdr:to>
    <xdr:sp macro="" textlink="">
      <xdr:nvSpPr>
        <xdr:cNvPr id="258" name="楕円 257"/>
        <xdr:cNvSpPr/>
      </xdr:nvSpPr>
      <xdr:spPr>
        <a:xfrm>
          <a:off x="3746500" y="1654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2875</xdr:rowOff>
    </xdr:from>
    <xdr:ext cx="534377" cy="259045"/>
    <xdr:sp macro="" textlink="">
      <xdr:nvSpPr>
        <xdr:cNvPr id="259" name="テキスト ボックス 258"/>
        <xdr:cNvSpPr txBox="1"/>
      </xdr:nvSpPr>
      <xdr:spPr>
        <a:xfrm>
          <a:off x="3530111" y="1663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123673</xdr:rowOff>
    </xdr:from>
    <xdr:to>
      <xdr:col>15</xdr:col>
      <xdr:colOff>101600</xdr:colOff>
      <xdr:row>97</xdr:row>
      <xdr:rowOff>53823</xdr:rowOff>
    </xdr:to>
    <xdr:sp macro="" textlink="">
      <xdr:nvSpPr>
        <xdr:cNvPr id="260" name="楕円 259"/>
        <xdr:cNvSpPr/>
      </xdr:nvSpPr>
      <xdr:spPr>
        <a:xfrm>
          <a:off x="2857500" y="16582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44950</xdr:rowOff>
    </xdr:from>
    <xdr:ext cx="534377" cy="259045"/>
    <xdr:sp macro="" textlink="">
      <xdr:nvSpPr>
        <xdr:cNvPr id="261" name="テキスト ボックス 260"/>
        <xdr:cNvSpPr txBox="1"/>
      </xdr:nvSpPr>
      <xdr:spPr>
        <a:xfrm>
          <a:off x="2641111" y="16675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95707</xdr:rowOff>
    </xdr:from>
    <xdr:to>
      <xdr:col>10</xdr:col>
      <xdr:colOff>165100</xdr:colOff>
      <xdr:row>97</xdr:row>
      <xdr:rowOff>25857</xdr:rowOff>
    </xdr:to>
    <xdr:sp macro="" textlink="">
      <xdr:nvSpPr>
        <xdr:cNvPr id="262" name="楕円 261"/>
        <xdr:cNvSpPr/>
      </xdr:nvSpPr>
      <xdr:spPr>
        <a:xfrm>
          <a:off x="1968500" y="16554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16984</xdr:rowOff>
    </xdr:from>
    <xdr:ext cx="534377" cy="259045"/>
    <xdr:sp macro="" textlink="">
      <xdr:nvSpPr>
        <xdr:cNvPr id="263" name="テキスト ボックス 262"/>
        <xdr:cNvSpPr txBox="1"/>
      </xdr:nvSpPr>
      <xdr:spPr>
        <a:xfrm>
          <a:off x="1752111" y="16647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55017</xdr:rowOff>
    </xdr:from>
    <xdr:to>
      <xdr:col>6</xdr:col>
      <xdr:colOff>38100</xdr:colOff>
      <xdr:row>96</xdr:row>
      <xdr:rowOff>156617</xdr:rowOff>
    </xdr:to>
    <xdr:sp macro="" textlink="">
      <xdr:nvSpPr>
        <xdr:cNvPr id="264" name="楕円 263"/>
        <xdr:cNvSpPr/>
      </xdr:nvSpPr>
      <xdr:spPr>
        <a:xfrm>
          <a:off x="1079500" y="16514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147744</xdr:rowOff>
    </xdr:from>
    <xdr:ext cx="534377" cy="259045"/>
    <xdr:sp macro="" textlink="">
      <xdr:nvSpPr>
        <xdr:cNvPr id="265" name="テキスト ボックス 264"/>
        <xdr:cNvSpPr txBox="1"/>
      </xdr:nvSpPr>
      <xdr:spPr>
        <a:xfrm>
          <a:off x="863111" y="16606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48280</xdr:rowOff>
    </xdr:from>
    <xdr:to>
      <xdr:col>54</xdr:col>
      <xdr:colOff>189865</xdr:colOff>
      <xdr:row>37</xdr:row>
      <xdr:rowOff>35916</xdr:rowOff>
    </xdr:to>
    <xdr:cxnSp macro="">
      <xdr:nvCxnSpPr>
        <xdr:cNvPr id="291" name="直線コネクタ 290"/>
        <xdr:cNvCxnSpPr/>
      </xdr:nvCxnSpPr>
      <xdr:spPr>
        <a:xfrm flipV="1">
          <a:off x="10475595" y="5363230"/>
          <a:ext cx="1270" cy="1016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39743</xdr:rowOff>
    </xdr:from>
    <xdr:ext cx="599010" cy="259045"/>
    <xdr:sp macro="" textlink="">
      <xdr:nvSpPr>
        <xdr:cNvPr id="292" name="補助費等最小値テキスト"/>
        <xdr:cNvSpPr txBox="1"/>
      </xdr:nvSpPr>
      <xdr:spPr>
        <a:xfrm>
          <a:off x="10528300" y="638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35916</xdr:rowOff>
    </xdr:from>
    <xdr:to>
      <xdr:col>55</xdr:col>
      <xdr:colOff>88900</xdr:colOff>
      <xdr:row>37</xdr:row>
      <xdr:rowOff>35916</xdr:rowOff>
    </xdr:to>
    <xdr:cxnSp macro="">
      <xdr:nvCxnSpPr>
        <xdr:cNvPr id="293" name="直線コネクタ 292"/>
        <xdr:cNvCxnSpPr/>
      </xdr:nvCxnSpPr>
      <xdr:spPr>
        <a:xfrm>
          <a:off x="10388600" y="6379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166407</xdr:rowOff>
    </xdr:from>
    <xdr:ext cx="599010" cy="259045"/>
    <xdr:sp macro="" textlink="">
      <xdr:nvSpPr>
        <xdr:cNvPr id="294" name="補助費等最大値テキスト"/>
        <xdr:cNvSpPr txBox="1"/>
      </xdr:nvSpPr>
      <xdr:spPr>
        <a:xfrm>
          <a:off x="10528300" y="5138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48280</xdr:rowOff>
    </xdr:from>
    <xdr:to>
      <xdr:col>55</xdr:col>
      <xdr:colOff>88900</xdr:colOff>
      <xdr:row>31</xdr:row>
      <xdr:rowOff>48280</xdr:rowOff>
    </xdr:to>
    <xdr:cxnSp macro="">
      <xdr:nvCxnSpPr>
        <xdr:cNvPr id="295" name="直線コネクタ 294"/>
        <xdr:cNvCxnSpPr/>
      </xdr:nvCxnSpPr>
      <xdr:spPr>
        <a:xfrm>
          <a:off x="10388600" y="5363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39599</xdr:rowOff>
    </xdr:from>
    <xdr:to>
      <xdr:col>55</xdr:col>
      <xdr:colOff>0</xdr:colOff>
      <xdr:row>38</xdr:row>
      <xdr:rowOff>97772</xdr:rowOff>
    </xdr:to>
    <xdr:cxnSp macro="">
      <xdr:nvCxnSpPr>
        <xdr:cNvPr id="296" name="直線コネクタ 295"/>
        <xdr:cNvCxnSpPr/>
      </xdr:nvCxnSpPr>
      <xdr:spPr>
        <a:xfrm flipV="1">
          <a:off x="9639300" y="6211799"/>
          <a:ext cx="838200" cy="401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103234</xdr:rowOff>
    </xdr:from>
    <xdr:ext cx="599010" cy="259045"/>
    <xdr:sp macro="" textlink="">
      <xdr:nvSpPr>
        <xdr:cNvPr id="297" name="補助費等平均値テキスト"/>
        <xdr:cNvSpPr txBox="1"/>
      </xdr:nvSpPr>
      <xdr:spPr>
        <a:xfrm>
          <a:off x="10528300" y="59325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80357</xdr:rowOff>
    </xdr:from>
    <xdr:to>
      <xdr:col>55</xdr:col>
      <xdr:colOff>50800</xdr:colOff>
      <xdr:row>36</xdr:row>
      <xdr:rowOff>10507</xdr:rowOff>
    </xdr:to>
    <xdr:sp macro="" textlink="">
      <xdr:nvSpPr>
        <xdr:cNvPr id="298" name="フローチャート: 判断 297"/>
        <xdr:cNvSpPr/>
      </xdr:nvSpPr>
      <xdr:spPr>
        <a:xfrm>
          <a:off x="10426700" y="60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97772</xdr:rowOff>
    </xdr:from>
    <xdr:to>
      <xdr:col>50</xdr:col>
      <xdr:colOff>114300</xdr:colOff>
      <xdr:row>38</xdr:row>
      <xdr:rowOff>116791</xdr:rowOff>
    </xdr:to>
    <xdr:cxnSp macro="">
      <xdr:nvCxnSpPr>
        <xdr:cNvPr id="299" name="直線コネクタ 298"/>
        <xdr:cNvCxnSpPr/>
      </xdr:nvCxnSpPr>
      <xdr:spPr>
        <a:xfrm flipV="1">
          <a:off x="8750300" y="6612872"/>
          <a:ext cx="889000" cy="19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142820</xdr:rowOff>
    </xdr:from>
    <xdr:to>
      <xdr:col>50</xdr:col>
      <xdr:colOff>165100</xdr:colOff>
      <xdr:row>38</xdr:row>
      <xdr:rowOff>72971</xdr:rowOff>
    </xdr:to>
    <xdr:sp macro="" textlink="">
      <xdr:nvSpPr>
        <xdr:cNvPr id="300" name="フローチャート: 判断 299"/>
        <xdr:cNvSpPr/>
      </xdr:nvSpPr>
      <xdr:spPr>
        <a:xfrm>
          <a:off x="9588500" y="64864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89497</xdr:rowOff>
    </xdr:from>
    <xdr:ext cx="534377" cy="259045"/>
    <xdr:sp macro="" textlink="">
      <xdr:nvSpPr>
        <xdr:cNvPr id="301" name="テキスト ボックス 300"/>
        <xdr:cNvSpPr txBox="1"/>
      </xdr:nvSpPr>
      <xdr:spPr>
        <a:xfrm>
          <a:off x="9372111" y="626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116791</xdr:rowOff>
    </xdr:from>
    <xdr:to>
      <xdr:col>45</xdr:col>
      <xdr:colOff>177800</xdr:colOff>
      <xdr:row>38</xdr:row>
      <xdr:rowOff>117046</xdr:rowOff>
    </xdr:to>
    <xdr:cxnSp macro="">
      <xdr:nvCxnSpPr>
        <xdr:cNvPr id="302" name="直線コネクタ 301"/>
        <xdr:cNvCxnSpPr/>
      </xdr:nvCxnSpPr>
      <xdr:spPr>
        <a:xfrm flipV="1">
          <a:off x="7861300" y="6631891"/>
          <a:ext cx="889000" cy="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162594</xdr:rowOff>
    </xdr:from>
    <xdr:to>
      <xdr:col>46</xdr:col>
      <xdr:colOff>38100</xdr:colOff>
      <xdr:row>38</xdr:row>
      <xdr:rowOff>92744</xdr:rowOff>
    </xdr:to>
    <xdr:sp macro="" textlink="">
      <xdr:nvSpPr>
        <xdr:cNvPr id="303" name="フローチャート: 判断 302"/>
        <xdr:cNvSpPr/>
      </xdr:nvSpPr>
      <xdr:spPr>
        <a:xfrm>
          <a:off x="8699500" y="650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109271</xdr:rowOff>
    </xdr:from>
    <xdr:ext cx="534377" cy="259045"/>
    <xdr:sp macro="" textlink="">
      <xdr:nvSpPr>
        <xdr:cNvPr id="304" name="テキスト ボックス 303"/>
        <xdr:cNvSpPr txBox="1"/>
      </xdr:nvSpPr>
      <xdr:spPr>
        <a:xfrm>
          <a:off x="8483111" y="628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117046</xdr:rowOff>
    </xdr:from>
    <xdr:to>
      <xdr:col>41</xdr:col>
      <xdr:colOff>50800</xdr:colOff>
      <xdr:row>38</xdr:row>
      <xdr:rowOff>118283</xdr:rowOff>
    </xdr:to>
    <xdr:cxnSp macro="">
      <xdr:nvCxnSpPr>
        <xdr:cNvPr id="305" name="直線コネクタ 304"/>
        <xdr:cNvCxnSpPr/>
      </xdr:nvCxnSpPr>
      <xdr:spPr>
        <a:xfrm flipV="1">
          <a:off x="6972300" y="6632146"/>
          <a:ext cx="889000" cy="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166578</xdr:rowOff>
    </xdr:from>
    <xdr:to>
      <xdr:col>41</xdr:col>
      <xdr:colOff>101600</xdr:colOff>
      <xdr:row>38</xdr:row>
      <xdr:rowOff>96728</xdr:rowOff>
    </xdr:to>
    <xdr:sp macro="" textlink="">
      <xdr:nvSpPr>
        <xdr:cNvPr id="306" name="フローチャート: 判断 305"/>
        <xdr:cNvSpPr/>
      </xdr:nvSpPr>
      <xdr:spPr>
        <a:xfrm>
          <a:off x="7810500" y="651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113255</xdr:rowOff>
    </xdr:from>
    <xdr:ext cx="534377" cy="259045"/>
    <xdr:sp macro="" textlink="">
      <xdr:nvSpPr>
        <xdr:cNvPr id="307" name="テキスト ボックス 306"/>
        <xdr:cNvSpPr txBox="1"/>
      </xdr:nvSpPr>
      <xdr:spPr>
        <a:xfrm>
          <a:off x="7594111" y="628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8772</xdr:rowOff>
    </xdr:from>
    <xdr:to>
      <xdr:col>36</xdr:col>
      <xdr:colOff>165100</xdr:colOff>
      <xdr:row>38</xdr:row>
      <xdr:rowOff>110372</xdr:rowOff>
    </xdr:to>
    <xdr:sp macro="" textlink="">
      <xdr:nvSpPr>
        <xdr:cNvPr id="308" name="フローチャート: 判断 307"/>
        <xdr:cNvSpPr/>
      </xdr:nvSpPr>
      <xdr:spPr>
        <a:xfrm>
          <a:off x="6921500" y="652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126899</xdr:rowOff>
    </xdr:from>
    <xdr:ext cx="534377" cy="259045"/>
    <xdr:sp macro="" textlink="">
      <xdr:nvSpPr>
        <xdr:cNvPr id="309" name="テキスト ボックス 308"/>
        <xdr:cNvSpPr txBox="1"/>
      </xdr:nvSpPr>
      <xdr:spPr>
        <a:xfrm>
          <a:off x="6705111" y="6299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160249</xdr:rowOff>
    </xdr:from>
    <xdr:to>
      <xdr:col>55</xdr:col>
      <xdr:colOff>50800</xdr:colOff>
      <xdr:row>36</xdr:row>
      <xdr:rowOff>90399</xdr:rowOff>
    </xdr:to>
    <xdr:sp macro="" textlink="">
      <xdr:nvSpPr>
        <xdr:cNvPr id="315" name="楕円 314"/>
        <xdr:cNvSpPr/>
      </xdr:nvSpPr>
      <xdr:spPr>
        <a:xfrm>
          <a:off x="10426700" y="616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138676</xdr:rowOff>
    </xdr:from>
    <xdr:ext cx="599010" cy="259045"/>
    <xdr:sp macro="" textlink="">
      <xdr:nvSpPr>
        <xdr:cNvPr id="316" name="補助費等該当値テキスト"/>
        <xdr:cNvSpPr txBox="1"/>
      </xdr:nvSpPr>
      <xdr:spPr>
        <a:xfrm>
          <a:off x="10528300" y="6139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46972</xdr:rowOff>
    </xdr:from>
    <xdr:to>
      <xdr:col>50</xdr:col>
      <xdr:colOff>165100</xdr:colOff>
      <xdr:row>38</xdr:row>
      <xdr:rowOff>148572</xdr:rowOff>
    </xdr:to>
    <xdr:sp macro="" textlink="">
      <xdr:nvSpPr>
        <xdr:cNvPr id="317" name="楕円 316"/>
        <xdr:cNvSpPr/>
      </xdr:nvSpPr>
      <xdr:spPr>
        <a:xfrm>
          <a:off x="9588500" y="656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139699</xdr:rowOff>
    </xdr:from>
    <xdr:ext cx="534377" cy="259045"/>
    <xdr:sp macro="" textlink="">
      <xdr:nvSpPr>
        <xdr:cNvPr id="318" name="テキスト ボックス 317"/>
        <xdr:cNvSpPr txBox="1"/>
      </xdr:nvSpPr>
      <xdr:spPr>
        <a:xfrm>
          <a:off x="9372111" y="665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65991</xdr:rowOff>
    </xdr:from>
    <xdr:to>
      <xdr:col>46</xdr:col>
      <xdr:colOff>38100</xdr:colOff>
      <xdr:row>38</xdr:row>
      <xdr:rowOff>167591</xdr:rowOff>
    </xdr:to>
    <xdr:sp macro="" textlink="">
      <xdr:nvSpPr>
        <xdr:cNvPr id="319" name="楕円 318"/>
        <xdr:cNvSpPr/>
      </xdr:nvSpPr>
      <xdr:spPr>
        <a:xfrm>
          <a:off x="8699500" y="6581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158718</xdr:rowOff>
    </xdr:from>
    <xdr:ext cx="534377" cy="259045"/>
    <xdr:sp macro="" textlink="">
      <xdr:nvSpPr>
        <xdr:cNvPr id="320" name="テキスト ボックス 319"/>
        <xdr:cNvSpPr txBox="1"/>
      </xdr:nvSpPr>
      <xdr:spPr>
        <a:xfrm>
          <a:off x="8483111" y="6673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66246</xdr:rowOff>
    </xdr:from>
    <xdr:to>
      <xdr:col>41</xdr:col>
      <xdr:colOff>101600</xdr:colOff>
      <xdr:row>38</xdr:row>
      <xdr:rowOff>167846</xdr:rowOff>
    </xdr:to>
    <xdr:sp macro="" textlink="">
      <xdr:nvSpPr>
        <xdr:cNvPr id="321" name="楕円 320"/>
        <xdr:cNvSpPr/>
      </xdr:nvSpPr>
      <xdr:spPr>
        <a:xfrm>
          <a:off x="7810500" y="658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158973</xdr:rowOff>
    </xdr:from>
    <xdr:ext cx="534377" cy="259045"/>
    <xdr:sp macro="" textlink="">
      <xdr:nvSpPr>
        <xdr:cNvPr id="322" name="テキスト ボックス 321"/>
        <xdr:cNvSpPr txBox="1"/>
      </xdr:nvSpPr>
      <xdr:spPr>
        <a:xfrm>
          <a:off x="7594111" y="6674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67483</xdr:rowOff>
    </xdr:from>
    <xdr:to>
      <xdr:col>36</xdr:col>
      <xdr:colOff>165100</xdr:colOff>
      <xdr:row>38</xdr:row>
      <xdr:rowOff>169083</xdr:rowOff>
    </xdr:to>
    <xdr:sp macro="" textlink="">
      <xdr:nvSpPr>
        <xdr:cNvPr id="323" name="楕円 322"/>
        <xdr:cNvSpPr/>
      </xdr:nvSpPr>
      <xdr:spPr>
        <a:xfrm>
          <a:off x="6921500" y="6582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160210</xdr:rowOff>
    </xdr:from>
    <xdr:ext cx="534377" cy="259045"/>
    <xdr:sp macro="" textlink="">
      <xdr:nvSpPr>
        <xdr:cNvPr id="324" name="テキスト ボックス 323"/>
        <xdr:cNvSpPr txBox="1"/>
      </xdr:nvSpPr>
      <xdr:spPr>
        <a:xfrm>
          <a:off x="6705111" y="667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8" name="テキスト ボックス 33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0" name="テキスト ボックス 33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2" name="テキスト ボックス 34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156808</xdr:rowOff>
    </xdr:from>
    <xdr:to>
      <xdr:col>54</xdr:col>
      <xdr:colOff>189865</xdr:colOff>
      <xdr:row>58</xdr:row>
      <xdr:rowOff>56965</xdr:rowOff>
    </xdr:to>
    <xdr:cxnSp macro="">
      <xdr:nvCxnSpPr>
        <xdr:cNvPr id="346" name="直線コネクタ 345"/>
        <xdr:cNvCxnSpPr/>
      </xdr:nvCxnSpPr>
      <xdr:spPr>
        <a:xfrm flipV="1">
          <a:off x="10475595" y="8729308"/>
          <a:ext cx="1270" cy="1271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60792</xdr:rowOff>
    </xdr:from>
    <xdr:ext cx="534377" cy="259045"/>
    <xdr:sp macro="" textlink="">
      <xdr:nvSpPr>
        <xdr:cNvPr id="347" name="普通建設事業費最小値テキスト"/>
        <xdr:cNvSpPr txBox="1"/>
      </xdr:nvSpPr>
      <xdr:spPr>
        <a:xfrm>
          <a:off x="10528300" y="1000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56965</xdr:rowOff>
    </xdr:from>
    <xdr:to>
      <xdr:col>55</xdr:col>
      <xdr:colOff>88900</xdr:colOff>
      <xdr:row>58</xdr:row>
      <xdr:rowOff>56965</xdr:rowOff>
    </xdr:to>
    <xdr:cxnSp macro="">
      <xdr:nvCxnSpPr>
        <xdr:cNvPr id="348" name="直線コネクタ 347"/>
        <xdr:cNvCxnSpPr/>
      </xdr:nvCxnSpPr>
      <xdr:spPr>
        <a:xfrm>
          <a:off x="10388600" y="10001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103485</xdr:rowOff>
    </xdr:from>
    <xdr:ext cx="599010" cy="259045"/>
    <xdr:sp macro="" textlink="">
      <xdr:nvSpPr>
        <xdr:cNvPr id="349" name="普通建設事業費最大値テキスト"/>
        <xdr:cNvSpPr txBox="1"/>
      </xdr:nvSpPr>
      <xdr:spPr>
        <a:xfrm>
          <a:off x="10528300" y="8504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156808</xdr:rowOff>
    </xdr:from>
    <xdr:to>
      <xdr:col>55</xdr:col>
      <xdr:colOff>88900</xdr:colOff>
      <xdr:row>50</xdr:row>
      <xdr:rowOff>156808</xdr:rowOff>
    </xdr:to>
    <xdr:cxnSp macro="">
      <xdr:nvCxnSpPr>
        <xdr:cNvPr id="350" name="直線コネクタ 349"/>
        <xdr:cNvCxnSpPr/>
      </xdr:nvCxnSpPr>
      <xdr:spPr>
        <a:xfrm>
          <a:off x="10388600" y="872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124050</xdr:rowOff>
    </xdr:from>
    <xdr:to>
      <xdr:col>55</xdr:col>
      <xdr:colOff>0</xdr:colOff>
      <xdr:row>56</xdr:row>
      <xdr:rowOff>10761</xdr:rowOff>
    </xdr:to>
    <xdr:cxnSp macro="">
      <xdr:nvCxnSpPr>
        <xdr:cNvPr id="351" name="直線コネクタ 350"/>
        <xdr:cNvCxnSpPr/>
      </xdr:nvCxnSpPr>
      <xdr:spPr>
        <a:xfrm flipV="1">
          <a:off x="9639300" y="9210900"/>
          <a:ext cx="838200" cy="401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158163</xdr:rowOff>
    </xdr:from>
    <xdr:ext cx="534377" cy="259045"/>
    <xdr:sp macro="" textlink="">
      <xdr:nvSpPr>
        <xdr:cNvPr id="352" name="普通建設事業費平均値テキスト"/>
        <xdr:cNvSpPr txBox="1"/>
      </xdr:nvSpPr>
      <xdr:spPr>
        <a:xfrm>
          <a:off x="10528300" y="9587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8286</xdr:rowOff>
    </xdr:from>
    <xdr:to>
      <xdr:col>55</xdr:col>
      <xdr:colOff>50800</xdr:colOff>
      <xdr:row>56</xdr:row>
      <xdr:rowOff>109886</xdr:rowOff>
    </xdr:to>
    <xdr:sp macro="" textlink="">
      <xdr:nvSpPr>
        <xdr:cNvPr id="353" name="フローチャート: 判断 352"/>
        <xdr:cNvSpPr/>
      </xdr:nvSpPr>
      <xdr:spPr>
        <a:xfrm>
          <a:off x="104267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93034</xdr:rowOff>
    </xdr:from>
    <xdr:to>
      <xdr:col>50</xdr:col>
      <xdr:colOff>114300</xdr:colOff>
      <xdr:row>56</xdr:row>
      <xdr:rowOff>10761</xdr:rowOff>
    </xdr:to>
    <xdr:cxnSp macro="">
      <xdr:nvCxnSpPr>
        <xdr:cNvPr id="354" name="直線コネクタ 353"/>
        <xdr:cNvCxnSpPr/>
      </xdr:nvCxnSpPr>
      <xdr:spPr>
        <a:xfrm>
          <a:off x="8750300" y="9351334"/>
          <a:ext cx="889000" cy="260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1662</xdr:rowOff>
    </xdr:from>
    <xdr:to>
      <xdr:col>50</xdr:col>
      <xdr:colOff>165100</xdr:colOff>
      <xdr:row>56</xdr:row>
      <xdr:rowOff>103262</xdr:rowOff>
    </xdr:to>
    <xdr:sp macro="" textlink="">
      <xdr:nvSpPr>
        <xdr:cNvPr id="355" name="フローチャート: 判断 354"/>
        <xdr:cNvSpPr/>
      </xdr:nvSpPr>
      <xdr:spPr>
        <a:xfrm>
          <a:off x="9588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94389</xdr:rowOff>
    </xdr:from>
    <xdr:ext cx="534377" cy="259045"/>
    <xdr:sp macro="" textlink="">
      <xdr:nvSpPr>
        <xdr:cNvPr id="356" name="テキスト ボックス 355"/>
        <xdr:cNvSpPr txBox="1"/>
      </xdr:nvSpPr>
      <xdr:spPr>
        <a:xfrm>
          <a:off x="9372111" y="969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129170</xdr:rowOff>
    </xdr:from>
    <xdr:to>
      <xdr:col>45</xdr:col>
      <xdr:colOff>177800</xdr:colOff>
      <xdr:row>54</xdr:row>
      <xdr:rowOff>93034</xdr:rowOff>
    </xdr:to>
    <xdr:cxnSp macro="">
      <xdr:nvCxnSpPr>
        <xdr:cNvPr id="357" name="直線コネクタ 356"/>
        <xdr:cNvCxnSpPr/>
      </xdr:nvCxnSpPr>
      <xdr:spPr>
        <a:xfrm>
          <a:off x="7861300" y="9216020"/>
          <a:ext cx="889000" cy="13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42389</xdr:rowOff>
    </xdr:from>
    <xdr:to>
      <xdr:col>46</xdr:col>
      <xdr:colOff>38100</xdr:colOff>
      <xdr:row>56</xdr:row>
      <xdr:rowOff>143989</xdr:rowOff>
    </xdr:to>
    <xdr:sp macro="" textlink="">
      <xdr:nvSpPr>
        <xdr:cNvPr id="358" name="フローチャート: 判断 357"/>
        <xdr:cNvSpPr/>
      </xdr:nvSpPr>
      <xdr:spPr>
        <a:xfrm>
          <a:off x="8699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135116</xdr:rowOff>
    </xdr:from>
    <xdr:ext cx="534377" cy="259045"/>
    <xdr:sp macro="" textlink="">
      <xdr:nvSpPr>
        <xdr:cNvPr id="359" name="テキスト ボックス 358"/>
        <xdr:cNvSpPr txBox="1"/>
      </xdr:nvSpPr>
      <xdr:spPr>
        <a:xfrm>
          <a:off x="8483111" y="973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129170</xdr:rowOff>
    </xdr:from>
    <xdr:to>
      <xdr:col>41</xdr:col>
      <xdr:colOff>50800</xdr:colOff>
      <xdr:row>53</xdr:row>
      <xdr:rowOff>151916</xdr:rowOff>
    </xdr:to>
    <xdr:cxnSp macro="">
      <xdr:nvCxnSpPr>
        <xdr:cNvPr id="360" name="直線コネクタ 359"/>
        <xdr:cNvCxnSpPr/>
      </xdr:nvCxnSpPr>
      <xdr:spPr>
        <a:xfrm flipV="1">
          <a:off x="6972300" y="9216020"/>
          <a:ext cx="889000" cy="2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25038</xdr:rowOff>
    </xdr:from>
    <xdr:to>
      <xdr:col>41</xdr:col>
      <xdr:colOff>101600</xdr:colOff>
      <xdr:row>56</xdr:row>
      <xdr:rowOff>126638</xdr:rowOff>
    </xdr:to>
    <xdr:sp macro="" textlink="">
      <xdr:nvSpPr>
        <xdr:cNvPr id="361" name="フローチャート: 判断 360"/>
        <xdr:cNvSpPr/>
      </xdr:nvSpPr>
      <xdr:spPr>
        <a:xfrm>
          <a:off x="7810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117765</xdr:rowOff>
    </xdr:from>
    <xdr:ext cx="534377" cy="259045"/>
    <xdr:sp macro="" textlink="">
      <xdr:nvSpPr>
        <xdr:cNvPr id="362" name="テキスト ボックス 361"/>
        <xdr:cNvSpPr txBox="1"/>
      </xdr:nvSpPr>
      <xdr:spPr>
        <a:xfrm>
          <a:off x="7594111" y="97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51044</xdr:rowOff>
    </xdr:from>
    <xdr:to>
      <xdr:col>36</xdr:col>
      <xdr:colOff>165100</xdr:colOff>
      <xdr:row>56</xdr:row>
      <xdr:rowOff>152644</xdr:rowOff>
    </xdr:to>
    <xdr:sp macro="" textlink="">
      <xdr:nvSpPr>
        <xdr:cNvPr id="363" name="フローチャート: 判断 362"/>
        <xdr:cNvSpPr/>
      </xdr:nvSpPr>
      <xdr:spPr>
        <a:xfrm>
          <a:off x="6921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143771</xdr:rowOff>
    </xdr:from>
    <xdr:ext cx="534377" cy="259045"/>
    <xdr:sp macro="" textlink="">
      <xdr:nvSpPr>
        <xdr:cNvPr id="364" name="テキスト ボックス 363"/>
        <xdr:cNvSpPr txBox="1"/>
      </xdr:nvSpPr>
      <xdr:spPr>
        <a:xfrm>
          <a:off x="6705111" y="974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73250</xdr:rowOff>
    </xdr:from>
    <xdr:to>
      <xdr:col>55</xdr:col>
      <xdr:colOff>50800</xdr:colOff>
      <xdr:row>54</xdr:row>
      <xdr:rowOff>3400</xdr:rowOff>
    </xdr:to>
    <xdr:sp macro="" textlink="">
      <xdr:nvSpPr>
        <xdr:cNvPr id="370" name="楕円 369"/>
        <xdr:cNvSpPr/>
      </xdr:nvSpPr>
      <xdr:spPr>
        <a:xfrm>
          <a:off x="10426700" y="916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96127</xdr:rowOff>
    </xdr:from>
    <xdr:ext cx="599010" cy="259045"/>
    <xdr:sp macro="" textlink="">
      <xdr:nvSpPr>
        <xdr:cNvPr id="371" name="普通建設事業費該当値テキスト"/>
        <xdr:cNvSpPr txBox="1"/>
      </xdr:nvSpPr>
      <xdr:spPr>
        <a:xfrm>
          <a:off x="10528300" y="9011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131411</xdr:rowOff>
    </xdr:from>
    <xdr:to>
      <xdr:col>50</xdr:col>
      <xdr:colOff>165100</xdr:colOff>
      <xdr:row>56</xdr:row>
      <xdr:rowOff>61561</xdr:rowOff>
    </xdr:to>
    <xdr:sp macro="" textlink="">
      <xdr:nvSpPr>
        <xdr:cNvPr id="372" name="楕円 371"/>
        <xdr:cNvSpPr/>
      </xdr:nvSpPr>
      <xdr:spPr>
        <a:xfrm>
          <a:off x="9588500" y="956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78088</xdr:rowOff>
    </xdr:from>
    <xdr:ext cx="599010" cy="259045"/>
    <xdr:sp macro="" textlink="">
      <xdr:nvSpPr>
        <xdr:cNvPr id="373" name="テキスト ボックス 372"/>
        <xdr:cNvSpPr txBox="1"/>
      </xdr:nvSpPr>
      <xdr:spPr>
        <a:xfrm>
          <a:off x="9339795" y="9336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42234</xdr:rowOff>
    </xdr:from>
    <xdr:to>
      <xdr:col>46</xdr:col>
      <xdr:colOff>38100</xdr:colOff>
      <xdr:row>54</xdr:row>
      <xdr:rowOff>143834</xdr:rowOff>
    </xdr:to>
    <xdr:sp macro="" textlink="">
      <xdr:nvSpPr>
        <xdr:cNvPr id="374" name="楕円 373"/>
        <xdr:cNvSpPr/>
      </xdr:nvSpPr>
      <xdr:spPr>
        <a:xfrm>
          <a:off x="8699500" y="930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160361</xdr:rowOff>
    </xdr:from>
    <xdr:ext cx="599010" cy="259045"/>
    <xdr:sp macro="" textlink="">
      <xdr:nvSpPr>
        <xdr:cNvPr id="375" name="テキスト ボックス 374"/>
        <xdr:cNvSpPr txBox="1"/>
      </xdr:nvSpPr>
      <xdr:spPr>
        <a:xfrm>
          <a:off x="8450795" y="9075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78370</xdr:rowOff>
    </xdr:from>
    <xdr:to>
      <xdr:col>41</xdr:col>
      <xdr:colOff>101600</xdr:colOff>
      <xdr:row>54</xdr:row>
      <xdr:rowOff>8520</xdr:rowOff>
    </xdr:to>
    <xdr:sp macro="" textlink="">
      <xdr:nvSpPr>
        <xdr:cNvPr id="376" name="楕円 375"/>
        <xdr:cNvSpPr/>
      </xdr:nvSpPr>
      <xdr:spPr>
        <a:xfrm>
          <a:off x="7810500" y="916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25047</xdr:rowOff>
    </xdr:from>
    <xdr:ext cx="599010" cy="259045"/>
    <xdr:sp macro="" textlink="">
      <xdr:nvSpPr>
        <xdr:cNvPr id="377" name="テキスト ボックス 376"/>
        <xdr:cNvSpPr txBox="1"/>
      </xdr:nvSpPr>
      <xdr:spPr>
        <a:xfrm>
          <a:off x="7561795" y="8940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101116</xdr:rowOff>
    </xdr:from>
    <xdr:to>
      <xdr:col>36</xdr:col>
      <xdr:colOff>165100</xdr:colOff>
      <xdr:row>54</xdr:row>
      <xdr:rowOff>31266</xdr:rowOff>
    </xdr:to>
    <xdr:sp macro="" textlink="">
      <xdr:nvSpPr>
        <xdr:cNvPr id="378" name="楕円 377"/>
        <xdr:cNvSpPr/>
      </xdr:nvSpPr>
      <xdr:spPr>
        <a:xfrm>
          <a:off x="6921500" y="918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47793</xdr:rowOff>
    </xdr:from>
    <xdr:ext cx="599010" cy="259045"/>
    <xdr:sp macro="" textlink="">
      <xdr:nvSpPr>
        <xdr:cNvPr id="379" name="テキスト ボックス 378"/>
        <xdr:cNvSpPr txBox="1"/>
      </xdr:nvSpPr>
      <xdr:spPr>
        <a:xfrm>
          <a:off x="6672795" y="8963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5" name="テキスト ボックス 39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7" name="テキスト ボックス 39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61409</xdr:rowOff>
    </xdr:from>
    <xdr:to>
      <xdr:col>54</xdr:col>
      <xdr:colOff>189865</xdr:colOff>
      <xdr:row>78</xdr:row>
      <xdr:rowOff>139700</xdr:rowOff>
    </xdr:to>
    <xdr:cxnSp macro="">
      <xdr:nvCxnSpPr>
        <xdr:cNvPr id="401" name="直線コネクタ 400"/>
        <xdr:cNvCxnSpPr/>
      </xdr:nvCxnSpPr>
      <xdr:spPr>
        <a:xfrm flipV="1">
          <a:off x="10475595" y="12062909"/>
          <a:ext cx="1270" cy="1449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2"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3" name="直線コネクタ 40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8086</xdr:rowOff>
    </xdr:from>
    <xdr:ext cx="599010" cy="259045"/>
    <xdr:sp macro="" textlink="">
      <xdr:nvSpPr>
        <xdr:cNvPr id="404" name="普通建設事業費 （ うち新規整備　）最大値テキスト"/>
        <xdr:cNvSpPr txBox="1"/>
      </xdr:nvSpPr>
      <xdr:spPr>
        <a:xfrm>
          <a:off x="10528300" y="11838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61409</xdr:rowOff>
    </xdr:from>
    <xdr:to>
      <xdr:col>55</xdr:col>
      <xdr:colOff>88900</xdr:colOff>
      <xdr:row>70</xdr:row>
      <xdr:rowOff>61409</xdr:rowOff>
    </xdr:to>
    <xdr:cxnSp macro="">
      <xdr:nvCxnSpPr>
        <xdr:cNvPr id="405" name="直線コネクタ 404"/>
        <xdr:cNvCxnSpPr/>
      </xdr:nvCxnSpPr>
      <xdr:spPr>
        <a:xfrm>
          <a:off x="10388600" y="1206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92225</xdr:rowOff>
    </xdr:from>
    <xdr:to>
      <xdr:col>55</xdr:col>
      <xdr:colOff>0</xdr:colOff>
      <xdr:row>77</xdr:row>
      <xdr:rowOff>14244</xdr:rowOff>
    </xdr:to>
    <xdr:cxnSp macro="">
      <xdr:nvCxnSpPr>
        <xdr:cNvPr id="406" name="直線コネクタ 405"/>
        <xdr:cNvCxnSpPr/>
      </xdr:nvCxnSpPr>
      <xdr:spPr>
        <a:xfrm flipV="1">
          <a:off x="9639300" y="12608075"/>
          <a:ext cx="838200" cy="607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165515</xdr:rowOff>
    </xdr:from>
    <xdr:ext cx="534377" cy="259045"/>
    <xdr:sp macro="" textlink="">
      <xdr:nvSpPr>
        <xdr:cNvPr id="407" name="普通建設事業費 （ うち新規整備　）平均値テキスト"/>
        <xdr:cNvSpPr txBox="1"/>
      </xdr:nvSpPr>
      <xdr:spPr>
        <a:xfrm>
          <a:off x="10528300" y="131957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15638</xdr:rowOff>
    </xdr:from>
    <xdr:to>
      <xdr:col>55</xdr:col>
      <xdr:colOff>50800</xdr:colOff>
      <xdr:row>77</xdr:row>
      <xdr:rowOff>117238</xdr:rowOff>
    </xdr:to>
    <xdr:sp macro="" textlink="">
      <xdr:nvSpPr>
        <xdr:cNvPr id="408" name="フローチャート: 判断 407"/>
        <xdr:cNvSpPr/>
      </xdr:nvSpPr>
      <xdr:spPr>
        <a:xfrm>
          <a:off x="10426700" y="1321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26882</xdr:rowOff>
    </xdr:from>
    <xdr:to>
      <xdr:col>50</xdr:col>
      <xdr:colOff>114300</xdr:colOff>
      <xdr:row>77</xdr:row>
      <xdr:rowOff>14244</xdr:rowOff>
    </xdr:to>
    <xdr:cxnSp macro="">
      <xdr:nvCxnSpPr>
        <xdr:cNvPr id="409" name="直線コネクタ 408"/>
        <xdr:cNvCxnSpPr/>
      </xdr:nvCxnSpPr>
      <xdr:spPr>
        <a:xfrm>
          <a:off x="8750300" y="13057082"/>
          <a:ext cx="889000" cy="158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22496</xdr:rowOff>
    </xdr:from>
    <xdr:to>
      <xdr:col>50</xdr:col>
      <xdr:colOff>165100</xdr:colOff>
      <xdr:row>77</xdr:row>
      <xdr:rowOff>124096</xdr:rowOff>
    </xdr:to>
    <xdr:sp macro="" textlink="">
      <xdr:nvSpPr>
        <xdr:cNvPr id="410" name="フローチャート: 判断 409"/>
        <xdr:cNvSpPr/>
      </xdr:nvSpPr>
      <xdr:spPr>
        <a:xfrm>
          <a:off x="9588500" y="1322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115223</xdr:rowOff>
    </xdr:from>
    <xdr:ext cx="534377" cy="259045"/>
    <xdr:sp macro="" textlink="">
      <xdr:nvSpPr>
        <xdr:cNvPr id="411" name="テキスト ボックス 410"/>
        <xdr:cNvSpPr txBox="1"/>
      </xdr:nvSpPr>
      <xdr:spPr>
        <a:xfrm>
          <a:off x="9372111" y="1331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147682</xdr:rowOff>
    </xdr:from>
    <xdr:to>
      <xdr:col>45</xdr:col>
      <xdr:colOff>177800</xdr:colOff>
      <xdr:row>76</xdr:row>
      <xdr:rowOff>26882</xdr:rowOff>
    </xdr:to>
    <xdr:cxnSp macro="">
      <xdr:nvCxnSpPr>
        <xdr:cNvPr id="412" name="直線コネクタ 411"/>
        <xdr:cNvCxnSpPr/>
      </xdr:nvCxnSpPr>
      <xdr:spPr>
        <a:xfrm>
          <a:off x="7861300" y="12492082"/>
          <a:ext cx="889000" cy="565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36038</xdr:rowOff>
    </xdr:from>
    <xdr:to>
      <xdr:col>46</xdr:col>
      <xdr:colOff>38100</xdr:colOff>
      <xdr:row>77</xdr:row>
      <xdr:rowOff>137638</xdr:rowOff>
    </xdr:to>
    <xdr:sp macro="" textlink="">
      <xdr:nvSpPr>
        <xdr:cNvPr id="413" name="フローチャート: 判断 412"/>
        <xdr:cNvSpPr/>
      </xdr:nvSpPr>
      <xdr:spPr>
        <a:xfrm>
          <a:off x="86995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128765</xdr:rowOff>
    </xdr:from>
    <xdr:ext cx="534377" cy="259045"/>
    <xdr:sp macro="" textlink="">
      <xdr:nvSpPr>
        <xdr:cNvPr id="414" name="テキスト ボックス 413"/>
        <xdr:cNvSpPr txBox="1"/>
      </xdr:nvSpPr>
      <xdr:spPr>
        <a:xfrm>
          <a:off x="8483111" y="1333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147682</xdr:rowOff>
    </xdr:from>
    <xdr:to>
      <xdr:col>41</xdr:col>
      <xdr:colOff>50800</xdr:colOff>
      <xdr:row>73</xdr:row>
      <xdr:rowOff>95736</xdr:rowOff>
    </xdr:to>
    <xdr:cxnSp macro="">
      <xdr:nvCxnSpPr>
        <xdr:cNvPr id="415" name="直線コネクタ 414"/>
        <xdr:cNvCxnSpPr/>
      </xdr:nvCxnSpPr>
      <xdr:spPr>
        <a:xfrm flipV="1">
          <a:off x="6972300" y="12492082"/>
          <a:ext cx="889000" cy="119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13353</xdr:rowOff>
    </xdr:from>
    <xdr:to>
      <xdr:col>41</xdr:col>
      <xdr:colOff>101600</xdr:colOff>
      <xdr:row>77</xdr:row>
      <xdr:rowOff>114953</xdr:rowOff>
    </xdr:to>
    <xdr:sp macro="" textlink="">
      <xdr:nvSpPr>
        <xdr:cNvPr id="416" name="フローチャート: 判断 415"/>
        <xdr:cNvSpPr/>
      </xdr:nvSpPr>
      <xdr:spPr>
        <a:xfrm>
          <a:off x="7810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106080</xdr:rowOff>
    </xdr:from>
    <xdr:ext cx="534377" cy="259045"/>
    <xdr:sp macro="" textlink="">
      <xdr:nvSpPr>
        <xdr:cNvPr id="417" name="テキスト ボックス 416"/>
        <xdr:cNvSpPr txBox="1"/>
      </xdr:nvSpPr>
      <xdr:spPr>
        <a:xfrm>
          <a:off x="7594111" y="13307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159986</xdr:rowOff>
    </xdr:from>
    <xdr:to>
      <xdr:col>36</xdr:col>
      <xdr:colOff>165100</xdr:colOff>
      <xdr:row>77</xdr:row>
      <xdr:rowOff>90136</xdr:rowOff>
    </xdr:to>
    <xdr:sp macro="" textlink="">
      <xdr:nvSpPr>
        <xdr:cNvPr id="418" name="フローチャート: 判断 417"/>
        <xdr:cNvSpPr/>
      </xdr:nvSpPr>
      <xdr:spPr>
        <a:xfrm>
          <a:off x="6921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81263</xdr:rowOff>
    </xdr:from>
    <xdr:ext cx="534377" cy="259045"/>
    <xdr:sp macro="" textlink="">
      <xdr:nvSpPr>
        <xdr:cNvPr id="419" name="テキスト ボックス 418"/>
        <xdr:cNvSpPr txBox="1"/>
      </xdr:nvSpPr>
      <xdr:spPr>
        <a:xfrm>
          <a:off x="6705111" y="1328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41425</xdr:rowOff>
    </xdr:from>
    <xdr:to>
      <xdr:col>55</xdr:col>
      <xdr:colOff>50800</xdr:colOff>
      <xdr:row>73</xdr:row>
      <xdr:rowOff>143025</xdr:rowOff>
    </xdr:to>
    <xdr:sp macro="" textlink="">
      <xdr:nvSpPr>
        <xdr:cNvPr id="425" name="楕円 424"/>
        <xdr:cNvSpPr/>
      </xdr:nvSpPr>
      <xdr:spPr>
        <a:xfrm>
          <a:off x="10426700" y="1255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64302</xdr:rowOff>
    </xdr:from>
    <xdr:ext cx="534377" cy="259045"/>
    <xdr:sp macro="" textlink="">
      <xdr:nvSpPr>
        <xdr:cNvPr id="426" name="普通建設事業費 （ うち新規整備　）該当値テキスト"/>
        <xdr:cNvSpPr txBox="1"/>
      </xdr:nvSpPr>
      <xdr:spPr>
        <a:xfrm>
          <a:off x="10528300" y="12408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134894</xdr:rowOff>
    </xdr:from>
    <xdr:to>
      <xdr:col>50</xdr:col>
      <xdr:colOff>165100</xdr:colOff>
      <xdr:row>77</xdr:row>
      <xdr:rowOff>65044</xdr:rowOff>
    </xdr:to>
    <xdr:sp macro="" textlink="">
      <xdr:nvSpPr>
        <xdr:cNvPr id="427" name="楕円 426"/>
        <xdr:cNvSpPr/>
      </xdr:nvSpPr>
      <xdr:spPr>
        <a:xfrm>
          <a:off x="9588500" y="13165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81571</xdr:rowOff>
    </xdr:from>
    <xdr:ext cx="534377" cy="259045"/>
    <xdr:sp macro="" textlink="">
      <xdr:nvSpPr>
        <xdr:cNvPr id="428" name="テキスト ボックス 427"/>
        <xdr:cNvSpPr txBox="1"/>
      </xdr:nvSpPr>
      <xdr:spPr>
        <a:xfrm>
          <a:off x="9372111" y="12940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147532</xdr:rowOff>
    </xdr:from>
    <xdr:to>
      <xdr:col>46</xdr:col>
      <xdr:colOff>38100</xdr:colOff>
      <xdr:row>76</xdr:row>
      <xdr:rowOff>77682</xdr:rowOff>
    </xdr:to>
    <xdr:sp macro="" textlink="">
      <xdr:nvSpPr>
        <xdr:cNvPr id="429" name="楕円 428"/>
        <xdr:cNvSpPr/>
      </xdr:nvSpPr>
      <xdr:spPr>
        <a:xfrm>
          <a:off x="8699500" y="13006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94208</xdr:rowOff>
    </xdr:from>
    <xdr:ext cx="534377" cy="259045"/>
    <xdr:sp macro="" textlink="">
      <xdr:nvSpPr>
        <xdr:cNvPr id="430" name="テキスト ボックス 429"/>
        <xdr:cNvSpPr txBox="1"/>
      </xdr:nvSpPr>
      <xdr:spPr>
        <a:xfrm>
          <a:off x="8483111" y="1278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96882</xdr:rowOff>
    </xdr:from>
    <xdr:to>
      <xdr:col>41</xdr:col>
      <xdr:colOff>101600</xdr:colOff>
      <xdr:row>73</xdr:row>
      <xdr:rowOff>27032</xdr:rowOff>
    </xdr:to>
    <xdr:sp macro="" textlink="">
      <xdr:nvSpPr>
        <xdr:cNvPr id="431" name="楕円 430"/>
        <xdr:cNvSpPr/>
      </xdr:nvSpPr>
      <xdr:spPr>
        <a:xfrm>
          <a:off x="7810500" y="1244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71</xdr:row>
      <xdr:rowOff>43559</xdr:rowOff>
    </xdr:from>
    <xdr:ext cx="599010" cy="259045"/>
    <xdr:sp macro="" textlink="">
      <xdr:nvSpPr>
        <xdr:cNvPr id="432" name="テキスト ボックス 431"/>
        <xdr:cNvSpPr txBox="1"/>
      </xdr:nvSpPr>
      <xdr:spPr>
        <a:xfrm>
          <a:off x="7561795" y="12216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44936</xdr:rowOff>
    </xdr:from>
    <xdr:to>
      <xdr:col>36</xdr:col>
      <xdr:colOff>165100</xdr:colOff>
      <xdr:row>73</xdr:row>
      <xdr:rowOff>146536</xdr:rowOff>
    </xdr:to>
    <xdr:sp macro="" textlink="">
      <xdr:nvSpPr>
        <xdr:cNvPr id="433" name="楕円 432"/>
        <xdr:cNvSpPr/>
      </xdr:nvSpPr>
      <xdr:spPr>
        <a:xfrm>
          <a:off x="6921500" y="1256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163063</xdr:rowOff>
    </xdr:from>
    <xdr:ext cx="534377" cy="259045"/>
    <xdr:sp macro="" textlink="">
      <xdr:nvSpPr>
        <xdr:cNvPr id="434" name="テキスト ボックス 433"/>
        <xdr:cNvSpPr txBox="1"/>
      </xdr:nvSpPr>
      <xdr:spPr>
        <a:xfrm>
          <a:off x="6705111" y="1233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50459</xdr:rowOff>
    </xdr:from>
    <xdr:to>
      <xdr:col>54</xdr:col>
      <xdr:colOff>189865</xdr:colOff>
      <xdr:row>99</xdr:row>
      <xdr:rowOff>58351</xdr:rowOff>
    </xdr:to>
    <xdr:cxnSp macro="">
      <xdr:nvCxnSpPr>
        <xdr:cNvPr id="460" name="直線コネクタ 459"/>
        <xdr:cNvCxnSpPr/>
      </xdr:nvCxnSpPr>
      <xdr:spPr>
        <a:xfrm flipV="1">
          <a:off x="10475595" y="15480959"/>
          <a:ext cx="1270" cy="1550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62178</xdr:rowOff>
    </xdr:from>
    <xdr:ext cx="469744" cy="259045"/>
    <xdr:sp macro="" textlink="">
      <xdr:nvSpPr>
        <xdr:cNvPr id="461" name="普通建設事業費 （ うち更新整備　）最小値テキスト"/>
        <xdr:cNvSpPr txBox="1"/>
      </xdr:nvSpPr>
      <xdr:spPr>
        <a:xfrm>
          <a:off x="10528300" y="1703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58351</xdr:rowOff>
    </xdr:from>
    <xdr:to>
      <xdr:col>55</xdr:col>
      <xdr:colOff>88900</xdr:colOff>
      <xdr:row>99</xdr:row>
      <xdr:rowOff>58351</xdr:rowOff>
    </xdr:to>
    <xdr:cxnSp macro="">
      <xdr:nvCxnSpPr>
        <xdr:cNvPr id="462" name="直線コネクタ 461"/>
        <xdr:cNvCxnSpPr/>
      </xdr:nvCxnSpPr>
      <xdr:spPr>
        <a:xfrm>
          <a:off x="10388600" y="17031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168586</xdr:rowOff>
    </xdr:from>
    <xdr:ext cx="599010" cy="259045"/>
    <xdr:sp macro="" textlink="">
      <xdr:nvSpPr>
        <xdr:cNvPr id="463" name="普通建設事業費 （ うち更新整備　）最大値テキスト"/>
        <xdr:cNvSpPr txBox="1"/>
      </xdr:nvSpPr>
      <xdr:spPr>
        <a:xfrm>
          <a:off x="10528300" y="15256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50459</xdr:rowOff>
    </xdr:from>
    <xdr:to>
      <xdr:col>55</xdr:col>
      <xdr:colOff>88900</xdr:colOff>
      <xdr:row>90</xdr:row>
      <xdr:rowOff>50459</xdr:rowOff>
    </xdr:to>
    <xdr:cxnSp macro="">
      <xdr:nvCxnSpPr>
        <xdr:cNvPr id="464" name="直線コネクタ 463"/>
        <xdr:cNvCxnSpPr/>
      </xdr:nvCxnSpPr>
      <xdr:spPr>
        <a:xfrm>
          <a:off x="10388600" y="1548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115294</xdr:rowOff>
    </xdr:from>
    <xdr:to>
      <xdr:col>55</xdr:col>
      <xdr:colOff>0</xdr:colOff>
      <xdr:row>97</xdr:row>
      <xdr:rowOff>110995</xdr:rowOff>
    </xdr:to>
    <xdr:cxnSp macro="">
      <xdr:nvCxnSpPr>
        <xdr:cNvPr id="465" name="直線コネクタ 464"/>
        <xdr:cNvCxnSpPr/>
      </xdr:nvCxnSpPr>
      <xdr:spPr>
        <a:xfrm flipV="1">
          <a:off x="9639300" y="16574494"/>
          <a:ext cx="838200" cy="167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32007</xdr:rowOff>
    </xdr:from>
    <xdr:ext cx="534377" cy="259045"/>
    <xdr:sp macro="" textlink="">
      <xdr:nvSpPr>
        <xdr:cNvPr id="466" name="普通建設事業費 （ うち更新整備　）平均値テキスト"/>
        <xdr:cNvSpPr txBox="1"/>
      </xdr:nvSpPr>
      <xdr:spPr>
        <a:xfrm>
          <a:off x="10528300" y="16319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9130</xdr:rowOff>
    </xdr:from>
    <xdr:to>
      <xdr:col>55</xdr:col>
      <xdr:colOff>50800</xdr:colOff>
      <xdr:row>96</xdr:row>
      <xdr:rowOff>110730</xdr:rowOff>
    </xdr:to>
    <xdr:sp macro="" textlink="">
      <xdr:nvSpPr>
        <xdr:cNvPr id="467" name="フローチャート: 判断 466"/>
        <xdr:cNvSpPr/>
      </xdr:nvSpPr>
      <xdr:spPr>
        <a:xfrm>
          <a:off x="10426700" y="164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24888</xdr:rowOff>
    </xdr:from>
    <xdr:to>
      <xdr:col>50</xdr:col>
      <xdr:colOff>114300</xdr:colOff>
      <xdr:row>97</xdr:row>
      <xdr:rowOff>110995</xdr:rowOff>
    </xdr:to>
    <xdr:cxnSp macro="">
      <xdr:nvCxnSpPr>
        <xdr:cNvPr id="468" name="直線コネクタ 467"/>
        <xdr:cNvCxnSpPr/>
      </xdr:nvCxnSpPr>
      <xdr:spPr>
        <a:xfrm>
          <a:off x="8750300" y="16312638"/>
          <a:ext cx="889000" cy="42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162999</xdr:rowOff>
    </xdr:from>
    <xdr:to>
      <xdr:col>50</xdr:col>
      <xdr:colOff>165100</xdr:colOff>
      <xdr:row>96</xdr:row>
      <xdr:rowOff>93149</xdr:rowOff>
    </xdr:to>
    <xdr:sp macro="" textlink="">
      <xdr:nvSpPr>
        <xdr:cNvPr id="469" name="フローチャート: 判断 468"/>
        <xdr:cNvSpPr/>
      </xdr:nvSpPr>
      <xdr:spPr>
        <a:xfrm>
          <a:off x="9588500" y="1645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109676</xdr:rowOff>
    </xdr:from>
    <xdr:ext cx="534377" cy="259045"/>
    <xdr:sp macro="" textlink="">
      <xdr:nvSpPr>
        <xdr:cNvPr id="470" name="テキスト ボックス 469"/>
        <xdr:cNvSpPr txBox="1"/>
      </xdr:nvSpPr>
      <xdr:spPr>
        <a:xfrm>
          <a:off x="9372111" y="16225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24888</xdr:rowOff>
    </xdr:from>
    <xdr:to>
      <xdr:col>45</xdr:col>
      <xdr:colOff>177800</xdr:colOff>
      <xdr:row>96</xdr:row>
      <xdr:rowOff>77760</xdr:rowOff>
    </xdr:to>
    <xdr:cxnSp macro="">
      <xdr:nvCxnSpPr>
        <xdr:cNvPr id="471" name="直線コネクタ 470"/>
        <xdr:cNvCxnSpPr/>
      </xdr:nvCxnSpPr>
      <xdr:spPr>
        <a:xfrm flipV="1">
          <a:off x="7861300" y="16312638"/>
          <a:ext cx="889000" cy="224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78625</xdr:rowOff>
    </xdr:from>
    <xdr:to>
      <xdr:col>46</xdr:col>
      <xdr:colOff>38100</xdr:colOff>
      <xdr:row>97</xdr:row>
      <xdr:rowOff>8775</xdr:rowOff>
    </xdr:to>
    <xdr:sp macro="" textlink="">
      <xdr:nvSpPr>
        <xdr:cNvPr id="472" name="フローチャート: 判断 471"/>
        <xdr:cNvSpPr/>
      </xdr:nvSpPr>
      <xdr:spPr>
        <a:xfrm>
          <a:off x="86995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171352</xdr:rowOff>
    </xdr:from>
    <xdr:ext cx="534377" cy="259045"/>
    <xdr:sp macro="" textlink="">
      <xdr:nvSpPr>
        <xdr:cNvPr id="473" name="テキスト ボックス 472"/>
        <xdr:cNvSpPr txBox="1"/>
      </xdr:nvSpPr>
      <xdr:spPr>
        <a:xfrm>
          <a:off x="8483111" y="1663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31136</xdr:rowOff>
    </xdr:from>
    <xdr:to>
      <xdr:col>41</xdr:col>
      <xdr:colOff>50800</xdr:colOff>
      <xdr:row>96</xdr:row>
      <xdr:rowOff>77760</xdr:rowOff>
    </xdr:to>
    <xdr:cxnSp macro="">
      <xdr:nvCxnSpPr>
        <xdr:cNvPr id="474" name="直線コネクタ 473"/>
        <xdr:cNvCxnSpPr/>
      </xdr:nvCxnSpPr>
      <xdr:spPr>
        <a:xfrm>
          <a:off x="6972300" y="16490336"/>
          <a:ext cx="889000" cy="46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66846</xdr:rowOff>
    </xdr:from>
    <xdr:to>
      <xdr:col>41</xdr:col>
      <xdr:colOff>101600</xdr:colOff>
      <xdr:row>96</xdr:row>
      <xdr:rowOff>168446</xdr:rowOff>
    </xdr:to>
    <xdr:sp macro="" textlink="">
      <xdr:nvSpPr>
        <xdr:cNvPr id="475" name="フローチャート: 判断 474"/>
        <xdr:cNvSpPr/>
      </xdr:nvSpPr>
      <xdr:spPr>
        <a:xfrm>
          <a:off x="7810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159573</xdr:rowOff>
    </xdr:from>
    <xdr:ext cx="534377" cy="259045"/>
    <xdr:sp macro="" textlink="">
      <xdr:nvSpPr>
        <xdr:cNvPr id="476" name="テキスト ボックス 475"/>
        <xdr:cNvSpPr txBox="1"/>
      </xdr:nvSpPr>
      <xdr:spPr>
        <a:xfrm>
          <a:off x="7594111" y="1661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136982</xdr:rowOff>
    </xdr:from>
    <xdr:to>
      <xdr:col>36</xdr:col>
      <xdr:colOff>165100</xdr:colOff>
      <xdr:row>97</xdr:row>
      <xdr:rowOff>67132</xdr:rowOff>
    </xdr:to>
    <xdr:sp macro="" textlink="">
      <xdr:nvSpPr>
        <xdr:cNvPr id="477" name="フローチャート: 判断 476"/>
        <xdr:cNvSpPr/>
      </xdr:nvSpPr>
      <xdr:spPr>
        <a:xfrm>
          <a:off x="6921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58259</xdr:rowOff>
    </xdr:from>
    <xdr:ext cx="534377" cy="259045"/>
    <xdr:sp macro="" textlink="">
      <xdr:nvSpPr>
        <xdr:cNvPr id="478" name="テキスト ボックス 477"/>
        <xdr:cNvSpPr txBox="1"/>
      </xdr:nvSpPr>
      <xdr:spPr>
        <a:xfrm>
          <a:off x="6705111" y="1668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64494</xdr:rowOff>
    </xdr:from>
    <xdr:to>
      <xdr:col>55</xdr:col>
      <xdr:colOff>50800</xdr:colOff>
      <xdr:row>96</xdr:row>
      <xdr:rowOff>166094</xdr:rowOff>
    </xdr:to>
    <xdr:sp macro="" textlink="">
      <xdr:nvSpPr>
        <xdr:cNvPr id="484" name="楕円 483"/>
        <xdr:cNvSpPr/>
      </xdr:nvSpPr>
      <xdr:spPr>
        <a:xfrm>
          <a:off x="10426700" y="1652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42921</xdr:rowOff>
    </xdr:from>
    <xdr:ext cx="534377" cy="259045"/>
    <xdr:sp macro="" textlink="">
      <xdr:nvSpPr>
        <xdr:cNvPr id="485" name="普通建設事業費 （ うち更新整備　）該当値テキスト"/>
        <xdr:cNvSpPr txBox="1"/>
      </xdr:nvSpPr>
      <xdr:spPr>
        <a:xfrm>
          <a:off x="10528300" y="16502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60195</xdr:rowOff>
    </xdr:from>
    <xdr:to>
      <xdr:col>50</xdr:col>
      <xdr:colOff>165100</xdr:colOff>
      <xdr:row>97</xdr:row>
      <xdr:rowOff>161795</xdr:rowOff>
    </xdr:to>
    <xdr:sp macro="" textlink="">
      <xdr:nvSpPr>
        <xdr:cNvPr id="486" name="楕円 485"/>
        <xdr:cNvSpPr/>
      </xdr:nvSpPr>
      <xdr:spPr>
        <a:xfrm>
          <a:off x="9588500" y="1669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152922</xdr:rowOff>
    </xdr:from>
    <xdr:ext cx="534377" cy="259045"/>
    <xdr:sp macro="" textlink="">
      <xdr:nvSpPr>
        <xdr:cNvPr id="487" name="テキスト ボックス 486"/>
        <xdr:cNvSpPr txBox="1"/>
      </xdr:nvSpPr>
      <xdr:spPr>
        <a:xfrm>
          <a:off x="9372111" y="16783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145538</xdr:rowOff>
    </xdr:from>
    <xdr:to>
      <xdr:col>46</xdr:col>
      <xdr:colOff>38100</xdr:colOff>
      <xdr:row>95</xdr:row>
      <xdr:rowOff>75688</xdr:rowOff>
    </xdr:to>
    <xdr:sp macro="" textlink="">
      <xdr:nvSpPr>
        <xdr:cNvPr id="488" name="楕円 487"/>
        <xdr:cNvSpPr/>
      </xdr:nvSpPr>
      <xdr:spPr>
        <a:xfrm>
          <a:off x="8699500" y="16261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92215</xdr:rowOff>
    </xdr:from>
    <xdr:ext cx="534377" cy="259045"/>
    <xdr:sp macro="" textlink="">
      <xdr:nvSpPr>
        <xdr:cNvPr id="489" name="テキスト ボックス 488"/>
        <xdr:cNvSpPr txBox="1"/>
      </xdr:nvSpPr>
      <xdr:spPr>
        <a:xfrm>
          <a:off x="8483111" y="16037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26960</xdr:rowOff>
    </xdr:from>
    <xdr:to>
      <xdr:col>41</xdr:col>
      <xdr:colOff>101600</xdr:colOff>
      <xdr:row>96</xdr:row>
      <xdr:rowOff>128560</xdr:rowOff>
    </xdr:to>
    <xdr:sp macro="" textlink="">
      <xdr:nvSpPr>
        <xdr:cNvPr id="490" name="楕円 489"/>
        <xdr:cNvSpPr/>
      </xdr:nvSpPr>
      <xdr:spPr>
        <a:xfrm>
          <a:off x="7810500" y="1648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145087</xdr:rowOff>
    </xdr:from>
    <xdr:ext cx="534377" cy="259045"/>
    <xdr:sp macro="" textlink="">
      <xdr:nvSpPr>
        <xdr:cNvPr id="491" name="テキスト ボックス 490"/>
        <xdr:cNvSpPr txBox="1"/>
      </xdr:nvSpPr>
      <xdr:spPr>
        <a:xfrm>
          <a:off x="7594111" y="1626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151786</xdr:rowOff>
    </xdr:from>
    <xdr:to>
      <xdr:col>36</xdr:col>
      <xdr:colOff>165100</xdr:colOff>
      <xdr:row>96</xdr:row>
      <xdr:rowOff>81936</xdr:rowOff>
    </xdr:to>
    <xdr:sp macro="" textlink="">
      <xdr:nvSpPr>
        <xdr:cNvPr id="492" name="楕円 491"/>
        <xdr:cNvSpPr/>
      </xdr:nvSpPr>
      <xdr:spPr>
        <a:xfrm>
          <a:off x="6921500" y="1643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98463</xdr:rowOff>
    </xdr:from>
    <xdr:ext cx="534377" cy="259045"/>
    <xdr:sp macro="" textlink="">
      <xdr:nvSpPr>
        <xdr:cNvPr id="493" name="テキスト ボックス 492"/>
        <xdr:cNvSpPr txBox="1"/>
      </xdr:nvSpPr>
      <xdr:spPr>
        <a:xfrm>
          <a:off x="6705111" y="16214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137541</xdr:rowOff>
    </xdr:from>
    <xdr:to>
      <xdr:col>85</xdr:col>
      <xdr:colOff>126364</xdr:colOff>
      <xdr:row>39</xdr:row>
      <xdr:rowOff>44450</xdr:rowOff>
    </xdr:to>
    <xdr:cxnSp macro="">
      <xdr:nvCxnSpPr>
        <xdr:cNvPr id="517" name="直線コネクタ 516"/>
        <xdr:cNvCxnSpPr/>
      </xdr:nvCxnSpPr>
      <xdr:spPr>
        <a:xfrm flipV="1">
          <a:off x="16317595" y="5281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84218</xdr:rowOff>
    </xdr:from>
    <xdr:ext cx="599010" cy="259045"/>
    <xdr:sp macro="" textlink="">
      <xdr:nvSpPr>
        <xdr:cNvPr id="520" name="災害復旧事業費最大値テキスト"/>
        <xdr:cNvSpPr txBox="1"/>
      </xdr:nvSpPr>
      <xdr:spPr>
        <a:xfrm>
          <a:off x="16370300" y="5056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137541</xdr:rowOff>
    </xdr:from>
    <xdr:to>
      <xdr:col>86</xdr:col>
      <xdr:colOff>25400</xdr:colOff>
      <xdr:row>30</xdr:row>
      <xdr:rowOff>137541</xdr:rowOff>
    </xdr:to>
    <xdr:cxnSp macro="">
      <xdr:nvCxnSpPr>
        <xdr:cNvPr id="521" name="直線コネクタ 520"/>
        <xdr:cNvCxnSpPr/>
      </xdr:nvCxnSpPr>
      <xdr:spPr>
        <a:xfrm>
          <a:off x="16230600" y="528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160731</xdr:rowOff>
    </xdr:from>
    <xdr:to>
      <xdr:col>85</xdr:col>
      <xdr:colOff>127000</xdr:colOff>
      <xdr:row>39</xdr:row>
      <xdr:rowOff>11912</xdr:rowOff>
    </xdr:to>
    <xdr:cxnSp macro="">
      <xdr:nvCxnSpPr>
        <xdr:cNvPr id="522" name="直線コネクタ 521"/>
        <xdr:cNvCxnSpPr/>
      </xdr:nvCxnSpPr>
      <xdr:spPr>
        <a:xfrm flipV="1">
          <a:off x="15481300" y="6675831"/>
          <a:ext cx="838200" cy="2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71010</xdr:rowOff>
    </xdr:from>
    <xdr:ext cx="469744" cy="259045"/>
    <xdr:sp macro="" textlink="">
      <xdr:nvSpPr>
        <xdr:cNvPr id="523" name="災害復旧事業費平均値テキスト"/>
        <xdr:cNvSpPr txBox="1"/>
      </xdr:nvSpPr>
      <xdr:spPr>
        <a:xfrm>
          <a:off x="16370300" y="6414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48133</xdr:rowOff>
    </xdr:from>
    <xdr:to>
      <xdr:col>85</xdr:col>
      <xdr:colOff>177800</xdr:colOff>
      <xdr:row>38</xdr:row>
      <xdr:rowOff>149733</xdr:rowOff>
    </xdr:to>
    <xdr:sp macro="" textlink="">
      <xdr:nvSpPr>
        <xdr:cNvPr id="524" name="フローチャート: 判断 523"/>
        <xdr:cNvSpPr/>
      </xdr:nvSpPr>
      <xdr:spPr>
        <a:xfrm>
          <a:off x="162687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11912</xdr:rowOff>
    </xdr:from>
    <xdr:to>
      <xdr:col>81</xdr:col>
      <xdr:colOff>50800</xdr:colOff>
      <xdr:row>39</xdr:row>
      <xdr:rowOff>25388</xdr:rowOff>
    </xdr:to>
    <xdr:cxnSp macro="">
      <xdr:nvCxnSpPr>
        <xdr:cNvPr id="525" name="直線コネクタ 524"/>
        <xdr:cNvCxnSpPr/>
      </xdr:nvCxnSpPr>
      <xdr:spPr>
        <a:xfrm flipV="1">
          <a:off x="14592300" y="6698462"/>
          <a:ext cx="889000" cy="13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36614</xdr:rowOff>
    </xdr:from>
    <xdr:to>
      <xdr:col>81</xdr:col>
      <xdr:colOff>101600</xdr:colOff>
      <xdr:row>38</xdr:row>
      <xdr:rowOff>138214</xdr:rowOff>
    </xdr:to>
    <xdr:sp macro="" textlink="">
      <xdr:nvSpPr>
        <xdr:cNvPr id="526" name="フローチャート: 判断 525"/>
        <xdr:cNvSpPr/>
      </xdr:nvSpPr>
      <xdr:spPr>
        <a:xfrm>
          <a:off x="15430500" y="65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154741</xdr:rowOff>
    </xdr:from>
    <xdr:ext cx="534377" cy="259045"/>
    <xdr:sp macro="" textlink="">
      <xdr:nvSpPr>
        <xdr:cNvPr id="527" name="テキスト ボックス 526"/>
        <xdr:cNvSpPr txBox="1"/>
      </xdr:nvSpPr>
      <xdr:spPr>
        <a:xfrm>
          <a:off x="15214111" y="63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149758</xdr:rowOff>
    </xdr:from>
    <xdr:to>
      <xdr:col>76</xdr:col>
      <xdr:colOff>114300</xdr:colOff>
      <xdr:row>39</xdr:row>
      <xdr:rowOff>25388</xdr:rowOff>
    </xdr:to>
    <xdr:cxnSp macro="">
      <xdr:nvCxnSpPr>
        <xdr:cNvPr id="528" name="直線コネクタ 527"/>
        <xdr:cNvCxnSpPr/>
      </xdr:nvCxnSpPr>
      <xdr:spPr>
        <a:xfrm>
          <a:off x="13703300" y="6664858"/>
          <a:ext cx="889000" cy="47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49403</xdr:rowOff>
    </xdr:from>
    <xdr:to>
      <xdr:col>76</xdr:col>
      <xdr:colOff>165100</xdr:colOff>
      <xdr:row>38</xdr:row>
      <xdr:rowOff>151003</xdr:rowOff>
    </xdr:to>
    <xdr:sp macro="" textlink="">
      <xdr:nvSpPr>
        <xdr:cNvPr id="529" name="フローチャート: 判断 528"/>
        <xdr:cNvSpPr/>
      </xdr:nvSpPr>
      <xdr:spPr>
        <a:xfrm>
          <a:off x="145415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167530</xdr:rowOff>
    </xdr:from>
    <xdr:ext cx="469744" cy="259045"/>
    <xdr:sp macro="" textlink="">
      <xdr:nvSpPr>
        <xdr:cNvPr id="530" name="テキスト ボックス 529"/>
        <xdr:cNvSpPr txBox="1"/>
      </xdr:nvSpPr>
      <xdr:spPr>
        <a:xfrm>
          <a:off x="14357428" y="633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149758</xdr:rowOff>
    </xdr:from>
    <xdr:to>
      <xdr:col>71</xdr:col>
      <xdr:colOff>177800</xdr:colOff>
      <xdr:row>38</xdr:row>
      <xdr:rowOff>168758</xdr:rowOff>
    </xdr:to>
    <xdr:cxnSp macro="">
      <xdr:nvCxnSpPr>
        <xdr:cNvPr id="531" name="直線コネクタ 530"/>
        <xdr:cNvCxnSpPr/>
      </xdr:nvCxnSpPr>
      <xdr:spPr>
        <a:xfrm flipV="1">
          <a:off x="12814300" y="6664858"/>
          <a:ext cx="889000" cy="19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97345</xdr:rowOff>
    </xdr:from>
    <xdr:to>
      <xdr:col>72</xdr:col>
      <xdr:colOff>38100</xdr:colOff>
      <xdr:row>39</xdr:row>
      <xdr:rowOff>27495</xdr:rowOff>
    </xdr:to>
    <xdr:sp macro="" textlink="">
      <xdr:nvSpPr>
        <xdr:cNvPr id="532" name="フローチャート: 判断 531"/>
        <xdr:cNvSpPr/>
      </xdr:nvSpPr>
      <xdr:spPr>
        <a:xfrm>
          <a:off x="13652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44023</xdr:rowOff>
    </xdr:from>
    <xdr:ext cx="469744" cy="259045"/>
    <xdr:sp macro="" textlink="">
      <xdr:nvSpPr>
        <xdr:cNvPr id="533" name="テキスト ボックス 532"/>
        <xdr:cNvSpPr txBox="1"/>
      </xdr:nvSpPr>
      <xdr:spPr>
        <a:xfrm>
          <a:off x="13468428" y="6387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111785</xdr:rowOff>
    </xdr:from>
    <xdr:to>
      <xdr:col>67</xdr:col>
      <xdr:colOff>101600</xdr:colOff>
      <xdr:row>39</xdr:row>
      <xdr:rowOff>41935</xdr:rowOff>
    </xdr:to>
    <xdr:sp macro="" textlink="">
      <xdr:nvSpPr>
        <xdr:cNvPr id="534" name="フローチャート: 判断 533"/>
        <xdr:cNvSpPr/>
      </xdr:nvSpPr>
      <xdr:spPr>
        <a:xfrm>
          <a:off x="12763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58462</xdr:rowOff>
    </xdr:from>
    <xdr:ext cx="469744" cy="259045"/>
    <xdr:sp macro="" textlink="">
      <xdr:nvSpPr>
        <xdr:cNvPr id="535" name="テキスト ボックス 534"/>
        <xdr:cNvSpPr txBox="1"/>
      </xdr:nvSpPr>
      <xdr:spPr>
        <a:xfrm>
          <a:off x="12579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109931</xdr:rowOff>
    </xdr:from>
    <xdr:to>
      <xdr:col>85</xdr:col>
      <xdr:colOff>177800</xdr:colOff>
      <xdr:row>39</xdr:row>
      <xdr:rowOff>40081</xdr:rowOff>
    </xdr:to>
    <xdr:sp macro="" textlink="">
      <xdr:nvSpPr>
        <xdr:cNvPr id="541" name="楕円 540"/>
        <xdr:cNvSpPr/>
      </xdr:nvSpPr>
      <xdr:spPr>
        <a:xfrm>
          <a:off x="16268700" y="6625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26560</xdr:rowOff>
    </xdr:from>
    <xdr:ext cx="469744" cy="259045"/>
    <xdr:sp macro="" textlink="">
      <xdr:nvSpPr>
        <xdr:cNvPr id="542" name="災害復旧事業費該当値テキスト"/>
        <xdr:cNvSpPr txBox="1"/>
      </xdr:nvSpPr>
      <xdr:spPr>
        <a:xfrm>
          <a:off x="16370300" y="6541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132562</xdr:rowOff>
    </xdr:from>
    <xdr:to>
      <xdr:col>81</xdr:col>
      <xdr:colOff>101600</xdr:colOff>
      <xdr:row>39</xdr:row>
      <xdr:rowOff>62712</xdr:rowOff>
    </xdr:to>
    <xdr:sp macro="" textlink="">
      <xdr:nvSpPr>
        <xdr:cNvPr id="543" name="楕円 542"/>
        <xdr:cNvSpPr/>
      </xdr:nvSpPr>
      <xdr:spPr>
        <a:xfrm>
          <a:off x="15430500" y="664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53839</xdr:rowOff>
    </xdr:from>
    <xdr:ext cx="469744" cy="259045"/>
    <xdr:sp macro="" textlink="">
      <xdr:nvSpPr>
        <xdr:cNvPr id="544" name="テキスト ボックス 543"/>
        <xdr:cNvSpPr txBox="1"/>
      </xdr:nvSpPr>
      <xdr:spPr>
        <a:xfrm>
          <a:off x="15246428" y="6740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146038</xdr:rowOff>
    </xdr:from>
    <xdr:to>
      <xdr:col>76</xdr:col>
      <xdr:colOff>165100</xdr:colOff>
      <xdr:row>39</xdr:row>
      <xdr:rowOff>76188</xdr:rowOff>
    </xdr:to>
    <xdr:sp macro="" textlink="">
      <xdr:nvSpPr>
        <xdr:cNvPr id="545" name="楕円 544"/>
        <xdr:cNvSpPr/>
      </xdr:nvSpPr>
      <xdr:spPr>
        <a:xfrm>
          <a:off x="14541500" y="666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67315</xdr:rowOff>
    </xdr:from>
    <xdr:ext cx="469744" cy="259045"/>
    <xdr:sp macro="" textlink="">
      <xdr:nvSpPr>
        <xdr:cNvPr id="546" name="テキスト ボックス 545"/>
        <xdr:cNvSpPr txBox="1"/>
      </xdr:nvSpPr>
      <xdr:spPr>
        <a:xfrm>
          <a:off x="14357428" y="6753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98958</xdr:rowOff>
    </xdr:from>
    <xdr:to>
      <xdr:col>72</xdr:col>
      <xdr:colOff>38100</xdr:colOff>
      <xdr:row>39</xdr:row>
      <xdr:rowOff>29108</xdr:rowOff>
    </xdr:to>
    <xdr:sp macro="" textlink="">
      <xdr:nvSpPr>
        <xdr:cNvPr id="547" name="楕円 546"/>
        <xdr:cNvSpPr/>
      </xdr:nvSpPr>
      <xdr:spPr>
        <a:xfrm>
          <a:off x="13652500" y="6614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20235</xdr:rowOff>
    </xdr:from>
    <xdr:ext cx="469744" cy="259045"/>
    <xdr:sp macro="" textlink="">
      <xdr:nvSpPr>
        <xdr:cNvPr id="548" name="テキスト ボックス 547"/>
        <xdr:cNvSpPr txBox="1"/>
      </xdr:nvSpPr>
      <xdr:spPr>
        <a:xfrm>
          <a:off x="13468428" y="6706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117958</xdr:rowOff>
    </xdr:from>
    <xdr:to>
      <xdr:col>67</xdr:col>
      <xdr:colOff>101600</xdr:colOff>
      <xdr:row>39</xdr:row>
      <xdr:rowOff>48108</xdr:rowOff>
    </xdr:to>
    <xdr:sp macro="" textlink="">
      <xdr:nvSpPr>
        <xdr:cNvPr id="549" name="楕円 548"/>
        <xdr:cNvSpPr/>
      </xdr:nvSpPr>
      <xdr:spPr>
        <a:xfrm>
          <a:off x="12763500" y="663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39235</xdr:rowOff>
    </xdr:from>
    <xdr:ext cx="469744" cy="259045"/>
    <xdr:sp macro="" textlink="">
      <xdr:nvSpPr>
        <xdr:cNvPr id="550" name="テキスト ボックス 549"/>
        <xdr:cNvSpPr txBox="1"/>
      </xdr:nvSpPr>
      <xdr:spPr>
        <a:xfrm>
          <a:off x="12579428" y="6725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62" name="テキスト ボックス 561"/>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4" name="テキスト ボックス 563"/>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68" name="直線コネクタ 567"/>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69" name="失業対策事業費最小値テキスト"/>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0" name="直線コネクタ 569"/>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71" name="失業対策事業費最大値テキスト"/>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2" name="直線コネクタ 571"/>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73" name="直線コネクタ 572"/>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74" name="失業対策事業費平均値テキスト"/>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5" name="フローチャート: 判断 574"/>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76" name="直線コネクタ 575"/>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77" name="フローチャート: 判断 576"/>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78" name="テキスト ボックス 577"/>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79" name="直線コネクタ 578"/>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80" name="フローチャート: 判断 579"/>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81" name="テキスト ボックス 580"/>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82" name="直線コネクタ 581"/>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83" name="フローチャート: 判断 582"/>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84" name="テキスト ボックス 583"/>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85" name="フローチャート: 判断 584"/>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86" name="テキスト ボックス 585"/>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92" name="楕円 591"/>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93" name="失業対策事業費該当値テキスト"/>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94" name="楕円 593"/>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95" name="テキスト ボックス 594"/>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96" name="楕円 595"/>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97" name="テキスト ボックス 596"/>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98" name="楕円 597"/>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99" name="テキスト ボックス 598"/>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600" name="楕円 599"/>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601" name="テキスト ボックス 600"/>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5" name="テキスト ボックス 614"/>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7" name="テキスト ボックス 616"/>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9" name="テキスト ボックス 618"/>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1" name="テキスト ボックス 62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135455</xdr:rowOff>
    </xdr:from>
    <xdr:to>
      <xdr:col>85</xdr:col>
      <xdr:colOff>126364</xdr:colOff>
      <xdr:row>79</xdr:row>
      <xdr:rowOff>4319</xdr:rowOff>
    </xdr:to>
    <xdr:cxnSp macro="">
      <xdr:nvCxnSpPr>
        <xdr:cNvPr id="627" name="直線コネクタ 626"/>
        <xdr:cNvCxnSpPr/>
      </xdr:nvCxnSpPr>
      <xdr:spPr>
        <a:xfrm flipV="1">
          <a:off x="16317595" y="12136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8146</xdr:rowOff>
    </xdr:from>
    <xdr:ext cx="534377" cy="259045"/>
    <xdr:sp macro="" textlink="">
      <xdr:nvSpPr>
        <xdr:cNvPr id="628" name="公債費最小値テキスト"/>
        <xdr:cNvSpPr txBox="1"/>
      </xdr:nvSpPr>
      <xdr:spPr>
        <a:xfrm>
          <a:off x="16370300" y="1355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4319</xdr:rowOff>
    </xdr:from>
    <xdr:to>
      <xdr:col>86</xdr:col>
      <xdr:colOff>25400</xdr:colOff>
      <xdr:row>79</xdr:row>
      <xdr:rowOff>4319</xdr:rowOff>
    </xdr:to>
    <xdr:cxnSp macro="">
      <xdr:nvCxnSpPr>
        <xdr:cNvPr id="629" name="直線コネクタ 628"/>
        <xdr:cNvCxnSpPr/>
      </xdr:nvCxnSpPr>
      <xdr:spPr>
        <a:xfrm>
          <a:off x="16230600" y="1354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82132</xdr:rowOff>
    </xdr:from>
    <xdr:ext cx="599010" cy="259045"/>
    <xdr:sp macro="" textlink="">
      <xdr:nvSpPr>
        <xdr:cNvPr id="630" name="公債費最大値テキスト"/>
        <xdr:cNvSpPr txBox="1"/>
      </xdr:nvSpPr>
      <xdr:spPr>
        <a:xfrm>
          <a:off x="16370300" y="11912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135455</xdr:rowOff>
    </xdr:from>
    <xdr:to>
      <xdr:col>86</xdr:col>
      <xdr:colOff>25400</xdr:colOff>
      <xdr:row>70</xdr:row>
      <xdr:rowOff>135455</xdr:rowOff>
    </xdr:to>
    <xdr:cxnSp macro="">
      <xdr:nvCxnSpPr>
        <xdr:cNvPr id="631" name="直線コネクタ 630"/>
        <xdr:cNvCxnSpPr/>
      </xdr:nvCxnSpPr>
      <xdr:spPr>
        <a:xfrm>
          <a:off x="16230600" y="1213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29299</xdr:rowOff>
    </xdr:from>
    <xdr:to>
      <xdr:col>85</xdr:col>
      <xdr:colOff>127000</xdr:colOff>
      <xdr:row>77</xdr:row>
      <xdr:rowOff>32431</xdr:rowOff>
    </xdr:to>
    <xdr:cxnSp macro="">
      <xdr:nvCxnSpPr>
        <xdr:cNvPr id="632" name="直線コネクタ 631"/>
        <xdr:cNvCxnSpPr/>
      </xdr:nvCxnSpPr>
      <xdr:spPr>
        <a:xfrm flipV="1">
          <a:off x="15481300" y="13230949"/>
          <a:ext cx="838200" cy="3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139127</xdr:rowOff>
    </xdr:from>
    <xdr:ext cx="534377" cy="259045"/>
    <xdr:sp macro="" textlink="">
      <xdr:nvSpPr>
        <xdr:cNvPr id="633" name="公債費平均値テキスト"/>
        <xdr:cNvSpPr txBox="1"/>
      </xdr:nvSpPr>
      <xdr:spPr>
        <a:xfrm>
          <a:off x="16370300" y="13340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160700</xdr:rowOff>
    </xdr:from>
    <xdr:to>
      <xdr:col>85</xdr:col>
      <xdr:colOff>177800</xdr:colOff>
      <xdr:row>78</xdr:row>
      <xdr:rowOff>90850</xdr:rowOff>
    </xdr:to>
    <xdr:sp macro="" textlink="">
      <xdr:nvSpPr>
        <xdr:cNvPr id="634" name="フローチャート: 判断 633"/>
        <xdr:cNvSpPr/>
      </xdr:nvSpPr>
      <xdr:spPr>
        <a:xfrm>
          <a:off x="162687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32431</xdr:rowOff>
    </xdr:from>
    <xdr:to>
      <xdr:col>81</xdr:col>
      <xdr:colOff>50800</xdr:colOff>
      <xdr:row>77</xdr:row>
      <xdr:rowOff>56111</xdr:rowOff>
    </xdr:to>
    <xdr:cxnSp macro="">
      <xdr:nvCxnSpPr>
        <xdr:cNvPr id="635" name="直線コネクタ 634"/>
        <xdr:cNvCxnSpPr/>
      </xdr:nvCxnSpPr>
      <xdr:spPr>
        <a:xfrm flipV="1">
          <a:off x="14592300" y="13234081"/>
          <a:ext cx="889000" cy="23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165066</xdr:rowOff>
    </xdr:from>
    <xdr:to>
      <xdr:col>81</xdr:col>
      <xdr:colOff>101600</xdr:colOff>
      <xdr:row>78</xdr:row>
      <xdr:rowOff>95216</xdr:rowOff>
    </xdr:to>
    <xdr:sp macro="" textlink="">
      <xdr:nvSpPr>
        <xdr:cNvPr id="636" name="フローチャート: 判断 635"/>
        <xdr:cNvSpPr/>
      </xdr:nvSpPr>
      <xdr:spPr>
        <a:xfrm>
          <a:off x="15430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86343</xdr:rowOff>
    </xdr:from>
    <xdr:ext cx="534377" cy="259045"/>
    <xdr:sp macro="" textlink="">
      <xdr:nvSpPr>
        <xdr:cNvPr id="637" name="テキスト ボックス 636"/>
        <xdr:cNvSpPr txBox="1"/>
      </xdr:nvSpPr>
      <xdr:spPr>
        <a:xfrm>
          <a:off x="15214111" y="1345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56111</xdr:rowOff>
    </xdr:from>
    <xdr:to>
      <xdr:col>76</xdr:col>
      <xdr:colOff>114300</xdr:colOff>
      <xdr:row>77</xdr:row>
      <xdr:rowOff>75633</xdr:rowOff>
    </xdr:to>
    <xdr:cxnSp macro="">
      <xdr:nvCxnSpPr>
        <xdr:cNvPr id="638" name="直線コネクタ 637"/>
        <xdr:cNvCxnSpPr/>
      </xdr:nvCxnSpPr>
      <xdr:spPr>
        <a:xfrm flipV="1">
          <a:off x="13703300" y="13257761"/>
          <a:ext cx="889000" cy="19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162920</xdr:rowOff>
    </xdr:from>
    <xdr:to>
      <xdr:col>76</xdr:col>
      <xdr:colOff>165100</xdr:colOff>
      <xdr:row>78</xdr:row>
      <xdr:rowOff>93070</xdr:rowOff>
    </xdr:to>
    <xdr:sp macro="" textlink="">
      <xdr:nvSpPr>
        <xdr:cNvPr id="639" name="フローチャート: 判断 638"/>
        <xdr:cNvSpPr/>
      </xdr:nvSpPr>
      <xdr:spPr>
        <a:xfrm>
          <a:off x="14541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84197</xdr:rowOff>
    </xdr:from>
    <xdr:ext cx="534377" cy="259045"/>
    <xdr:sp macro="" textlink="">
      <xdr:nvSpPr>
        <xdr:cNvPr id="640" name="テキスト ボックス 639"/>
        <xdr:cNvSpPr txBox="1"/>
      </xdr:nvSpPr>
      <xdr:spPr>
        <a:xfrm>
          <a:off x="14325111" y="1345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75633</xdr:rowOff>
    </xdr:from>
    <xdr:to>
      <xdr:col>71</xdr:col>
      <xdr:colOff>177800</xdr:colOff>
      <xdr:row>77</xdr:row>
      <xdr:rowOff>90587</xdr:rowOff>
    </xdr:to>
    <xdr:cxnSp macro="">
      <xdr:nvCxnSpPr>
        <xdr:cNvPr id="641" name="直線コネクタ 640"/>
        <xdr:cNvCxnSpPr/>
      </xdr:nvCxnSpPr>
      <xdr:spPr>
        <a:xfrm flipV="1">
          <a:off x="12814300" y="13277283"/>
          <a:ext cx="889000" cy="14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162185</xdr:rowOff>
    </xdr:from>
    <xdr:to>
      <xdr:col>72</xdr:col>
      <xdr:colOff>38100</xdr:colOff>
      <xdr:row>78</xdr:row>
      <xdr:rowOff>92335</xdr:rowOff>
    </xdr:to>
    <xdr:sp macro="" textlink="">
      <xdr:nvSpPr>
        <xdr:cNvPr id="642" name="フローチャート: 判断 641"/>
        <xdr:cNvSpPr/>
      </xdr:nvSpPr>
      <xdr:spPr>
        <a:xfrm>
          <a:off x="13652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83462</xdr:rowOff>
    </xdr:from>
    <xdr:ext cx="534377" cy="259045"/>
    <xdr:sp macro="" textlink="">
      <xdr:nvSpPr>
        <xdr:cNvPr id="643" name="テキスト ボックス 642"/>
        <xdr:cNvSpPr txBox="1"/>
      </xdr:nvSpPr>
      <xdr:spPr>
        <a:xfrm>
          <a:off x="13436111" y="1345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159564</xdr:rowOff>
    </xdr:from>
    <xdr:to>
      <xdr:col>67</xdr:col>
      <xdr:colOff>101600</xdr:colOff>
      <xdr:row>78</xdr:row>
      <xdr:rowOff>89714</xdr:rowOff>
    </xdr:to>
    <xdr:sp macro="" textlink="">
      <xdr:nvSpPr>
        <xdr:cNvPr id="644" name="フローチャート: 判断 643"/>
        <xdr:cNvSpPr/>
      </xdr:nvSpPr>
      <xdr:spPr>
        <a:xfrm>
          <a:off x="12763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80841</xdr:rowOff>
    </xdr:from>
    <xdr:ext cx="534377" cy="259045"/>
    <xdr:sp macro="" textlink="">
      <xdr:nvSpPr>
        <xdr:cNvPr id="645" name="テキスト ボックス 644"/>
        <xdr:cNvSpPr txBox="1"/>
      </xdr:nvSpPr>
      <xdr:spPr>
        <a:xfrm>
          <a:off x="12547111" y="1345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149949</xdr:rowOff>
    </xdr:from>
    <xdr:to>
      <xdr:col>85</xdr:col>
      <xdr:colOff>177800</xdr:colOff>
      <xdr:row>77</xdr:row>
      <xdr:rowOff>80099</xdr:rowOff>
    </xdr:to>
    <xdr:sp macro="" textlink="">
      <xdr:nvSpPr>
        <xdr:cNvPr id="651" name="楕円 650"/>
        <xdr:cNvSpPr/>
      </xdr:nvSpPr>
      <xdr:spPr>
        <a:xfrm>
          <a:off x="16268700" y="13180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1376</xdr:rowOff>
    </xdr:from>
    <xdr:ext cx="599010" cy="259045"/>
    <xdr:sp macro="" textlink="">
      <xdr:nvSpPr>
        <xdr:cNvPr id="652" name="公債費該当値テキスト"/>
        <xdr:cNvSpPr txBox="1"/>
      </xdr:nvSpPr>
      <xdr:spPr>
        <a:xfrm>
          <a:off x="16370300" y="13031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153081</xdr:rowOff>
    </xdr:from>
    <xdr:to>
      <xdr:col>81</xdr:col>
      <xdr:colOff>101600</xdr:colOff>
      <xdr:row>77</xdr:row>
      <xdr:rowOff>83231</xdr:rowOff>
    </xdr:to>
    <xdr:sp macro="" textlink="">
      <xdr:nvSpPr>
        <xdr:cNvPr id="653" name="楕円 652"/>
        <xdr:cNvSpPr/>
      </xdr:nvSpPr>
      <xdr:spPr>
        <a:xfrm>
          <a:off x="15430500" y="1318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99758</xdr:rowOff>
    </xdr:from>
    <xdr:ext cx="599010" cy="259045"/>
    <xdr:sp macro="" textlink="">
      <xdr:nvSpPr>
        <xdr:cNvPr id="654" name="テキスト ボックス 653"/>
        <xdr:cNvSpPr txBox="1"/>
      </xdr:nvSpPr>
      <xdr:spPr>
        <a:xfrm>
          <a:off x="15181795" y="12958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5311</xdr:rowOff>
    </xdr:from>
    <xdr:to>
      <xdr:col>76</xdr:col>
      <xdr:colOff>165100</xdr:colOff>
      <xdr:row>77</xdr:row>
      <xdr:rowOff>106911</xdr:rowOff>
    </xdr:to>
    <xdr:sp macro="" textlink="">
      <xdr:nvSpPr>
        <xdr:cNvPr id="655" name="楕円 654"/>
        <xdr:cNvSpPr/>
      </xdr:nvSpPr>
      <xdr:spPr>
        <a:xfrm>
          <a:off x="14541500" y="1320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123438</xdr:rowOff>
    </xdr:from>
    <xdr:ext cx="599010" cy="259045"/>
    <xdr:sp macro="" textlink="">
      <xdr:nvSpPr>
        <xdr:cNvPr id="656" name="テキスト ボックス 655"/>
        <xdr:cNvSpPr txBox="1"/>
      </xdr:nvSpPr>
      <xdr:spPr>
        <a:xfrm>
          <a:off x="14292795" y="12982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24833</xdr:rowOff>
    </xdr:from>
    <xdr:to>
      <xdr:col>72</xdr:col>
      <xdr:colOff>38100</xdr:colOff>
      <xdr:row>77</xdr:row>
      <xdr:rowOff>126433</xdr:rowOff>
    </xdr:to>
    <xdr:sp macro="" textlink="">
      <xdr:nvSpPr>
        <xdr:cNvPr id="657" name="楕円 656"/>
        <xdr:cNvSpPr/>
      </xdr:nvSpPr>
      <xdr:spPr>
        <a:xfrm>
          <a:off x="13652500" y="1322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142960</xdr:rowOff>
    </xdr:from>
    <xdr:ext cx="599010" cy="259045"/>
    <xdr:sp macro="" textlink="">
      <xdr:nvSpPr>
        <xdr:cNvPr id="658" name="テキスト ボックス 657"/>
        <xdr:cNvSpPr txBox="1"/>
      </xdr:nvSpPr>
      <xdr:spPr>
        <a:xfrm>
          <a:off x="13403795" y="13001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39787</xdr:rowOff>
    </xdr:from>
    <xdr:to>
      <xdr:col>67</xdr:col>
      <xdr:colOff>101600</xdr:colOff>
      <xdr:row>77</xdr:row>
      <xdr:rowOff>141387</xdr:rowOff>
    </xdr:to>
    <xdr:sp macro="" textlink="">
      <xdr:nvSpPr>
        <xdr:cNvPr id="659" name="楕円 658"/>
        <xdr:cNvSpPr/>
      </xdr:nvSpPr>
      <xdr:spPr>
        <a:xfrm>
          <a:off x="12763500" y="1324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157914</xdr:rowOff>
    </xdr:from>
    <xdr:ext cx="599010" cy="259045"/>
    <xdr:sp macro="" textlink="">
      <xdr:nvSpPr>
        <xdr:cNvPr id="660" name="テキスト ボックス 659"/>
        <xdr:cNvSpPr txBox="1"/>
      </xdr:nvSpPr>
      <xdr:spPr>
        <a:xfrm>
          <a:off x="12514795" y="13016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161990</xdr:rowOff>
    </xdr:from>
    <xdr:to>
      <xdr:col>85</xdr:col>
      <xdr:colOff>126364</xdr:colOff>
      <xdr:row>98</xdr:row>
      <xdr:rowOff>139441</xdr:rowOff>
    </xdr:to>
    <xdr:cxnSp macro="">
      <xdr:nvCxnSpPr>
        <xdr:cNvPr id="682" name="直線コネクタ 681"/>
        <xdr:cNvCxnSpPr/>
      </xdr:nvCxnSpPr>
      <xdr:spPr>
        <a:xfrm flipV="1">
          <a:off x="16317595" y="15763940"/>
          <a:ext cx="1269" cy="1177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143268</xdr:rowOff>
    </xdr:from>
    <xdr:ext cx="378565" cy="259045"/>
    <xdr:sp macro="" textlink="">
      <xdr:nvSpPr>
        <xdr:cNvPr id="683" name="積立金最小値テキスト"/>
        <xdr:cNvSpPr txBox="1"/>
      </xdr:nvSpPr>
      <xdr:spPr>
        <a:xfrm>
          <a:off x="16370300" y="16945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139441</xdr:rowOff>
    </xdr:from>
    <xdr:to>
      <xdr:col>86</xdr:col>
      <xdr:colOff>25400</xdr:colOff>
      <xdr:row>98</xdr:row>
      <xdr:rowOff>139441</xdr:rowOff>
    </xdr:to>
    <xdr:cxnSp macro="">
      <xdr:nvCxnSpPr>
        <xdr:cNvPr id="684" name="直線コネクタ 683"/>
        <xdr:cNvCxnSpPr/>
      </xdr:nvCxnSpPr>
      <xdr:spPr>
        <a:xfrm>
          <a:off x="16230600" y="16941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108667</xdr:rowOff>
    </xdr:from>
    <xdr:ext cx="599010" cy="259045"/>
    <xdr:sp macro="" textlink="">
      <xdr:nvSpPr>
        <xdr:cNvPr id="685" name="積立金最大値テキスト"/>
        <xdr:cNvSpPr txBox="1"/>
      </xdr:nvSpPr>
      <xdr:spPr>
        <a:xfrm>
          <a:off x="16370300" y="1553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161990</xdr:rowOff>
    </xdr:from>
    <xdr:to>
      <xdr:col>86</xdr:col>
      <xdr:colOff>25400</xdr:colOff>
      <xdr:row>91</xdr:row>
      <xdr:rowOff>161990</xdr:rowOff>
    </xdr:to>
    <xdr:cxnSp macro="">
      <xdr:nvCxnSpPr>
        <xdr:cNvPr id="686" name="直線コネクタ 685"/>
        <xdr:cNvCxnSpPr/>
      </xdr:nvCxnSpPr>
      <xdr:spPr>
        <a:xfrm>
          <a:off x="16230600" y="1576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78508</xdr:rowOff>
    </xdr:from>
    <xdr:to>
      <xdr:col>85</xdr:col>
      <xdr:colOff>127000</xdr:colOff>
      <xdr:row>98</xdr:row>
      <xdr:rowOff>86781</xdr:rowOff>
    </xdr:to>
    <xdr:cxnSp macro="">
      <xdr:nvCxnSpPr>
        <xdr:cNvPr id="687" name="直線コネクタ 686"/>
        <xdr:cNvCxnSpPr/>
      </xdr:nvCxnSpPr>
      <xdr:spPr>
        <a:xfrm>
          <a:off x="15481300" y="16880608"/>
          <a:ext cx="838200" cy="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39242</xdr:rowOff>
    </xdr:from>
    <xdr:ext cx="534377" cy="259045"/>
    <xdr:sp macro="" textlink="">
      <xdr:nvSpPr>
        <xdr:cNvPr id="688" name="積立金平均値テキスト"/>
        <xdr:cNvSpPr txBox="1"/>
      </xdr:nvSpPr>
      <xdr:spPr>
        <a:xfrm>
          <a:off x="16370300" y="16669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16365</xdr:rowOff>
    </xdr:from>
    <xdr:to>
      <xdr:col>85</xdr:col>
      <xdr:colOff>177800</xdr:colOff>
      <xdr:row>98</xdr:row>
      <xdr:rowOff>117965</xdr:rowOff>
    </xdr:to>
    <xdr:sp macro="" textlink="">
      <xdr:nvSpPr>
        <xdr:cNvPr id="689" name="フローチャート: 判断 688"/>
        <xdr:cNvSpPr/>
      </xdr:nvSpPr>
      <xdr:spPr>
        <a:xfrm>
          <a:off x="162687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78508</xdr:rowOff>
    </xdr:from>
    <xdr:to>
      <xdr:col>81</xdr:col>
      <xdr:colOff>50800</xdr:colOff>
      <xdr:row>98</xdr:row>
      <xdr:rowOff>114810</xdr:rowOff>
    </xdr:to>
    <xdr:cxnSp macro="">
      <xdr:nvCxnSpPr>
        <xdr:cNvPr id="690" name="直線コネクタ 689"/>
        <xdr:cNvCxnSpPr/>
      </xdr:nvCxnSpPr>
      <xdr:spPr>
        <a:xfrm flipV="1">
          <a:off x="14592300" y="16880608"/>
          <a:ext cx="889000" cy="3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30578</xdr:rowOff>
    </xdr:from>
    <xdr:to>
      <xdr:col>81</xdr:col>
      <xdr:colOff>101600</xdr:colOff>
      <xdr:row>98</xdr:row>
      <xdr:rowOff>132178</xdr:rowOff>
    </xdr:to>
    <xdr:sp macro="" textlink="">
      <xdr:nvSpPr>
        <xdr:cNvPr id="691" name="フローチャート: 判断 690"/>
        <xdr:cNvSpPr/>
      </xdr:nvSpPr>
      <xdr:spPr>
        <a:xfrm>
          <a:off x="15430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123305</xdr:rowOff>
    </xdr:from>
    <xdr:ext cx="534377" cy="259045"/>
    <xdr:sp macro="" textlink="">
      <xdr:nvSpPr>
        <xdr:cNvPr id="692" name="テキスト ボックス 691"/>
        <xdr:cNvSpPr txBox="1"/>
      </xdr:nvSpPr>
      <xdr:spPr>
        <a:xfrm>
          <a:off x="15214111" y="1692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114810</xdr:rowOff>
    </xdr:from>
    <xdr:to>
      <xdr:col>76</xdr:col>
      <xdr:colOff>114300</xdr:colOff>
      <xdr:row>98</xdr:row>
      <xdr:rowOff>128056</xdr:rowOff>
    </xdr:to>
    <xdr:cxnSp macro="">
      <xdr:nvCxnSpPr>
        <xdr:cNvPr id="693" name="直線コネクタ 692"/>
        <xdr:cNvCxnSpPr/>
      </xdr:nvCxnSpPr>
      <xdr:spPr>
        <a:xfrm flipV="1">
          <a:off x="13703300" y="16916910"/>
          <a:ext cx="889000" cy="1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39653</xdr:rowOff>
    </xdr:from>
    <xdr:to>
      <xdr:col>76</xdr:col>
      <xdr:colOff>165100</xdr:colOff>
      <xdr:row>98</xdr:row>
      <xdr:rowOff>141253</xdr:rowOff>
    </xdr:to>
    <xdr:sp macro="" textlink="">
      <xdr:nvSpPr>
        <xdr:cNvPr id="694" name="フローチャート: 判断 693"/>
        <xdr:cNvSpPr/>
      </xdr:nvSpPr>
      <xdr:spPr>
        <a:xfrm>
          <a:off x="14541500" y="1684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157780</xdr:rowOff>
    </xdr:from>
    <xdr:ext cx="534377" cy="259045"/>
    <xdr:sp macro="" textlink="">
      <xdr:nvSpPr>
        <xdr:cNvPr id="695" name="テキスト ボックス 694"/>
        <xdr:cNvSpPr txBox="1"/>
      </xdr:nvSpPr>
      <xdr:spPr>
        <a:xfrm>
          <a:off x="14325111" y="1661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95537</xdr:rowOff>
    </xdr:from>
    <xdr:to>
      <xdr:col>71</xdr:col>
      <xdr:colOff>177800</xdr:colOff>
      <xdr:row>98</xdr:row>
      <xdr:rowOff>128056</xdr:rowOff>
    </xdr:to>
    <xdr:cxnSp macro="">
      <xdr:nvCxnSpPr>
        <xdr:cNvPr id="696" name="直線コネクタ 695"/>
        <xdr:cNvCxnSpPr/>
      </xdr:nvCxnSpPr>
      <xdr:spPr>
        <a:xfrm>
          <a:off x="12814300" y="16897637"/>
          <a:ext cx="889000" cy="3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42686</xdr:rowOff>
    </xdr:from>
    <xdr:to>
      <xdr:col>72</xdr:col>
      <xdr:colOff>38100</xdr:colOff>
      <xdr:row>98</xdr:row>
      <xdr:rowOff>144286</xdr:rowOff>
    </xdr:to>
    <xdr:sp macro="" textlink="">
      <xdr:nvSpPr>
        <xdr:cNvPr id="697" name="フローチャート: 判断 696"/>
        <xdr:cNvSpPr/>
      </xdr:nvSpPr>
      <xdr:spPr>
        <a:xfrm>
          <a:off x="13652500" y="1684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160813</xdr:rowOff>
    </xdr:from>
    <xdr:ext cx="534377" cy="259045"/>
    <xdr:sp macro="" textlink="">
      <xdr:nvSpPr>
        <xdr:cNvPr id="698" name="テキスト ボックス 697"/>
        <xdr:cNvSpPr txBox="1"/>
      </xdr:nvSpPr>
      <xdr:spPr>
        <a:xfrm>
          <a:off x="13436111" y="1662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40642</xdr:rowOff>
    </xdr:from>
    <xdr:to>
      <xdr:col>67</xdr:col>
      <xdr:colOff>101600</xdr:colOff>
      <xdr:row>98</xdr:row>
      <xdr:rowOff>142242</xdr:rowOff>
    </xdr:to>
    <xdr:sp macro="" textlink="">
      <xdr:nvSpPr>
        <xdr:cNvPr id="699" name="フローチャート: 判断 698"/>
        <xdr:cNvSpPr/>
      </xdr:nvSpPr>
      <xdr:spPr>
        <a:xfrm>
          <a:off x="12763500" y="168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158769</xdr:rowOff>
    </xdr:from>
    <xdr:ext cx="534377" cy="259045"/>
    <xdr:sp macro="" textlink="">
      <xdr:nvSpPr>
        <xdr:cNvPr id="700" name="テキスト ボックス 699"/>
        <xdr:cNvSpPr txBox="1"/>
      </xdr:nvSpPr>
      <xdr:spPr>
        <a:xfrm>
          <a:off x="12547111" y="1661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35981</xdr:rowOff>
    </xdr:from>
    <xdr:to>
      <xdr:col>85</xdr:col>
      <xdr:colOff>177800</xdr:colOff>
      <xdr:row>98</xdr:row>
      <xdr:rowOff>137581</xdr:rowOff>
    </xdr:to>
    <xdr:sp macro="" textlink="">
      <xdr:nvSpPr>
        <xdr:cNvPr id="706" name="楕円 705"/>
        <xdr:cNvSpPr/>
      </xdr:nvSpPr>
      <xdr:spPr>
        <a:xfrm>
          <a:off x="16268700" y="1683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166242</xdr:rowOff>
    </xdr:from>
    <xdr:ext cx="534377" cy="259045"/>
    <xdr:sp macro="" textlink="">
      <xdr:nvSpPr>
        <xdr:cNvPr id="707" name="積立金該当値テキスト"/>
        <xdr:cNvSpPr txBox="1"/>
      </xdr:nvSpPr>
      <xdr:spPr>
        <a:xfrm>
          <a:off x="16370300" y="16796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27708</xdr:rowOff>
    </xdr:from>
    <xdr:to>
      <xdr:col>81</xdr:col>
      <xdr:colOff>101600</xdr:colOff>
      <xdr:row>98</xdr:row>
      <xdr:rowOff>129308</xdr:rowOff>
    </xdr:to>
    <xdr:sp macro="" textlink="">
      <xdr:nvSpPr>
        <xdr:cNvPr id="708" name="楕円 707"/>
        <xdr:cNvSpPr/>
      </xdr:nvSpPr>
      <xdr:spPr>
        <a:xfrm>
          <a:off x="15430500" y="1682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145835</xdr:rowOff>
    </xdr:from>
    <xdr:ext cx="534377" cy="259045"/>
    <xdr:sp macro="" textlink="">
      <xdr:nvSpPr>
        <xdr:cNvPr id="709" name="テキスト ボックス 708"/>
        <xdr:cNvSpPr txBox="1"/>
      </xdr:nvSpPr>
      <xdr:spPr>
        <a:xfrm>
          <a:off x="15214111" y="16605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64010</xdr:rowOff>
    </xdr:from>
    <xdr:to>
      <xdr:col>76</xdr:col>
      <xdr:colOff>165100</xdr:colOff>
      <xdr:row>98</xdr:row>
      <xdr:rowOff>165610</xdr:rowOff>
    </xdr:to>
    <xdr:sp macro="" textlink="">
      <xdr:nvSpPr>
        <xdr:cNvPr id="710" name="楕円 709"/>
        <xdr:cNvSpPr/>
      </xdr:nvSpPr>
      <xdr:spPr>
        <a:xfrm>
          <a:off x="14541500" y="1686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156737</xdr:rowOff>
    </xdr:from>
    <xdr:ext cx="534377" cy="259045"/>
    <xdr:sp macro="" textlink="">
      <xdr:nvSpPr>
        <xdr:cNvPr id="711" name="テキスト ボックス 710"/>
        <xdr:cNvSpPr txBox="1"/>
      </xdr:nvSpPr>
      <xdr:spPr>
        <a:xfrm>
          <a:off x="14325111" y="16958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77256</xdr:rowOff>
    </xdr:from>
    <xdr:to>
      <xdr:col>72</xdr:col>
      <xdr:colOff>38100</xdr:colOff>
      <xdr:row>99</xdr:row>
      <xdr:rowOff>7406</xdr:rowOff>
    </xdr:to>
    <xdr:sp macro="" textlink="">
      <xdr:nvSpPr>
        <xdr:cNvPr id="712" name="楕円 711"/>
        <xdr:cNvSpPr/>
      </xdr:nvSpPr>
      <xdr:spPr>
        <a:xfrm>
          <a:off x="13652500" y="1687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169983</xdr:rowOff>
    </xdr:from>
    <xdr:ext cx="469744" cy="259045"/>
    <xdr:sp macro="" textlink="">
      <xdr:nvSpPr>
        <xdr:cNvPr id="713" name="テキスト ボックス 712"/>
        <xdr:cNvSpPr txBox="1"/>
      </xdr:nvSpPr>
      <xdr:spPr>
        <a:xfrm>
          <a:off x="13468428" y="16972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44737</xdr:rowOff>
    </xdr:from>
    <xdr:to>
      <xdr:col>67</xdr:col>
      <xdr:colOff>101600</xdr:colOff>
      <xdr:row>98</xdr:row>
      <xdr:rowOff>146337</xdr:rowOff>
    </xdr:to>
    <xdr:sp macro="" textlink="">
      <xdr:nvSpPr>
        <xdr:cNvPr id="714" name="楕円 713"/>
        <xdr:cNvSpPr/>
      </xdr:nvSpPr>
      <xdr:spPr>
        <a:xfrm>
          <a:off x="12763500" y="16846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137464</xdr:rowOff>
    </xdr:from>
    <xdr:ext cx="534377" cy="259045"/>
    <xdr:sp macro="" textlink="">
      <xdr:nvSpPr>
        <xdr:cNvPr id="715" name="テキスト ボックス 714"/>
        <xdr:cNvSpPr txBox="1"/>
      </xdr:nvSpPr>
      <xdr:spPr>
        <a:xfrm>
          <a:off x="12547111" y="16939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9" name="テキスト ボックス 72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1" name="テキスト ボックス 73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3" name="テキスト ボックス 73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7386</xdr:rowOff>
    </xdr:from>
    <xdr:to>
      <xdr:col>116</xdr:col>
      <xdr:colOff>62864</xdr:colOff>
      <xdr:row>38</xdr:row>
      <xdr:rowOff>139700</xdr:rowOff>
    </xdr:to>
    <xdr:cxnSp macro="">
      <xdr:nvCxnSpPr>
        <xdr:cNvPr id="737" name="直線コネクタ 736"/>
        <xdr:cNvCxnSpPr/>
      </xdr:nvCxnSpPr>
      <xdr:spPr>
        <a:xfrm flipV="1">
          <a:off x="22159595" y="5322336"/>
          <a:ext cx="1269" cy="1332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125513</xdr:rowOff>
    </xdr:from>
    <xdr:ext cx="534377" cy="259045"/>
    <xdr:sp macro="" textlink="">
      <xdr:nvSpPr>
        <xdr:cNvPr id="740" name="投資及び出資金最大値テキスト"/>
        <xdr:cNvSpPr txBox="1"/>
      </xdr:nvSpPr>
      <xdr:spPr>
        <a:xfrm>
          <a:off x="22212300" y="509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7386</xdr:rowOff>
    </xdr:from>
    <xdr:to>
      <xdr:col>116</xdr:col>
      <xdr:colOff>152400</xdr:colOff>
      <xdr:row>31</xdr:row>
      <xdr:rowOff>7386</xdr:rowOff>
    </xdr:to>
    <xdr:cxnSp macro="">
      <xdr:nvCxnSpPr>
        <xdr:cNvPr id="741" name="直線コネクタ 740"/>
        <xdr:cNvCxnSpPr/>
      </xdr:nvCxnSpPr>
      <xdr:spPr>
        <a:xfrm>
          <a:off x="22072600" y="532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2" name="直線コネクタ 74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104279</xdr:rowOff>
    </xdr:from>
    <xdr:ext cx="469744" cy="259045"/>
    <xdr:sp macro="" textlink="">
      <xdr:nvSpPr>
        <xdr:cNvPr id="743" name="投資及び出資金平均値テキスト"/>
        <xdr:cNvSpPr txBox="1"/>
      </xdr:nvSpPr>
      <xdr:spPr>
        <a:xfrm>
          <a:off x="22212300" y="6276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81402</xdr:rowOff>
    </xdr:from>
    <xdr:to>
      <xdr:col>116</xdr:col>
      <xdr:colOff>114300</xdr:colOff>
      <xdr:row>38</xdr:row>
      <xdr:rowOff>11552</xdr:rowOff>
    </xdr:to>
    <xdr:sp macro="" textlink="">
      <xdr:nvSpPr>
        <xdr:cNvPr id="744" name="フローチャート: 判断 743"/>
        <xdr:cNvSpPr/>
      </xdr:nvSpPr>
      <xdr:spPr>
        <a:xfrm>
          <a:off x="22110700" y="642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5" name="直線コネクタ 74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144450</xdr:rowOff>
    </xdr:from>
    <xdr:to>
      <xdr:col>112</xdr:col>
      <xdr:colOff>38100</xdr:colOff>
      <xdr:row>38</xdr:row>
      <xdr:rowOff>74600</xdr:rowOff>
    </xdr:to>
    <xdr:sp macro="" textlink="">
      <xdr:nvSpPr>
        <xdr:cNvPr id="746" name="フローチャート: 判断 745"/>
        <xdr:cNvSpPr/>
      </xdr:nvSpPr>
      <xdr:spPr>
        <a:xfrm>
          <a:off x="212725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91127</xdr:rowOff>
    </xdr:from>
    <xdr:ext cx="469744" cy="259045"/>
    <xdr:sp macro="" textlink="">
      <xdr:nvSpPr>
        <xdr:cNvPr id="747" name="テキスト ボックス 746"/>
        <xdr:cNvSpPr txBox="1"/>
      </xdr:nvSpPr>
      <xdr:spPr>
        <a:xfrm>
          <a:off x="21088428" y="62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8" name="直線コネクタ 74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152039</xdr:rowOff>
    </xdr:from>
    <xdr:to>
      <xdr:col>107</xdr:col>
      <xdr:colOff>101600</xdr:colOff>
      <xdr:row>38</xdr:row>
      <xdr:rowOff>82189</xdr:rowOff>
    </xdr:to>
    <xdr:sp macro="" textlink="">
      <xdr:nvSpPr>
        <xdr:cNvPr id="749" name="フローチャート: 判断 748"/>
        <xdr:cNvSpPr/>
      </xdr:nvSpPr>
      <xdr:spPr>
        <a:xfrm>
          <a:off x="20383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98716</xdr:rowOff>
    </xdr:from>
    <xdr:ext cx="469744" cy="259045"/>
    <xdr:sp macro="" textlink="">
      <xdr:nvSpPr>
        <xdr:cNvPr id="750" name="テキスト ボックス 749"/>
        <xdr:cNvSpPr txBox="1"/>
      </xdr:nvSpPr>
      <xdr:spPr>
        <a:xfrm>
          <a:off x="20199428" y="627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43185</xdr:rowOff>
    </xdr:from>
    <xdr:to>
      <xdr:col>102</xdr:col>
      <xdr:colOff>114300</xdr:colOff>
      <xdr:row>38</xdr:row>
      <xdr:rowOff>139700</xdr:rowOff>
    </xdr:to>
    <xdr:cxnSp macro="">
      <xdr:nvCxnSpPr>
        <xdr:cNvPr id="751" name="直線コネクタ 750"/>
        <xdr:cNvCxnSpPr/>
      </xdr:nvCxnSpPr>
      <xdr:spPr>
        <a:xfrm>
          <a:off x="18656300" y="6558285"/>
          <a:ext cx="889000" cy="9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161183</xdr:rowOff>
    </xdr:from>
    <xdr:to>
      <xdr:col>102</xdr:col>
      <xdr:colOff>165100</xdr:colOff>
      <xdr:row>38</xdr:row>
      <xdr:rowOff>91333</xdr:rowOff>
    </xdr:to>
    <xdr:sp macro="" textlink="">
      <xdr:nvSpPr>
        <xdr:cNvPr id="752" name="フローチャート: 判断 751"/>
        <xdr:cNvSpPr/>
      </xdr:nvSpPr>
      <xdr:spPr>
        <a:xfrm>
          <a:off x="19494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107860</xdr:rowOff>
    </xdr:from>
    <xdr:ext cx="469744" cy="259045"/>
    <xdr:sp macro="" textlink="">
      <xdr:nvSpPr>
        <xdr:cNvPr id="753" name="テキスト ボックス 752"/>
        <xdr:cNvSpPr txBox="1"/>
      </xdr:nvSpPr>
      <xdr:spPr>
        <a:xfrm>
          <a:off x="19310428" y="628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171287</xdr:rowOff>
    </xdr:from>
    <xdr:to>
      <xdr:col>98</xdr:col>
      <xdr:colOff>38100</xdr:colOff>
      <xdr:row>38</xdr:row>
      <xdr:rowOff>101437</xdr:rowOff>
    </xdr:to>
    <xdr:sp macro="" textlink="">
      <xdr:nvSpPr>
        <xdr:cNvPr id="754" name="フローチャート: 判断 753"/>
        <xdr:cNvSpPr/>
      </xdr:nvSpPr>
      <xdr:spPr>
        <a:xfrm>
          <a:off x="18605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92564</xdr:rowOff>
    </xdr:from>
    <xdr:ext cx="469744" cy="259045"/>
    <xdr:sp macro="" textlink="">
      <xdr:nvSpPr>
        <xdr:cNvPr id="755" name="テキスト ボックス 754"/>
        <xdr:cNvSpPr txBox="1"/>
      </xdr:nvSpPr>
      <xdr:spPr>
        <a:xfrm>
          <a:off x="18421428" y="6607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2"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5" name="楕円 76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6" name="テキスト ボックス 765"/>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7" name="楕円 76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8" name="テキスト ボックス 767"/>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163835</xdr:rowOff>
    </xdr:from>
    <xdr:to>
      <xdr:col>98</xdr:col>
      <xdr:colOff>38100</xdr:colOff>
      <xdr:row>38</xdr:row>
      <xdr:rowOff>93985</xdr:rowOff>
    </xdr:to>
    <xdr:sp macro="" textlink="">
      <xdr:nvSpPr>
        <xdr:cNvPr id="769" name="楕円 768"/>
        <xdr:cNvSpPr/>
      </xdr:nvSpPr>
      <xdr:spPr>
        <a:xfrm>
          <a:off x="18605500" y="650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110512</xdr:rowOff>
    </xdr:from>
    <xdr:ext cx="469744" cy="259045"/>
    <xdr:sp macro="" textlink="">
      <xdr:nvSpPr>
        <xdr:cNvPr id="770" name="テキスト ボックス 769"/>
        <xdr:cNvSpPr txBox="1"/>
      </xdr:nvSpPr>
      <xdr:spPr>
        <a:xfrm>
          <a:off x="18421428" y="6282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1" name="直線コネクタ 78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2" name="テキスト ボックス 78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3" name="直線コネクタ 78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4" name="テキスト ボックス 78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5" name="直線コネクタ 78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6" name="テキスト ボックス 78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7" name="直線コネクタ 78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8" name="テキスト ボックス 78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9" name="直線コネクタ 78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0" name="テキスト ボックス 78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1" name="直線コネクタ 79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2" name="テキスト ボックス 791"/>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31801</xdr:rowOff>
    </xdr:from>
    <xdr:to>
      <xdr:col>116</xdr:col>
      <xdr:colOff>62864</xdr:colOff>
      <xdr:row>59</xdr:row>
      <xdr:rowOff>98878</xdr:rowOff>
    </xdr:to>
    <xdr:cxnSp macro="">
      <xdr:nvCxnSpPr>
        <xdr:cNvPr id="796" name="直線コネクタ 795"/>
        <xdr:cNvCxnSpPr/>
      </xdr:nvCxnSpPr>
      <xdr:spPr>
        <a:xfrm flipV="1">
          <a:off x="22159595" y="8775751"/>
          <a:ext cx="1269" cy="1438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7"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8" name="直線コネクタ 79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149928</xdr:rowOff>
    </xdr:from>
    <xdr:ext cx="534377" cy="259045"/>
    <xdr:sp macro="" textlink="">
      <xdr:nvSpPr>
        <xdr:cNvPr id="799" name="貸付金最大値テキスト"/>
        <xdr:cNvSpPr txBox="1"/>
      </xdr:nvSpPr>
      <xdr:spPr>
        <a:xfrm>
          <a:off x="22212300" y="855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31801</xdr:rowOff>
    </xdr:from>
    <xdr:to>
      <xdr:col>116</xdr:col>
      <xdr:colOff>152400</xdr:colOff>
      <xdr:row>51</xdr:row>
      <xdr:rowOff>31801</xdr:rowOff>
    </xdr:to>
    <xdr:cxnSp macro="">
      <xdr:nvCxnSpPr>
        <xdr:cNvPr id="800" name="直線コネクタ 799"/>
        <xdr:cNvCxnSpPr/>
      </xdr:nvCxnSpPr>
      <xdr:spPr>
        <a:xfrm>
          <a:off x="22072600" y="8775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3781</xdr:rowOff>
    </xdr:from>
    <xdr:to>
      <xdr:col>116</xdr:col>
      <xdr:colOff>63500</xdr:colOff>
      <xdr:row>59</xdr:row>
      <xdr:rowOff>10230</xdr:rowOff>
    </xdr:to>
    <xdr:cxnSp macro="">
      <xdr:nvCxnSpPr>
        <xdr:cNvPr id="801" name="直線コネクタ 800"/>
        <xdr:cNvCxnSpPr/>
      </xdr:nvCxnSpPr>
      <xdr:spPr>
        <a:xfrm>
          <a:off x="21323300" y="10119331"/>
          <a:ext cx="838200" cy="6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139732</xdr:rowOff>
    </xdr:from>
    <xdr:ext cx="469744" cy="259045"/>
    <xdr:sp macro="" textlink="">
      <xdr:nvSpPr>
        <xdr:cNvPr id="802" name="貸付金平均値テキスト"/>
        <xdr:cNvSpPr txBox="1"/>
      </xdr:nvSpPr>
      <xdr:spPr>
        <a:xfrm>
          <a:off x="22212300" y="9912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116855</xdr:rowOff>
    </xdr:from>
    <xdr:to>
      <xdr:col>116</xdr:col>
      <xdr:colOff>114300</xdr:colOff>
      <xdr:row>59</xdr:row>
      <xdr:rowOff>47005</xdr:rowOff>
    </xdr:to>
    <xdr:sp macro="" textlink="">
      <xdr:nvSpPr>
        <xdr:cNvPr id="803" name="フローチャート: 判断 802"/>
        <xdr:cNvSpPr/>
      </xdr:nvSpPr>
      <xdr:spPr>
        <a:xfrm>
          <a:off x="22110700" y="1006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3781</xdr:rowOff>
    </xdr:from>
    <xdr:to>
      <xdr:col>111</xdr:col>
      <xdr:colOff>177800</xdr:colOff>
      <xdr:row>59</xdr:row>
      <xdr:rowOff>6720</xdr:rowOff>
    </xdr:to>
    <xdr:cxnSp macro="">
      <xdr:nvCxnSpPr>
        <xdr:cNvPr id="804" name="直線コネクタ 803"/>
        <xdr:cNvCxnSpPr/>
      </xdr:nvCxnSpPr>
      <xdr:spPr>
        <a:xfrm flipV="1">
          <a:off x="20434300" y="10119331"/>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130129</xdr:rowOff>
    </xdr:from>
    <xdr:to>
      <xdr:col>112</xdr:col>
      <xdr:colOff>38100</xdr:colOff>
      <xdr:row>59</xdr:row>
      <xdr:rowOff>60279</xdr:rowOff>
    </xdr:to>
    <xdr:sp macro="" textlink="">
      <xdr:nvSpPr>
        <xdr:cNvPr id="805" name="フローチャート: 判断 804"/>
        <xdr:cNvSpPr/>
      </xdr:nvSpPr>
      <xdr:spPr>
        <a:xfrm>
          <a:off x="21272500" y="10074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51406</xdr:rowOff>
    </xdr:from>
    <xdr:ext cx="469744" cy="259045"/>
    <xdr:sp macro="" textlink="">
      <xdr:nvSpPr>
        <xdr:cNvPr id="806" name="テキスト ボックス 805"/>
        <xdr:cNvSpPr txBox="1"/>
      </xdr:nvSpPr>
      <xdr:spPr>
        <a:xfrm>
          <a:off x="21088428" y="10166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6720</xdr:rowOff>
    </xdr:from>
    <xdr:to>
      <xdr:col>107</xdr:col>
      <xdr:colOff>50800</xdr:colOff>
      <xdr:row>59</xdr:row>
      <xdr:rowOff>10394</xdr:rowOff>
    </xdr:to>
    <xdr:cxnSp macro="">
      <xdr:nvCxnSpPr>
        <xdr:cNvPr id="807" name="直線コネクタ 806"/>
        <xdr:cNvCxnSpPr/>
      </xdr:nvCxnSpPr>
      <xdr:spPr>
        <a:xfrm flipV="1">
          <a:off x="19545300" y="10122270"/>
          <a:ext cx="889000" cy="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128301</xdr:rowOff>
    </xdr:from>
    <xdr:to>
      <xdr:col>107</xdr:col>
      <xdr:colOff>101600</xdr:colOff>
      <xdr:row>59</xdr:row>
      <xdr:rowOff>58451</xdr:rowOff>
    </xdr:to>
    <xdr:sp macro="" textlink="">
      <xdr:nvSpPr>
        <xdr:cNvPr id="808" name="フローチャート: 判断 807"/>
        <xdr:cNvSpPr/>
      </xdr:nvSpPr>
      <xdr:spPr>
        <a:xfrm>
          <a:off x="20383500" y="1007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49578</xdr:rowOff>
    </xdr:from>
    <xdr:ext cx="469744" cy="259045"/>
    <xdr:sp macro="" textlink="">
      <xdr:nvSpPr>
        <xdr:cNvPr id="809" name="テキスト ボックス 808"/>
        <xdr:cNvSpPr txBox="1"/>
      </xdr:nvSpPr>
      <xdr:spPr>
        <a:xfrm>
          <a:off x="20199428" y="10165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31752</xdr:rowOff>
    </xdr:from>
    <xdr:to>
      <xdr:col>102</xdr:col>
      <xdr:colOff>114300</xdr:colOff>
      <xdr:row>59</xdr:row>
      <xdr:rowOff>10394</xdr:rowOff>
    </xdr:to>
    <xdr:cxnSp macro="">
      <xdr:nvCxnSpPr>
        <xdr:cNvPr id="810" name="直線コネクタ 809"/>
        <xdr:cNvCxnSpPr/>
      </xdr:nvCxnSpPr>
      <xdr:spPr>
        <a:xfrm>
          <a:off x="18656300" y="9632952"/>
          <a:ext cx="889000" cy="492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131665</xdr:rowOff>
    </xdr:from>
    <xdr:to>
      <xdr:col>102</xdr:col>
      <xdr:colOff>165100</xdr:colOff>
      <xdr:row>59</xdr:row>
      <xdr:rowOff>61815</xdr:rowOff>
    </xdr:to>
    <xdr:sp macro="" textlink="">
      <xdr:nvSpPr>
        <xdr:cNvPr id="811" name="フローチャート: 判断 810"/>
        <xdr:cNvSpPr/>
      </xdr:nvSpPr>
      <xdr:spPr>
        <a:xfrm>
          <a:off x="19494500" y="100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52942</xdr:rowOff>
    </xdr:from>
    <xdr:ext cx="469744" cy="259045"/>
    <xdr:sp macro="" textlink="">
      <xdr:nvSpPr>
        <xdr:cNvPr id="812" name="テキスト ボックス 811"/>
        <xdr:cNvSpPr txBox="1"/>
      </xdr:nvSpPr>
      <xdr:spPr>
        <a:xfrm>
          <a:off x="19310428" y="10168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125051</xdr:rowOff>
    </xdr:from>
    <xdr:to>
      <xdr:col>98</xdr:col>
      <xdr:colOff>38100</xdr:colOff>
      <xdr:row>59</xdr:row>
      <xdr:rowOff>55201</xdr:rowOff>
    </xdr:to>
    <xdr:sp macro="" textlink="">
      <xdr:nvSpPr>
        <xdr:cNvPr id="813" name="フローチャート: 判断 812"/>
        <xdr:cNvSpPr/>
      </xdr:nvSpPr>
      <xdr:spPr>
        <a:xfrm>
          <a:off x="18605500" y="10069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46328</xdr:rowOff>
    </xdr:from>
    <xdr:ext cx="469744" cy="259045"/>
    <xdr:sp macro="" textlink="">
      <xdr:nvSpPr>
        <xdr:cNvPr id="814" name="テキスト ボックス 813"/>
        <xdr:cNvSpPr txBox="1"/>
      </xdr:nvSpPr>
      <xdr:spPr>
        <a:xfrm>
          <a:off x="18421428" y="10161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130880</xdr:rowOff>
    </xdr:from>
    <xdr:to>
      <xdr:col>116</xdr:col>
      <xdr:colOff>114300</xdr:colOff>
      <xdr:row>59</xdr:row>
      <xdr:rowOff>61030</xdr:rowOff>
    </xdr:to>
    <xdr:sp macro="" textlink="">
      <xdr:nvSpPr>
        <xdr:cNvPr id="820" name="楕円 819"/>
        <xdr:cNvSpPr/>
      </xdr:nvSpPr>
      <xdr:spPr>
        <a:xfrm>
          <a:off x="22110700" y="100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95281</xdr:rowOff>
    </xdr:from>
    <xdr:ext cx="469744" cy="259045"/>
    <xdr:sp macro="" textlink="">
      <xdr:nvSpPr>
        <xdr:cNvPr id="821" name="貸付金該当値テキスト"/>
        <xdr:cNvSpPr txBox="1"/>
      </xdr:nvSpPr>
      <xdr:spPr>
        <a:xfrm>
          <a:off x="22212300" y="10039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124431</xdr:rowOff>
    </xdr:from>
    <xdr:to>
      <xdr:col>112</xdr:col>
      <xdr:colOff>38100</xdr:colOff>
      <xdr:row>59</xdr:row>
      <xdr:rowOff>54581</xdr:rowOff>
    </xdr:to>
    <xdr:sp macro="" textlink="">
      <xdr:nvSpPr>
        <xdr:cNvPr id="822" name="楕円 821"/>
        <xdr:cNvSpPr/>
      </xdr:nvSpPr>
      <xdr:spPr>
        <a:xfrm>
          <a:off x="21272500" y="1006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71108</xdr:rowOff>
    </xdr:from>
    <xdr:ext cx="469744" cy="259045"/>
    <xdr:sp macro="" textlink="">
      <xdr:nvSpPr>
        <xdr:cNvPr id="823" name="テキスト ボックス 822"/>
        <xdr:cNvSpPr txBox="1"/>
      </xdr:nvSpPr>
      <xdr:spPr>
        <a:xfrm>
          <a:off x="21088428" y="9843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127370</xdr:rowOff>
    </xdr:from>
    <xdr:to>
      <xdr:col>107</xdr:col>
      <xdr:colOff>101600</xdr:colOff>
      <xdr:row>59</xdr:row>
      <xdr:rowOff>57520</xdr:rowOff>
    </xdr:to>
    <xdr:sp macro="" textlink="">
      <xdr:nvSpPr>
        <xdr:cNvPr id="824" name="楕円 823"/>
        <xdr:cNvSpPr/>
      </xdr:nvSpPr>
      <xdr:spPr>
        <a:xfrm>
          <a:off x="20383500" y="1007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74047</xdr:rowOff>
    </xdr:from>
    <xdr:ext cx="469744" cy="259045"/>
    <xdr:sp macro="" textlink="">
      <xdr:nvSpPr>
        <xdr:cNvPr id="825" name="テキスト ボックス 824"/>
        <xdr:cNvSpPr txBox="1"/>
      </xdr:nvSpPr>
      <xdr:spPr>
        <a:xfrm>
          <a:off x="20199428" y="984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131044</xdr:rowOff>
    </xdr:from>
    <xdr:to>
      <xdr:col>102</xdr:col>
      <xdr:colOff>165100</xdr:colOff>
      <xdr:row>59</xdr:row>
      <xdr:rowOff>61194</xdr:rowOff>
    </xdr:to>
    <xdr:sp macro="" textlink="">
      <xdr:nvSpPr>
        <xdr:cNvPr id="826" name="楕円 825"/>
        <xdr:cNvSpPr/>
      </xdr:nvSpPr>
      <xdr:spPr>
        <a:xfrm>
          <a:off x="19494500" y="10075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77721</xdr:rowOff>
    </xdr:from>
    <xdr:ext cx="469744" cy="259045"/>
    <xdr:sp macro="" textlink="">
      <xdr:nvSpPr>
        <xdr:cNvPr id="827" name="テキスト ボックス 826"/>
        <xdr:cNvSpPr txBox="1"/>
      </xdr:nvSpPr>
      <xdr:spPr>
        <a:xfrm>
          <a:off x="19310428" y="9850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152402</xdr:rowOff>
    </xdr:from>
    <xdr:to>
      <xdr:col>98</xdr:col>
      <xdr:colOff>38100</xdr:colOff>
      <xdr:row>56</xdr:row>
      <xdr:rowOff>82552</xdr:rowOff>
    </xdr:to>
    <xdr:sp macro="" textlink="">
      <xdr:nvSpPr>
        <xdr:cNvPr id="828" name="楕円 827"/>
        <xdr:cNvSpPr/>
      </xdr:nvSpPr>
      <xdr:spPr>
        <a:xfrm>
          <a:off x="18605500" y="958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99079</xdr:rowOff>
    </xdr:from>
    <xdr:ext cx="534377" cy="259045"/>
    <xdr:sp macro="" textlink="">
      <xdr:nvSpPr>
        <xdr:cNvPr id="829" name="テキスト ボックス 828"/>
        <xdr:cNvSpPr txBox="1"/>
      </xdr:nvSpPr>
      <xdr:spPr>
        <a:xfrm>
          <a:off x="18389111" y="935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0" name="テキスト ボックス 84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140271</xdr:rowOff>
    </xdr:from>
    <xdr:to>
      <xdr:col>116</xdr:col>
      <xdr:colOff>62864</xdr:colOff>
      <xdr:row>78</xdr:row>
      <xdr:rowOff>69481</xdr:rowOff>
    </xdr:to>
    <xdr:cxnSp macro="">
      <xdr:nvCxnSpPr>
        <xdr:cNvPr id="854" name="直線コネクタ 853"/>
        <xdr:cNvCxnSpPr/>
      </xdr:nvCxnSpPr>
      <xdr:spPr>
        <a:xfrm flipV="1">
          <a:off x="22159595" y="11970321"/>
          <a:ext cx="1269" cy="1472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73308</xdr:rowOff>
    </xdr:from>
    <xdr:ext cx="534377" cy="259045"/>
    <xdr:sp macro="" textlink="">
      <xdr:nvSpPr>
        <xdr:cNvPr id="855" name="繰出金最小値テキスト"/>
        <xdr:cNvSpPr txBox="1"/>
      </xdr:nvSpPr>
      <xdr:spPr>
        <a:xfrm>
          <a:off x="22212300" y="1344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69481</xdr:rowOff>
    </xdr:from>
    <xdr:to>
      <xdr:col>116</xdr:col>
      <xdr:colOff>152400</xdr:colOff>
      <xdr:row>78</xdr:row>
      <xdr:rowOff>69481</xdr:rowOff>
    </xdr:to>
    <xdr:cxnSp macro="">
      <xdr:nvCxnSpPr>
        <xdr:cNvPr id="856" name="直線コネクタ 855"/>
        <xdr:cNvCxnSpPr/>
      </xdr:nvCxnSpPr>
      <xdr:spPr>
        <a:xfrm>
          <a:off x="22072600" y="13442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86948</xdr:rowOff>
    </xdr:from>
    <xdr:ext cx="599010" cy="259045"/>
    <xdr:sp macro="" textlink="">
      <xdr:nvSpPr>
        <xdr:cNvPr id="857" name="繰出金最大値テキスト"/>
        <xdr:cNvSpPr txBox="1"/>
      </xdr:nvSpPr>
      <xdr:spPr>
        <a:xfrm>
          <a:off x="22212300" y="11745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140271</xdr:rowOff>
    </xdr:from>
    <xdr:to>
      <xdr:col>116</xdr:col>
      <xdr:colOff>152400</xdr:colOff>
      <xdr:row>69</xdr:row>
      <xdr:rowOff>140271</xdr:rowOff>
    </xdr:to>
    <xdr:cxnSp macro="">
      <xdr:nvCxnSpPr>
        <xdr:cNvPr id="858" name="直線コネクタ 857"/>
        <xdr:cNvCxnSpPr/>
      </xdr:nvCxnSpPr>
      <xdr:spPr>
        <a:xfrm>
          <a:off x="22072600" y="11970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50736</xdr:rowOff>
    </xdr:from>
    <xdr:to>
      <xdr:col>116</xdr:col>
      <xdr:colOff>63500</xdr:colOff>
      <xdr:row>73</xdr:row>
      <xdr:rowOff>149434</xdr:rowOff>
    </xdr:to>
    <xdr:cxnSp macro="">
      <xdr:nvCxnSpPr>
        <xdr:cNvPr id="859" name="直線コネクタ 858"/>
        <xdr:cNvCxnSpPr/>
      </xdr:nvCxnSpPr>
      <xdr:spPr>
        <a:xfrm flipV="1">
          <a:off x="21323300" y="12566586"/>
          <a:ext cx="838200" cy="98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23665</xdr:rowOff>
    </xdr:from>
    <xdr:ext cx="534377" cy="259045"/>
    <xdr:sp macro="" textlink="">
      <xdr:nvSpPr>
        <xdr:cNvPr id="860" name="繰出金平均値テキスト"/>
        <xdr:cNvSpPr txBox="1"/>
      </xdr:nvSpPr>
      <xdr:spPr>
        <a:xfrm>
          <a:off x="22212300" y="128824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45238</xdr:rowOff>
    </xdr:from>
    <xdr:to>
      <xdr:col>116</xdr:col>
      <xdr:colOff>114300</xdr:colOff>
      <xdr:row>75</xdr:row>
      <xdr:rowOff>146838</xdr:rowOff>
    </xdr:to>
    <xdr:sp macro="" textlink="">
      <xdr:nvSpPr>
        <xdr:cNvPr id="861" name="フローチャート: 判断 860"/>
        <xdr:cNvSpPr/>
      </xdr:nvSpPr>
      <xdr:spPr>
        <a:xfrm>
          <a:off x="22110700" y="1290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149434</xdr:rowOff>
    </xdr:from>
    <xdr:to>
      <xdr:col>111</xdr:col>
      <xdr:colOff>177800</xdr:colOff>
      <xdr:row>74</xdr:row>
      <xdr:rowOff>19838</xdr:rowOff>
    </xdr:to>
    <xdr:cxnSp macro="">
      <xdr:nvCxnSpPr>
        <xdr:cNvPr id="862" name="直線コネクタ 861"/>
        <xdr:cNvCxnSpPr/>
      </xdr:nvCxnSpPr>
      <xdr:spPr>
        <a:xfrm flipV="1">
          <a:off x="20434300" y="12665284"/>
          <a:ext cx="889000" cy="41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71793</xdr:rowOff>
    </xdr:from>
    <xdr:to>
      <xdr:col>112</xdr:col>
      <xdr:colOff>38100</xdr:colOff>
      <xdr:row>75</xdr:row>
      <xdr:rowOff>1943</xdr:rowOff>
    </xdr:to>
    <xdr:sp macro="" textlink="">
      <xdr:nvSpPr>
        <xdr:cNvPr id="863" name="フローチャート: 判断 862"/>
        <xdr:cNvSpPr/>
      </xdr:nvSpPr>
      <xdr:spPr>
        <a:xfrm>
          <a:off x="21272500" y="127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164520</xdr:rowOff>
    </xdr:from>
    <xdr:ext cx="534377" cy="259045"/>
    <xdr:sp macro="" textlink="">
      <xdr:nvSpPr>
        <xdr:cNvPr id="864" name="テキスト ボックス 863"/>
        <xdr:cNvSpPr txBox="1"/>
      </xdr:nvSpPr>
      <xdr:spPr>
        <a:xfrm>
          <a:off x="21056111" y="1285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82245</xdr:rowOff>
    </xdr:from>
    <xdr:to>
      <xdr:col>107</xdr:col>
      <xdr:colOff>50800</xdr:colOff>
      <xdr:row>74</xdr:row>
      <xdr:rowOff>19838</xdr:rowOff>
    </xdr:to>
    <xdr:cxnSp macro="">
      <xdr:nvCxnSpPr>
        <xdr:cNvPr id="865" name="直線コネクタ 864"/>
        <xdr:cNvCxnSpPr/>
      </xdr:nvCxnSpPr>
      <xdr:spPr>
        <a:xfrm>
          <a:off x="19545300" y="12598095"/>
          <a:ext cx="889000" cy="109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46875</xdr:rowOff>
    </xdr:from>
    <xdr:to>
      <xdr:col>107</xdr:col>
      <xdr:colOff>101600</xdr:colOff>
      <xdr:row>74</xdr:row>
      <xdr:rowOff>148475</xdr:rowOff>
    </xdr:to>
    <xdr:sp macro="" textlink="">
      <xdr:nvSpPr>
        <xdr:cNvPr id="866" name="フローチャート: 判断 865"/>
        <xdr:cNvSpPr/>
      </xdr:nvSpPr>
      <xdr:spPr>
        <a:xfrm>
          <a:off x="20383500" y="1273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139602</xdr:rowOff>
    </xdr:from>
    <xdr:ext cx="534377" cy="259045"/>
    <xdr:sp macro="" textlink="">
      <xdr:nvSpPr>
        <xdr:cNvPr id="867" name="テキスト ボックス 866"/>
        <xdr:cNvSpPr txBox="1"/>
      </xdr:nvSpPr>
      <xdr:spPr>
        <a:xfrm>
          <a:off x="20167111" y="1282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61881</xdr:rowOff>
    </xdr:from>
    <xdr:to>
      <xdr:col>102</xdr:col>
      <xdr:colOff>114300</xdr:colOff>
      <xdr:row>73</xdr:row>
      <xdr:rowOff>82245</xdr:rowOff>
    </xdr:to>
    <xdr:cxnSp macro="">
      <xdr:nvCxnSpPr>
        <xdr:cNvPr id="868" name="直線コネクタ 867"/>
        <xdr:cNvCxnSpPr/>
      </xdr:nvCxnSpPr>
      <xdr:spPr>
        <a:xfrm>
          <a:off x="18656300" y="12577731"/>
          <a:ext cx="889000" cy="20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29102</xdr:rowOff>
    </xdr:from>
    <xdr:to>
      <xdr:col>102</xdr:col>
      <xdr:colOff>165100</xdr:colOff>
      <xdr:row>74</xdr:row>
      <xdr:rowOff>130702</xdr:rowOff>
    </xdr:to>
    <xdr:sp macro="" textlink="">
      <xdr:nvSpPr>
        <xdr:cNvPr id="869" name="フローチャート: 判断 868"/>
        <xdr:cNvSpPr/>
      </xdr:nvSpPr>
      <xdr:spPr>
        <a:xfrm>
          <a:off x="19494500" y="1271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121829</xdr:rowOff>
    </xdr:from>
    <xdr:ext cx="534377" cy="259045"/>
    <xdr:sp macro="" textlink="">
      <xdr:nvSpPr>
        <xdr:cNvPr id="870" name="テキスト ボックス 869"/>
        <xdr:cNvSpPr txBox="1"/>
      </xdr:nvSpPr>
      <xdr:spPr>
        <a:xfrm>
          <a:off x="19278111" y="1280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11271</xdr:rowOff>
    </xdr:from>
    <xdr:to>
      <xdr:col>98</xdr:col>
      <xdr:colOff>38100</xdr:colOff>
      <xdr:row>74</xdr:row>
      <xdr:rowOff>112871</xdr:rowOff>
    </xdr:to>
    <xdr:sp macro="" textlink="">
      <xdr:nvSpPr>
        <xdr:cNvPr id="871" name="フローチャート: 判断 870"/>
        <xdr:cNvSpPr/>
      </xdr:nvSpPr>
      <xdr:spPr>
        <a:xfrm>
          <a:off x="18605500" y="1269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103998</xdr:rowOff>
    </xdr:from>
    <xdr:ext cx="534377" cy="259045"/>
    <xdr:sp macro="" textlink="">
      <xdr:nvSpPr>
        <xdr:cNvPr id="872" name="テキスト ボックス 871"/>
        <xdr:cNvSpPr txBox="1"/>
      </xdr:nvSpPr>
      <xdr:spPr>
        <a:xfrm>
          <a:off x="18389111" y="1279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171386</xdr:rowOff>
    </xdr:from>
    <xdr:to>
      <xdr:col>116</xdr:col>
      <xdr:colOff>114300</xdr:colOff>
      <xdr:row>73</xdr:row>
      <xdr:rowOff>101536</xdr:rowOff>
    </xdr:to>
    <xdr:sp macro="" textlink="">
      <xdr:nvSpPr>
        <xdr:cNvPr id="878" name="楕円 877"/>
        <xdr:cNvSpPr/>
      </xdr:nvSpPr>
      <xdr:spPr>
        <a:xfrm>
          <a:off x="22110700" y="1251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22813</xdr:rowOff>
    </xdr:from>
    <xdr:ext cx="534377" cy="259045"/>
    <xdr:sp macro="" textlink="">
      <xdr:nvSpPr>
        <xdr:cNvPr id="879" name="繰出金該当値テキスト"/>
        <xdr:cNvSpPr txBox="1"/>
      </xdr:nvSpPr>
      <xdr:spPr>
        <a:xfrm>
          <a:off x="22212300" y="1236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98634</xdr:rowOff>
    </xdr:from>
    <xdr:to>
      <xdr:col>112</xdr:col>
      <xdr:colOff>38100</xdr:colOff>
      <xdr:row>74</xdr:row>
      <xdr:rowOff>28784</xdr:rowOff>
    </xdr:to>
    <xdr:sp macro="" textlink="">
      <xdr:nvSpPr>
        <xdr:cNvPr id="880" name="楕円 879"/>
        <xdr:cNvSpPr/>
      </xdr:nvSpPr>
      <xdr:spPr>
        <a:xfrm>
          <a:off x="21272500" y="1261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45311</xdr:rowOff>
    </xdr:from>
    <xdr:ext cx="534377" cy="259045"/>
    <xdr:sp macro="" textlink="">
      <xdr:nvSpPr>
        <xdr:cNvPr id="881" name="テキスト ボックス 880"/>
        <xdr:cNvSpPr txBox="1"/>
      </xdr:nvSpPr>
      <xdr:spPr>
        <a:xfrm>
          <a:off x="21056111" y="1238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140488</xdr:rowOff>
    </xdr:from>
    <xdr:to>
      <xdr:col>107</xdr:col>
      <xdr:colOff>101600</xdr:colOff>
      <xdr:row>74</xdr:row>
      <xdr:rowOff>70638</xdr:rowOff>
    </xdr:to>
    <xdr:sp macro="" textlink="">
      <xdr:nvSpPr>
        <xdr:cNvPr id="882" name="楕円 881"/>
        <xdr:cNvSpPr/>
      </xdr:nvSpPr>
      <xdr:spPr>
        <a:xfrm>
          <a:off x="20383500" y="12656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87165</xdr:rowOff>
    </xdr:from>
    <xdr:ext cx="534377" cy="259045"/>
    <xdr:sp macro="" textlink="">
      <xdr:nvSpPr>
        <xdr:cNvPr id="883" name="テキスト ボックス 882"/>
        <xdr:cNvSpPr txBox="1"/>
      </xdr:nvSpPr>
      <xdr:spPr>
        <a:xfrm>
          <a:off x="20167111" y="12431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31445</xdr:rowOff>
    </xdr:from>
    <xdr:to>
      <xdr:col>102</xdr:col>
      <xdr:colOff>165100</xdr:colOff>
      <xdr:row>73</xdr:row>
      <xdr:rowOff>133045</xdr:rowOff>
    </xdr:to>
    <xdr:sp macro="" textlink="">
      <xdr:nvSpPr>
        <xdr:cNvPr id="884" name="楕円 883"/>
        <xdr:cNvSpPr/>
      </xdr:nvSpPr>
      <xdr:spPr>
        <a:xfrm>
          <a:off x="19494500" y="1254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149572</xdr:rowOff>
    </xdr:from>
    <xdr:ext cx="534377" cy="259045"/>
    <xdr:sp macro="" textlink="">
      <xdr:nvSpPr>
        <xdr:cNvPr id="885" name="テキスト ボックス 884"/>
        <xdr:cNvSpPr txBox="1"/>
      </xdr:nvSpPr>
      <xdr:spPr>
        <a:xfrm>
          <a:off x="19278111" y="12322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11081</xdr:rowOff>
    </xdr:from>
    <xdr:to>
      <xdr:col>98</xdr:col>
      <xdr:colOff>38100</xdr:colOff>
      <xdr:row>73</xdr:row>
      <xdr:rowOff>112681</xdr:rowOff>
    </xdr:to>
    <xdr:sp macro="" textlink="">
      <xdr:nvSpPr>
        <xdr:cNvPr id="886" name="楕円 885"/>
        <xdr:cNvSpPr/>
      </xdr:nvSpPr>
      <xdr:spPr>
        <a:xfrm>
          <a:off x="18605500" y="1252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129208</xdr:rowOff>
    </xdr:from>
    <xdr:ext cx="534377" cy="259045"/>
    <xdr:sp macro="" textlink="">
      <xdr:nvSpPr>
        <xdr:cNvPr id="887" name="テキスト ボックス 886"/>
        <xdr:cNvSpPr txBox="1"/>
      </xdr:nvSpPr>
      <xdr:spPr>
        <a:xfrm>
          <a:off x="18389111" y="12302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8" name="直線コネクタ 897"/>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9" name="テキスト ボックス 898"/>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900" name="直線コネクタ 899"/>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901" name="テキスト ボックス 900"/>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3" name="テキスト ボックス 902"/>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4" name="直線コネクタ 903"/>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5" name="テキスト ボックス 904"/>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6" name="直線コネクタ 905"/>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7" name="テキスト ボックス 906"/>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8" name="直線コネクタ 90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9" name="テキスト ボックス 908"/>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168021</xdr:rowOff>
    </xdr:from>
    <xdr:to>
      <xdr:col>116</xdr:col>
      <xdr:colOff>62864</xdr:colOff>
      <xdr:row>99</xdr:row>
      <xdr:rowOff>44450</xdr:rowOff>
    </xdr:to>
    <xdr:cxnSp macro="">
      <xdr:nvCxnSpPr>
        <xdr:cNvPr id="911" name="直線コネクタ 910"/>
        <xdr:cNvCxnSpPr/>
      </xdr:nvCxnSpPr>
      <xdr:spPr>
        <a:xfrm flipV="1">
          <a:off x="22159595" y="15598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92219</xdr:rowOff>
    </xdr:from>
    <xdr:ext cx="249299" cy="259045"/>
    <xdr:sp macro="" textlink="">
      <xdr:nvSpPr>
        <xdr:cNvPr id="912" name="前年度繰上充用金最小値テキスト"/>
        <xdr:cNvSpPr txBox="1"/>
      </xdr:nvSpPr>
      <xdr:spPr>
        <a:xfrm>
          <a:off x="22212300" y="17065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3" name="直線コネクタ 912"/>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114698</xdr:rowOff>
    </xdr:from>
    <xdr:ext cx="534377" cy="259045"/>
    <xdr:sp macro="" textlink="">
      <xdr:nvSpPr>
        <xdr:cNvPr id="914" name="前年度繰上充用金最大値テキスト"/>
        <xdr:cNvSpPr txBox="1"/>
      </xdr:nvSpPr>
      <xdr:spPr>
        <a:xfrm>
          <a:off x="22212300" y="1537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168021</xdr:rowOff>
    </xdr:from>
    <xdr:to>
      <xdr:col>116</xdr:col>
      <xdr:colOff>152400</xdr:colOff>
      <xdr:row>90</xdr:row>
      <xdr:rowOff>168021</xdr:rowOff>
    </xdr:to>
    <xdr:cxnSp macro="">
      <xdr:nvCxnSpPr>
        <xdr:cNvPr id="915" name="直線コネクタ 914"/>
        <xdr:cNvCxnSpPr/>
      </xdr:nvCxnSpPr>
      <xdr:spPr>
        <a:xfrm>
          <a:off x="22072600" y="15598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6" name="直線コネクタ 915"/>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9669</xdr:rowOff>
    </xdr:from>
    <xdr:ext cx="313932" cy="259045"/>
    <xdr:sp macro="" textlink="">
      <xdr:nvSpPr>
        <xdr:cNvPr id="917" name="前年度繰上充用金平均値テキスト"/>
        <xdr:cNvSpPr txBox="1"/>
      </xdr:nvSpPr>
      <xdr:spPr>
        <a:xfrm>
          <a:off x="22212300" y="16811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158242</xdr:rowOff>
    </xdr:from>
    <xdr:to>
      <xdr:col>116</xdr:col>
      <xdr:colOff>114300</xdr:colOff>
      <xdr:row>99</xdr:row>
      <xdr:rowOff>88392</xdr:rowOff>
    </xdr:to>
    <xdr:sp macro="" textlink="">
      <xdr:nvSpPr>
        <xdr:cNvPr id="918" name="フローチャート: 判断 917"/>
        <xdr:cNvSpPr/>
      </xdr:nvSpPr>
      <xdr:spPr>
        <a:xfrm>
          <a:off x="22110700" y="169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9" name="直線コネクタ 918"/>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156972</xdr:rowOff>
    </xdr:from>
    <xdr:to>
      <xdr:col>112</xdr:col>
      <xdr:colOff>38100</xdr:colOff>
      <xdr:row>99</xdr:row>
      <xdr:rowOff>87122</xdr:rowOff>
    </xdr:to>
    <xdr:sp macro="" textlink="">
      <xdr:nvSpPr>
        <xdr:cNvPr id="920" name="フローチャート: 判断 919"/>
        <xdr:cNvSpPr/>
      </xdr:nvSpPr>
      <xdr:spPr>
        <a:xfrm>
          <a:off x="212725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103649</xdr:rowOff>
    </xdr:from>
    <xdr:ext cx="313932" cy="259045"/>
    <xdr:sp macro="" textlink="">
      <xdr:nvSpPr>
        <xdr:cNvPr id="921" name="テキスト ボックス 920"/>
        <xdr:cNvSpPr txBox="1"/>
      </xdr:nvSpPr>
      <xdr:spPr>
        <a:xfrm>
          <a:off x="21166333" y="16734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22" name="直線コネクタ 921"/>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156718</xdr:rowOff>
    </xdr:from>
    <xdr:to>
      <xdr:col>107</xdr:col>
      <xdr:colOff>101600</xdr:colOff>
      <xdr:row>99</xdr:row>
      <xdr:rowOff>86868</xdr:rowOff>
    </xdr:to>
    <xdr:sp macro="" textlink="">
      <xdr:nvSpPr>
        <xdr:cNvPr id="923" name="フローチャート: 判断 922"/>
        <xdr:cNvSpPr/>
      </xdr:nvSpPr>
      <xdr:spPr>
        <a:xfrm>
          <a:off x="20383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103395</xdr:rowOff>
    </xdr:from>
    <xdr:ext cx="313932" cy="259045"/>
    <xdr:sp macro="" textlink="">
      <xdr:nvSpPr>
        <xdr:cNvPr id="924" name="テキスト ボックス 923"/>
        <xdr:cNvSpPr txBox="1"/>
      </xdr:nvSpPr>
      <xdr:spPr>
        <a:xfrm>
          <a:off x="20277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5" name="直線コネクタ 924"/>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157353</xdr:rowOff>
    </xdr:from>
    <xdr:to>
      <xdr:col>102</xdr:col>
      <xdr:colOff>165100</xdr:colOff>
      <xdr:row>99</xdr:row>
      <xdr:rowOff>87503</xdr:rowOff>
    </xdr:to>
    <xdr:sp macro="" textlink="">
      <xdr:nvSpPr>
        <xdr:cNvPr id="926" name="フローチャート: 判断 925"/>
        <xdr:cNvSpPr/>
      </xdr:nvSpPr>
      <xdr:spPr>
        <a:xfrm>
          <a:off x="19494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104030</xdr:rowOff>
    </xdr:from>
    <xdr:ext cx="313932" cy="259045"/>
    <xdr:sp macro="" textlink="">
      <xdr:nvSpPr>
        <xdr:cNvPr id="927" name="テキスト ボックス 926"/>
        <xdr:cNvSpPr txBox="1"/>
      </xdr:nvSpPr>
      <xdr:spPr>
        <a:xfrm>
          <a:off x="19388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158114</xdr:rowOff>
    </xdr:from>
    <xdr:to>
      <xdr:col>98</xdr:col>
      <xdr:colOff>38100</xdr:colOff>
      <xdr:row>99</xdr:row>
      <xdr:rowOff>88264</xdr:rowOff>
    </xdr:to>
    <xdr:sp macro="" textlink="">
      <xdr:nvSpPr>
        <xdr:cNvPr id="928" name="フローチャート: 判断 927"/>
        <xdr:cNvSpPr/>
      </xdr:nvSpPr>
      <xdr:spPr>
        <a:xfrm>
          <a:off x="18605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104791</xdr:rowOff>
    </xdr:from>
    <xdr:ext cx="313932" cy="259045"/>
    <xdr:sp macro="" textlink="">
      <xdr:nvSpPr>
        <xdr:cNvPr id="929" name="テキスト ボックス 928"/>
        <xdr:cNvSpPr txBox="1"/>
      </xdr:nvSpPr>
      <xdr:spPr>
        <a:xfrm>
          <a:off x="18499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0" name="テキスト ボックス 92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1" name="テキスト ボックス 93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2" name="テキスト ボックス 93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3" name="テキスト ボックス 93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4" name="テキスト ボックス 93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5" name="楕円 934"/>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136669</xdr:rowOff>
    </xdr:from>
    <xdr:ext cx="249299" cy="259045"/>
    <xdr:sp macro="" textlink="">
      <xdr:nvSpPr>
        <xdr:cNvPr id="936" name="前年度繰上充用金該当値テキスト"/>
        <xdr:cNvSpPr txBox="1"/>
      </xdr:nvSpPr>
      <xdr:spPr>
        <a:xfrm>
          <a:off x="22212300" y="16938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7" name="楕円 936"/>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8" name="テキスト ボックス 937"/>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9" name="楕円 938"/>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40" name="テキスト ボックス 939"/>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41" name="楕円 940"/>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42" name="テキスト ボックス 941"/>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3" name="楕円 942"/>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44" name="テキスト ボックス 943"/>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5" name="正方形/長方形 94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6" name="正方形/長方形 94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7" name="テキスト ボックス 94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solidFill>
                <a:sysClr val="windowText" lastClr="000000"/>
              </a:solidFill>
              <a:latin typeface="ＭＳ Ｐゴシック" panose="020B0600070205080204" pitchFamily="50" charset="-128"/>
              <a:ea typeface="ＭＳ Ｐゴシック" panose="020B0600070205080204" pitchFamily="50" charset="-128"/>
            </a:rPr>
            <a:t>・人件費は、市内保育園</a:t>
          </a:r>
          <a:r>
            <a:rPr kumimoji="1" lang="en-US" altLang="ja-JP" sz="125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250">
              <a:solidFill>
                <a:sysClr val="windowText" lastClr="000000"/>
              </a:solidFill>
              <a:latin typeface="ＭＳ Ｐゴシック" panose="020B0600070205080204" pitchFamily="50" charset="-128"/>
              <a:ea typeface="ＭＳ Ｐゴシック" panose="020B0600070205080204" pitchFamily="50" charset="-128"/>
            </a:rPr>
            <a:t>園がすべて公立であることや消防署の単独運営などから職員数が類似団体平均より多いため、住民一人当たりの金額でも従来から類似団体平均と比べ高い水準で推移している。</a:t>
          </a:r>
        </a:p>
        <a:p>
          <a:r>
            <a:rPr kumimoji="1" lang="ja-JP" altLang="en-US" sz="1250">
              <a:solidFill>
                <a:sysClr val="windowText" lastClr="000000"/>
              </a:solidFill>
              <a:latin typeface="ＭＳ Ｐゴシック" panose="020B0600070205080204" pitchFamily="50" charset="-128"/>
              <a:ea typeface="ＭＳ Ｐゴシック" panose="020B0600070205080204" pitchFamily="50" charset="-128"/>
            </a:rPr>
            <a:t>  令和</a:t>
          </a:r>
          <a:r>
            <a:rPr kumimoji="1" lang="en-US" altLang="ja-JP" sz="125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250">
              <a:solidFill>
                <a:sysClr val="windowText" lastClr="000000"/>
              </a:solidFill>
              <a:latin typeface="ＭＳ Ｐゴシック" panose="020B0600070205080204" pitchFamily="50" charset="-128"/>
              <a:ea typeface="ＭＳ Ｐゴシック" panose="020B0600070205080204" pitchFamily="50" charset="-128"/>
            </a:rPr>
            <a:t>年度は、退職者が前年度の</a:t>
          </a:r>
          <a:r>
            <a:rPr kumimoji="1" lang="en-US" altLang="ja-JP" sz="1250">
              <a:solidFill>
                <a:sysClr val="windowText" lastClr="000000"/>
              </a:solidFill>
              <a:latin typeface="ＭＳ Ｐゴシック" panose="020B0600070205080204" pitchFamily="50" charset="-128"/>
              <a:ea typeface="ＭＳ Ｐゴシック" panose="020B0600070205080204" pitchFamily="50" charset="-128"/>
            </a:rPr>
            <a:t>14</a:t>
          </a:r>
          <a:r>
            <a:rPr kumimoji="1" lang="ja-JP" altLang="en-US" sz="1250">
              <a:solidFill>
                <a:sysClr val="windowText" lastClr="000000"/>
              </a:solidFill>
              <a:latin typeface="ＭＳ Ｐゴシック" panose="020B0600070205080204" pitchFamily="50" charset="-128"/>
              <a:ea typeface="ＭＳ Ｐゴシック" panose="020B0600070205080204" pitchFamily="50" charset="-128"/>
            </a:rPr>
            <a:t>名に対し</a:t>
          </a:r>
          <a:r>
            <a:rPr kumimoji="1" lang="en-US" altLang="ja-JP" sz="1250">
              <a:solidFill>
                <a:sysClr val="windowText" lastClr="000000"/>
              </a:solidFill>
              <a:latin typeface="ＭＳ Ｐゴシック" panose="020B0600070205080204" pitchFamily="50" charset="-128"/>
              <a:ea typeface="ＭＳ Ｐゴシック" panose="020B0600070205080204" pitchFamily="50" charset="-128"/>
            </a:rPr>
            <a:t>21</a:t>
          </a:r>
          <a:r>
            <a:rPr kumimoji="1" lang="ja-JP" altLang="en-US" sz="1250">
              <a:solidFill>
                <a:sysClr val="windowText" lastClr="000000"/>
              </a:solidFill>
              <a:latin typeface="ＭＳ Ｐゴシック" panose="020B0600070205080204" pitchFamily="50" charset="-128"/>
              <a:ea typeface="ＭＳ Ｐゴシック" panose="020B0600070205080204" pitchFamily="50" charset="-128"/>
            </a:rPr>
            <a:t>名と、</a:t>
          </a:r>
          <a:r>
            <a:rPr kumimoji="1" lang="en-US" altLang="ja-JP" sz="1250">
              <a:solidFill>
                <a:sysClr val="windowText" lastClr="000000"/>
              </a:solidFill>
              <a:latin typeface="ＭＳ Ｐゴシック" panose="020B0600070205080204" pitchFamily="50" charset="-128"/>
              <a:ea typeface="ＭＳ Ｐゴシック" panose="020B0600070205080204" pitchFamily="50" charset="-128"/>
            </a:rPr>
            <a:t>7</a:t>
          </a:r>
          <a:r>
            <a:rPr kumimoji="1" lang="ja-JP" altLang="en-US" sz="1250">
              <a:solidFill>
                <a:sysClr val="windowText" lastClr="000000"/>
              </a:solidFill>
              <a:latin typeface="ＭＳ Ｐゴシック" panose="020B0600070205080204" pitchFamily="50" charset="-128"/>
              <a:ea typeface="ＭＳ Ｐゴシック" panose="020B0600070205080204" pitchFamily="50" charset="-128"/>
            </a:rPr>
            <a:t>名増となったことで退職金が前年度より</a:t>
          </a:r>
          <a:r>
            <a:rPr kumimoji="1" lang="en-US" altLang="ja-JP" sz="1250">
              <a:solidFill>
                <a:sysClr val="windowText" lastClr="000000"/>
              </a:solidFill>
              <a:latin typeface="ＭＳ Ｐゴシック" panose="020B0600070205080204" pitchFamily="50" charset="-128"/>
              <a:ea typeface="ＭＳ Ｐゴシック" panose="020B0600070205080204" pitchFamily="50" charset="-128"/>
            </a:rPr>
            <a:t>92,705</a:t>
          </a:r>
          <a:r>
            <a:rPr kumimoji="1" lang="ja-JP" altLang="en-US" sz="1250">
              <a:solidFill>
                <a:sysClr val="windowText" lastClr="000000"/>
              </a:solidFill>
              <a:latin typeface="ＭＳ Ｐゴシック" panose="020B0600070205080204" pitchFamily="50" charset="-128"/>
              <a:ea typeface="ＭＳ Ｐゴシック" panose="020B0600070205080204" pitchFamily="50" charset="-128"/>
            </a:rPr>
            <a:t>千円増額となったことに加え、会計年度任用職員制度の開始によって旧賃金等が人件費へ移行したことも影響し、住民一人当たりの金額は前年度から</a:t>
          </a:r>
          <a:r>
            <a:rPr kumimoji="1" lang="en-US" altLang="ja-JP" sz="1250">
              <a:solidFill>
                <a:sysClr val="windowText" lastClr="000000"/>
              </a:solidFill>
              <a:latin typeface="ＭＳ Ｐゴシック" panose="020B0600070205080204" pitchFamily="50" charset="-128"/>
              <a:ea typeface="ＭＳ Ｐゴシック" panose="020B0600070205080204" pitchFamily="50" charset="-128"/>
            </a:rPr>
            <a:t>26,110</a:t>
          </a:r>
          <a:r>
            <a:rPr kumimoji="1" lang="ja-JP" altLang="en-US" sz="1250">
              <a:solidFill>
                <a:sysClr val="windowText" lastClr="000000"/>
              </a:solidFill>
              <a:latin typeface="ＭＳ Ｐゴシック" panose="020B0600070205080204" pitchFamily="50" charset="-128"/>
              <a:ea typeface="ＭＳ Ｐゴシック" panose="020B0600070205080204" pitchFamily="50" charset="-128"/>
            </a:rPr>
            <a:t>円増額の</a:t>
          </a:r>
          <a:r>
            <a:rPr kumimoji="1" lang="en-US" altLang="ja-JP" sz="1250">
              <a:solidFill>
                <a:sysClr val="windowText" lastClr="000000"/>
              </a:solidFill>
              <a:latin typeface="ＭＳ Ｐゴシック" panose="020B0600070205080204" pitchFamily="50" charset="-128"/>
              <a:ea typeface="ＭＳ Ｐゴシック" panose="020B0600070205080204" pitchFamily="50" charset="-128"/>
            </a:rPr>
            <a:t>153,344</a:t>
          </a:r>
          <a:r>
            <a:rPr kumimoji="1" lang="ja-JP" altLang="en-US" sz="1250">
              <a:solidFill>
                <a:sysClr val="windowText" lastClr="000000"/>
              </a:solidFill>
              <a:latin typeface="ＭＳ Ｐゴシック" panose="020B0600070205080204" pitchFamily="50" charset="-128"/>
              <a:ea typeface="ＭＳ Ｐゴシック" panose="020B0600070205080204" pitchFamily="50" charset="-128"/>
            </a:rPr>
            <a:t>円となった。</a:t>
          </a:r>
        </a:p>
        <a:p>
          <a:r>
            <a:rPr kumimoji="1" lang="ja-JP" altLang="en-US" sz="1250">
              <a:solidFill>
                <a:sysClr val="windowText" lastClr="000000"/>
              </a:solidFill>
              <a:latin typeface="ＭＳ Ｐゴシック" panose="020B0600070205080204" pitchFamily="50" charset="-128"/>
              <a:ea typeface="ＭＳ Ｐゴシック" panose="020B0600070205080204" pitchFamily="50" charset="-128"/>
            </a:rPr>
            <a:t>・補助費等は、類似団体平均と同傾向で推移しているが、施設の単独運営が多く一部事務組合等に対する負担金が少額であることから金額の乖離がある。令和</a:t>
          </a:r>
          <a:r>
            <a:rPr kumimoji="1" lang="en-US" altLang="ja-JP" sz="125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250">
              <a:solidFill>
                <a:sysClr val="windowText" lastClr="000000"/>
              </a:solidFill>
              <a:latin typeface="ＭＳ Ｐゴシック" panose="020B0600070205080204" pitchFamily="50" charset="-128"/>
              <a:ea typeface="ＭＳ Ｐゴシック" panose="020B0600070205080204" pitchFamily="50" charset="-128"/>
            </a:rPr>
            <a:t>年度は特別定額給付金をはじめとしたコロナ対策に係る国の施策の実施に加え、市単独のコロナ対策事業でも地域電子通貨事業など補助費等に分類される事業が主であったため、前年度から大幅な増額となっている。</a:t>
          </a:r>
          <a:endParaRPr kumimoji="1" lang="en-US" altLang="ja-JP" sz="125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50">
              <a:solidFill>
                <a:sysClr val="windowText" lastClr="000000"/>
              </a:solidFill>
              <a:latin typeface="ＭＳ Ｐゴシック" panose="020B0600070205080204" pitchFamily="50" charset="-128"/>
              <a:ea typeface="ＭＳ Ｐゴシック" panose="020B0600070205080204" pitchFamily="50" charset="-128"/>
            </a:rPr>
            <a:t>・普通建設事業費は、令和</a:t>
          </a:r>
          <a:r>
            <a:rPr kumimoji="1" lang="en-US" altLang="ja-JP" sz="125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250">
              <a:solidFill>
                <a:sysClr val="windowText" lastClr="000000"/>
              </a:solidFill>
              <a:latin typeface="ＭＳ Ｐゴシック" panose="020B0600070205080204" pitchFamily="50" charset="-128"/>
              <a:ea typeface="ＭＳ Ｐゴシック" panose="020B0600070205080204" pitchFamily="50" charset="-128"/>
            </a:rPr>
            <a:t>年度に事業実施が集中したことで大きく増額した。主な事業はメジカ産業再生プロジェクト事業、防災行政無線デジタルシステム設置工事、市街地地区消防屯所移転新築事業、消防救助工作車購入事業などであるが、メジカ産業再生プロジェクト事業と防災行政無線デジタルシステム設置工事は令和</a:t>
          </a:r>
          <a:r>
            <a:rPr kumimoji="1" lang="en-US" altLang="ja-JP" sz="125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250">
              <a:solidFill>
                <a:sysClr val="windowText" lastClr="000000"/>
              </a:solidFill>
              <a:latin typeface="ＭＳ Ｐゴシック" panose="020B0600070205080204" pitchFamily="50" charset="-128"/>
              <a:ea typeface="ＭＳ Ｐゴシック" panose="020B0600070205080204" pitchFamily="50" charset="-128"/>
            </a:rPr>
            <a:t>年度に事業完了見込みであり、次年度についても類似団体平均を大きく上回る数値となることが見込まれる。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高知県土佐清水市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12,978
12,911
266.34
12,486,723
12,260,038
150,857
5,283,268
15,348,111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18.5
100.9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22542</xdr:rowOff>
    </xdr:from>
    <xdr:to>
      <xdr:col>24</xdr:col>
      <xdr:colOff>62865</xdr:colOff>
      <xdr:row>38</xdr:row>
      <xdr:rowOff>15113</xdr:rowOff>
    </xdr:to>
    <xdr:cxnSp macro="">
      <xdr:nvCxnSpPr>
        <xdr:cNvPr id="56" name="直線コネクタ 55"/>
        <xdr:cNvCxnSpPr/>
      </xdr:nvCxnSpPr>
      <xdr:spPr>
        <a:xfrm flipV="1">
          <a:off x="4633595" y="5337492"/>
          <a:ext cx="1270" cy="1192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18940</xdr:rowOff>
    </xdr:from>
    <xdr:ext cx="469744" cy="259045"/>
    <xdr:sp macro="" textlink="">
      <xdr:nvSpPr>
        <xdr:cNvPr id="57" name="議会費最小値テキスト"/>
        <xdr:cNvSpPr txBox="1"/>
      </xdr:nvSpPr>
      <xdr:spPr>
        <a:xfrm>
          <a:off x="4686300" y="653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15113</xdr:rowOff>
    </xdr:from>
    <xdr:to>
      <xdr:col>24</xdr:col>
      <xdr:colOff>152400</xdr:colOff>
      <xdr:row>38</xdr:row>
      <xdr:rowOff>15113</xdr:rowOff>
    </xdr:to>
    <xdr:cxnSp macro="">
      <xdr:nvCxnSpPr>
        <xdr:cNvPr id="58" name="直線コネクタ 57"/>
        <xdr:cNvCxnSpPr/>
      </xdr:nvCxnSpPr>
      <xdr:spPr>
        <a:xfrm>
          <a:off x="4546600" y="653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140669</xdr:rowOff>
    </xdr:from>
    <xdr:ext cx="469744" cy="259045"/>
    <xdr:sp macro="" textlink="">
      <xdr:nvSpPr>
        <xdr:cNvPr id="59" name="議会費最大値テキスト"/>
        <xdr:cNvSpPr txBox="1"/>
      </xdr:nvSpPr>
      <xdr:spPr>
        <a:xfrm>
          <a:off x="4686300" y="511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22542</xdr:rowOff>
    </xdr:from>
    <xdr:to>
      <xdr:col>24</xdr:col>
      <xdr:colOff>152400</xdr:colOff>
      <xdr:row>31</xdr:row>
      <xdr:rowOff>22542</xdr:rowOff>
    </xdr:to>
    <xdr:cxnSp macro="">
      <xdr:nvCxnSpPr>
        <xdr:cNvPr id="60" name="直線コネクタ 59"/>
        <xdr:cNvCxnSpPr/>
      </xdr:nvCxnSpPr>
      <xdr:spPr>
        <a:xfrm>
          <a:off x="4546600" y="533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7493</xdr:rowOff>
    </xdr:from>
    <xdr:to>
      <xdr:col>24</xdr:col>
      <xdr:colOff>63500</xdr:colOff>
      <xdr:row>33</xdr:row>
      <xdr:rowOff>106363</xdr:rowOff>
    </xdr:to>
    <xdr:cxnSp macro="">
      <xdr:nvCxnSpPr>
        <xdr:cNvPr id="61" name="直線コネクタ 60"/>
        <xdr:cNvCxnSpPr/>
      </xdr:nvCxnSpPr>
      <xdr:spPr>
        <a:xfrm>
          <a:off x="3797300" y="5665343"/>
          <a:ext cx="838200" cy="98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104093</xdr:rowOff>
    </xdr:from>
    <xdr:ext cx="469744" cy="259045"/>
    <xdr:sp macro="" textlink="">
      <xdr:nvSpPr>
        <xdr:cNvPr id="62" name="議会費平均値テキスト"/>
        <xdr:cNvSpPr txBox="1"/>
      </xdr:nvSpPr>
      <xdr:spPr>
        <a:xfrm>
          <a:off x="4686300" y="6104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125666</xdr:rowOff>
    </xdr:from>
    <xdr:to>
      <xdr:col>24</xdr:col>
      <xdr:colOff>114300</xdr:colOff>
      <xdr:row>36</xdr:row>
      <xdr:rowOff>55816</xdr:rowOff>
    </xdr:to>
    <xdr:sp macro="" textlink="">
      <xdr:nvSpPr>
        <xdr:cNvPr id="63" name="フローチャート: 判断 62"/>
        <xdr:cNvSpPr/>
      </xdr:nvSpPr>
      <xdr:spPr>
        <a:xfrm>
          <a:off x="45847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7493</xdr:rowOff>
    </xdr:from>
    <xdr:to>
      <xdr:col>19</xdr:col>
      <xdr:colOff>177800</xdr:colOff>
      <xdr:row>33</xdr:row>
      <xdr:rowOff>69596</xdr:rowOff>
    </xdr:to>
    <xdr:cxnSp macro="">
      <xdr:nvCxnSpPr>
        <xdr:cNvPr id="64" name="直線コネクタ 63"/>
        <xdr:cNvCxnSpPr/>
      </xdr:nvCxnSpPr>
      <xdr:spPr>
        <a:xfrm flipV="1">
          <a:off x="2908300" y="5665343"/>
          <a:ext cx="889000" cy="6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86233</xdr:rowOff>
    </xdr:from>
    <xdr:to>
      <xdr:col>20</xdr:col>
      <xdr:colOff>38100</xdr:colOff>
      <xdr:row>36</xdr:row>
      <xdr:rowOff>16383</xdr:rowOff>
    </xdr:to>
    <xdr:sp macro="" textlink="">
      <xdr:nvSpPr>
        <xdr:cNvPr id="65" name="フローチャート: 判断 64"/>
        <xdr:cNvSpPr/>
      </xdr:nvSpPr>
      <xdr:spPr>
        <a:xfrm>
          <a:off x="3746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7510</xdr:rowOff>
    </xdr:from>
    <xdr:ext cx="469744" cy="259045"/>
    <xdr:sp macro="" textlink="">
      <xdr:nvSpPr>
        <xdr:cNvPr id="66" name="テキスト ボックス 65"/>
        <xdr:cNvSpPr txBox="1"/>
      </xdr:nvSpPr>
      <xdr:spPr>
        <a:xfrm>
          <a:off x="3562428" y="61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69596</xdr:rowOff>
    </xdr:from>
    <xdr:to>
      <xdr:col>15</xdr:col>
      <xdr:colOff>50800</xdr:colOff>
      <xdr:row>33</xdr:row>
      <xdr:rowOff>86932</xdr:rowOff>
    </xdr:to>
    <xdr:cxnSp macro="">
      <xdr:nvCxnSpPr>
        <xdr:cNvPr id="67" name="直線コネクタ 66"/>
        <xdr:cNvCxnSpPr/>
      </xdr:nvCxnSpPr>
      <xdr:spPr>
        <a:xfrm flipV="1">
          <a:off x="2019300" y="5727446"/>
          <a:ext cx="889000" cy="17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81280</xdr:rowOff>
    </xdr:from>
    <xdr:to>
      <xdr:col>15</xdr:col>
      <xdr:colOff>101600</xdr:colOff>
      <xdr:row>36</xdr:row>
      <xdr:rowOff>11430</xdr:rowOff>
    </xdr:to>
    <xdr:sp macro="" textlink="">
      <xdr:nvSpPr>
        <xdr:cNvPr id="68" name="フローチャート: 判断 67"/>
        <xdr:cNvSpPr/>
      </xdr:nvSpPr>
      <xdr:spPr>
        <a:xfrm>
          <a:off x="2857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2557</xdr:rowOff>
    </xdr:from>
    <xdr:ext cx="469744" cy="259045"/>
    <xdr:sp macro="" textlink="">
      <xdr:nvSpPr>
        <xdr:cNvPr id="69" name="テキスト ボックス 68"/>
        <xdr:cNvSpPr txBox="1"/>
      </xdr:nvSpPr>
      <xdr:spPr>
        <a:xfrm>
          <a:off x="2673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86932</xdr:rowOff>
    </xdr:from>
    <xdr:to>
      <xdr:col>10</xdr:col>
      <xdr:colOff>114300</xdr:colOff>
      <xdr:row>33</xdr:row>
      <xdr:rowOff>91884</xdr:rowOff>
    </xdr:to>
    <xdr:cxnSp macro="">
      <xdr:nvCxnSpPr>
        <xdr:cNvPr id="70" name="直線コネクタ 69"/>
        <xdr:cNvCxnSpPr/>
      </xdr:nvCxnSpPr>
      <xdr:spPr>
        <a:xfrm flipV="1">
          <a:off x="1130300" y="5744782"/>
          <a:ext cx="889000" cy="4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86614</xdr:rowOff>
    </xdr:from>
    <xdr:to>
      <xdr:col>10</xdr:col>
      <xdr:colOff>165100</xdr:colOff>
      <xdr:row>36</xdr:row>
      <xdr:rowOff>16764</xdr:rowOff>
    </xdr:to>
    <xdr:sp macro="" textlink="">
      <xdr:nvSpPr>
        <xdr:cNvPr id="71" name="フローチャート: 判断 70"/>
        <xdr:cNvSpPr/>
      </xdr:nvSpPr>
      <xdr:spPr>
        <a:xfrm>
          <a:off x="1968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7891</xdr:rowOff>
    </xdr:from>
    <xdr:ext cx="469744" cy="259045"/>
    <xdr:sp macro="" textlink="">
      <xdr:nvSpPr>
        <xdr:cNvPr id="72" name="テキスト ボックス 71"/>
        <xdr:cNvSpPr txBox="1"/>
      </xdr:nvSpPr>
      <xdr:spPr>
        <a:xfrm>
          <a:off x="1784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92520</xdr:rowOff>
    </xdr:from>
    <xdr:to>
      <xdr:col>6</xdr:col>
      <xdr:colOff>38100</xdr:colOff>
      <xdr:row>36</xdr:row>
      <xdr:rowOff>22670</xdr:rowOff>
    </xdr:to>
    <xdr:sp macro="" textlink="">
      <xdr:nvSpPr>
        <xdr:cNvPr id="73" name="フローチャート: 判断 72"/>
        <xdr:cNvSpPr/>
      </xdr:nvSpPr>
      <xdr:spPr>
        <a:xfrm>
          <a:off x="1079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13797</xdr:rowOff>
    </xdr:from>
    <xdr:ext cx="469744" cy="259045"/>
    <xdr:sp macro="" textlink="">
      <xdr:nvSpPr>
        <xdr:cNvPr id="74" name="テキスト ボックス 73"/>
        <xdr:cNvSpPr txBox="1"/>
      </xdr:nvSpPr>
      <xdr:spPr>
        <a:xfrm>
          <a:off x="895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55563</xdr:rowOff>
    </xdr:from>
    <xdr:to>
      <xdr:col>24</xdr:col>
      <xdr:colOff>114300</xdr:colOff>
      <xdr:row>33</xdr:row>
      <xdr:rowOff>157163</xdr:rowOff>
    </xdr:to>
    <xdr:sp macro="" textlink="">
      <xdr:nvSpPr>
        <xdr:cNvPr id="80" name="楕円 79"/>
        <xdr:cNvSpPr/>
      </xdr:nvSpPr>
      <xdr:spPr>
        <a:xfrm>
          <a:off x="4584700" y="571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78440</xdr:rowOff>
    </xdr:from>
    <xdr:ext cx="469744" cy="259045"/>
    <xdr:sp macro="" textlink="">
      <xdr:nvSpPr>
        <xdr:cNvPr id="81" name="議会費該当値テキスト"/>
        <xdr:cNvSpPr txBox="1"/>
      </xdr:nvSpPr>
      <xdr:spPr>
        <a:xfrm>
          <a:off x="4686300" y="5564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128143</xdr:rowOff>
    </xdr:from>
    <xdr:to>
      <xdr:col>20</xdr:col>
      <xdr:colOff>38100</xdr:colOff>
      <xdr:row>33</xdr:row>
      <xdr:rowOff>58293</xdr:rowOff>
    </xdr:to>
    <xdr:sp macro="" textlink="">
      <xdr:nvSpPr>
        <xdr:cNvPr id="82" name="楕円 81"/>
        <xdr:cNvSpPr/>
      </xdr:nvSpPr>
      <xdr:spPr>
        <a:xfrm>
          <a:off x="3746500" y="561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74820</xdr:rowOff>
    </xdr:from>
    <xdr:ext cx="469744" cy="259045"/>
    <xdr:sp macro="" textlink="">
      <xdr:nvSpPr>
        <xdr:cNvPr id="83" name="テキスト ボックス 82"/>
        <xdr:cNvSpPr txBox="1"/>
      </xdr:nvSpPr>
      <xdr:spPr>
        <a:xfrm>
          <a:off x="3562428" y="538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18796</xdr:rowOff>
    </xdr:from>
    <xdr:to>
      <xdr:col>15</xdr:col>
      <xdr:colOff>101600</xdr:colOff>
      <xdr:row>33</xdr:row>
      <xdr:rowOff>120396</xdr:rowOff>
    </xdr:to>
    <xdr:sp macro="" textlink="">
      <xdr:nvSpPr>
        <xdr:cNvPr id="84" name="楕円 83"/>
        <xdr:cNvSpPr/>
      </xdr:nvSpPr>
      <xdr:spPr>
        <a:xfrm>
          <a:off x="2857500" y="567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136923</xdr:rowOff>
    </xdr:from>
    <xdr:ext cx="469744" cy="259045"/>
    <xdr:sp macro="" textlink="">
      <xdr:nvSpPr>
        <xdr:cNvPr id="85" name="テキスト ボックス 84"/>
        <xdr:cNvSpPr txBox="1"/>
      </xdr:nvSpPr>
      <xdr:spPr>
        <a:xfrm>
          <a:off x="2673428" y="5451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36132</xdr:rowOff>
    </xdr:from>
    <xdr:to>
      <xdr:col>10</xdr:col>
      <xdr:colOff>165100</xdr:colOff>
      <xdr:row>33</xdr:row>
      <xdr:rowOff>137732</xdr:rowOff>
    </xdr:to>
    <xdr:sp macro="" textlink="">
      <xdr:nvSpPr>
        <xdr:cNvPr id="86" name="楕円 85"/>
        <xdr:cNvSpPr/>
      </xdr:nvSpPr>
      <xdr:spPr>
        <a:xfrm>
          <a:off x="1968500" y="5693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154259</xdr:rowOff>
    </xdr:from>
    <xdr:ext cx="469744" cy="259045"/>
    <xdr:sp macro="" textlink="">
      <xdr:nvSpPr>
        <xdr:cNvPr id="87" name="テキスト ボックス 86"/>
        <xdr:cNvSpPr txBox="1"/>
      </xdr:nvSpPr>
      <xdr:spPr>
        <a:xfrm>
          <a:off x="1784428" y="5469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41084</xdr:rowOff>
    </xdr:from>
    <xdr:to>
      <xdr:col>6</xdr:col>
      <xdr:colOff>38100</xdr:colOff>
      <xdr:row>33</xdr:row>
      <xdr:rowOff>142684</xdr:rowOff>
    </xdr:to>
    <xdr:sp macro="" textlink="">
      <xdr:nvSpPr>
        <xdr:cNvPr id="88" name="楕円 87"/>
        <xdr:cNvSpPr/>
      </xdr:nvSpPr>
      <xdr:spPr>
        <a:xfrm>
          <a:off x="1079500" y="569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159211</xdr:rowOff>
    </xdr:from>
    <xdr:ext cx="469744" cy="259045"/>
    <xdr:sp macro="" textlink="">
      <xdr:nvSpPr>
        <xdr:cNvPr id="89" name="テキスト ボックス 88"/>
        <xdr:cNvSpPr txBox="1"/>
      </xdr:nvSpPr>
      <xdr:spPr>
        <a:xfrm>
          <a:off x="895428" y="5474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74706</xdr:rowOff>
    </xdr:from>
    <xdr:to>
      <xdr:col>24</xdr:col>
      <xdr:colOff>62865</xdr:colOff>
      <xdr:row>58</xdr:row>
      <xdr:rowOff>58538</xdr:rowOff>
    </xdr:to>
    <xdr:cxnSp macro="">
      <xdr:nvCxnSpPr>
        <xdr:cNvPr id="115" name="直線コネクタ 114"/>
        <xdr:cNvCxnSpPr/>
      </xdr:nvCxnSpPr>
      <xdr:spPr>
        <a:xfrm flipV="1">
          <a:off x="4633595" y="8647206"/>
          <a:ext cx="1270" cy="1355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62365</xdr:rowOff>
    </xdr:from>
    <xdr:ext cx="599010" cy="259045"/>
    <xdr:sp macro="" textlink="">
      <xdr:nvSpPr>
        <xdr:cNvPr id="116" name="総務費最小値テキスト"/>
        <xdr:cNvSpPr txBox="1"/>
      </xdr:nvSpPr>
      <xdr:spPr>
        <a:xfrm>
          <a:off x="4686300" y="1000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58538</xdr:rowOff>
    </xdr:from>
    <xdr:to>
      <xdr:col>24</xdr:col>
      <xdr:colOff>152400</xdr:colOff>
      <xdr:row>58</xdr:row>
      <xdr:rowOff>58538</xdr:rowOff>
    </xdr:to>
    <xdr:cxnSp macro="">
      <xdr:nvCxnSpPr>
        <xdr:cNvPr id="117" name="直線コネクタ 116"/>
        <xdr:cNvCxnSpPr/>
      </xdr:nvCxnSpPr>
      <xdr:spPr>
        <a:xfrm>
          <a:off x="4546600" y="10002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21383</xdr:rowOff>
    </xdr:from>
    <xdr:ext cx="599010" cy="259045"/>
    <xdr:sp macro="" textlink="">
      <xdr:nvSpPr>
        <xdr:cNvPr id="118" name="総務費最大値テキスト"/>
        <xdr:cNvSpPr txBox="1"/>
      </xdr:nvSpPr>
      <xdr:spPr>
        <a:xfrm>
          <a:off x="4686300" y="8422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959,804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74706</xdr:rowOff>
    </xdr:from>
    <xdr:to>
      <xdr:col>24</xdr:col>
      <xdr:colOff>152400</xdr:colOff>
      <xdr:row>50</xdr:row>
      <xdr:rowOff>74706</xdr:rowOff>
    </xdr:to>
    <xdr:cxnSp macro="">
      <xdr:nvCxnSpPr>
        <xdr:cNvPr id="119" name="直線コネクタ 118"/>
        <xdr:cNvCxnSpPr/>
      </xdr:nvCxnSpPr>
      <xdr:spPr>
        <a:xfrm>
          <a:off x="4546600" y="864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103614</xdr:rowOff>
    </xdr:from>
    <xdr:to>
      <xdr:col>24</xdr:col>
      <xdr:colOff>63500</xdr:colOff>
      <xdr:row>58</xdr:row>
      <xdr:rowOff>63295</xdr:rowOff>
    </xdr:to>
    <xdr:cxnSp macro="">
      <xdr:nvCxnSpPr>
        <xdr:cNvPr id="120" name="直線コネクタ 119"/>
        <xdr:cNvCxnSpPr/>
      </xdr:nvCxnSpPr>
      <xdr:spPr>
        <a:xfrm flipV="1">
          <a:off x="3797300" y="9876264"/>
          <a:ext cx="838200" cy="131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69788</xdr:rowOff>
    </xdr:from>
    <xdr:ext cx="599010" cy="259045"/>
    <xdr:sp macro="" textlink="">
      <xdr:nvSpPr>
        <xdr:cNvPr id="121" name="総務費平均値テキスト"/>
        <xdr:cNvSpPr txBox="1"/>
      </xdr:nvSpPr>
      <xdr:spPr>
        <a:xfrm>
          <a:off x="4686300" y="96709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46911</xdr:rowOff>
    </xdr:from>
    <xdr:to>
      <xdr:col>24</xdr:col>
      <xdr:colOff>114300</xdr:colOff>
      <xdr:row>57</xdr:row>
      <xdr:rowOff>148511</xdr:rowOff>
    </xdr:to>
    <xdr:sp macro="" textlink="">
      <xdr:nvSpPr>
        <xdr:cNvPr id="122" name="フローチャート: 判断 121"/>
        <xdr:cNvSpPr/>
      </xdr:nvSpPr>
      <xdr:spPr>
        <a:xfrm>
          <a:off x="4584700" y="981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63295</xdr:rowOff>
    </xdr:from>
    <xdr:to>
      <xdr:col>19</xdr:col>
      <xdr:colOff>177800</xdr:colOff>
      <xdr:row>58</xdr:row>
      <xdr:rowOff>105094</xdr:rowOff>
    </xdr:to>
    <xdr:cxnSp macro="">
      <xdr:nvCxnSpPr>
        <xdr:cNvPr id="123" name="直線コネクタ 122"/>
        <xdr:cNvCxnSpPr/>
      </xdr:nvCxnSpPr>
      <xdr:spPr>
        <a:xfrm flipV="1">
          <a:off x="2908300" y="10007395"/>
          <a:ext cx="889000" cy="41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53635</xdr:rowOff>
    </xdr:from>
    <xdr:to>
      <xdr:col>20</xdr:col>
      <xdr:colOff>38100</xdr:colOff>
      <xdr:row>58</xdr:row>
      <xdr:rowOff>155235</xdr:rowOff>
    </xdr:to>
    <xdr:sp macro="" textlink="">
      <xdr:nvSpPr>
        <xdr:cNvPr id="124" name="フローチャート: 判断 123"/>
        <xdr:cNvSpPr/>
      </xdr:nvSpPr>
      <xdr:spPr>
        <a:xfrm>
          <a:off x="3746500" y="999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146362</xdr:rowOff>
    </xdr:from>
    <xdr:ext cx="599010" cy="259045"/>
    <xdr:sp macro="" textlink="">
      <xdr:nvSpPr>
        <xdr:cNvPr id="125" name="テキスト ボックス 124"/>
        <xdr:cNvSpPr txBox="1"/>
      </xdr:nvSpPr>
      <xdr:spPr>
        <a:xfrm>
          <a:off x="3497795" y="1009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105094</xdr:rowOff>
    </xdr:from>
    <xdr:to>
      <xdr:col>15</xdr:col>
      <xdr:colOff>50800</xdr:colOff>
      <xdr:row>58</xdr:row>
      <xdr:rowOff>123461</xdr:rowOff>
    </xdr:to>
    <xdr:cxnSp macro="">
      <xdr:nvCxnSpPr>
        <xdr:cNvPr id="126" name="直線コネクタ 125"/>
        <xdr:cNvCxnSpPr/>
      </xdr:nvCxnSpPr>
      <xdr:spPr>
        <a:xfrm flipV="1">
          <a:off x="2019300" y="10049194"/>
          <a:ext cx="889000" cy="18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73656</xdr:rowOff>
    </xdr:from>
    <xdr:to>
      <xdr:col>15</xdr:col>
      <xdr:colOff>101600</xdr:colOff>
      <xdr:row>59</xdr:row>
      <xdr:rowOff>3806</xdr:rowOff>
    </xdr:to>
    <xdr:sp macro="" textlink="">
      <xdr:nvSpPr>
        <xdr:cNvPr id="127" name="フローチャート: 判断 126"/>
        <xdr:cNvSpPr/>
      </xdr:nvSpPr>
      <xdr:spPr>
        <a:xfrm>
          <a:off x="2857500" y="1001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166383</xdr:rowOff>
    </xdr:from>
    <xdr:ext cx="534377" cy="259045"/>
    <xdr:sp macro="" textlink="">
      <xdr:nvSpPr>
        <xdr:cNvPr id="128" name="テキスト ボックス 127"/>
        <xdr:cNvSpPr txBox="1"/>
      </xdr:nvSpPr>
      <xdr:spPr>
        <a:xfrm>
          <a:off x="2641111" y="1011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123461</xdr:rowOff>
    </xdr:from>
    <xdr:to>
      <xdr:col>10</xdr:col>
      <xdr:colOff>114300</xdr:colOff>
      <xdr:row>58</xdr:row>
      <xdr:rowOff>123705</xdr:rowOff>
    </xdr:to>
    <xdr:cxnSp macro="">
      <xdr:nvCxnSpPr>
        <xdr:cNvPr id="129" name="直線コネクタ 128"/>
        <xdr:cNvCxnSpPr/>
      </xdr:nvCxnSpPr>
      <xdr:spPr>
        <a:xfrm flipV="1">
          <a:off x="1130300" y="10067561"/>
          <a:ext cx="889000" cy="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74802</xdr:rowOff>
    </xdr:from>
    <xdr:to>
      <xdr:col>10</xdr:col>
      <xdr:colOff>165100</xdr:colOff>
      <xdr:row>59</xdr:row>
      <xdr:rowOff>4952</xdr:rowOff>
    </xdr:to>
    <xdr:sp macro="" textlink="">
      <xdr:nvSpPr>
        <xdr:cNvPr id="130" name="フローチャート: 判断 129"/>
        <xdr:cNvSpPr/>
      </xdr:nvSpPr>
      <xdr:spPr>
        <a:xfrm>
          <a:off x="1968500" y="1001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167529</xdr:rowOff>
    </xdr:from>
    <xdr:ext cx="534377" cy="259045"/>
    <xdr:sp macro="" textlink="">
      <xdr:nvSpPr>
        <xdr:cNvPr id="131" name="テキスト ボックス 130"/>
        <xdr:cNvSpPr txBox="1"/>
      </xdr:nvSpPr>
      <xdr:spPr>
        <a:xfrm>
          <a:off x="1752111" y="1011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79988</xdr:rowOff>
    </xdr:from>
    <xdr:to>
      <xdr:col>6</xdr:col>
      <xdr:colOff>38100</xdr:colOff>
      <xdr:row>59</xdr:row>
      <xdr:rowOff>10138</xdr:rowOff>
    </xdr:to>
    <xdr:sp macro="" textlink="">
      <xdr:nvSpPr>
        <xdr:cNvPr id="132" name="フローチャート: 判断 131"/>
        <xdr:cNvSpPr/>
      </xdr:nvSpPr>
      <xdr:spPr>
        <a:xfrm>
          <a:off x="1079500" y="1002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1265</xdr:rowOff>
    </xdr:from>
    <xdr:ext cx="534377" cy="259045"/>
    <xdr:sp macro="" textlink="">
      <xdr:nvSpPr>
        <xdr:cNvPr id="133" name="テキスト ボックス 132"/>
        <xdr:cNvSpPr txBox="1"/>
      </xdr:nvSpPr>
      <xdr:spPr>
        <a:xfrm>
          <a:off x="863111" y="1011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52814</xdr:rowOff>
    </xdr:from>
    <xdr:to>
      <xdr:col>24</xdr:col>
      <xdr:colOff>114300</xdr:colOff>
      <xdr:row>57</xdr:row>
      <xdr:rowOff>154414</xdr:rowOff>
    </xdr:to>
    <xdr:sp macro="" textlink="">
      <xdr:nvSpPr>
        <xdr:cNvPr id="139" name="楕円 138"/>
        <xdr:cNvSpPr/>
      </xdr:nvSpPr>
      <xdr:spPr>
        <a:xfrm>
          <a:off x="4584700" y="9825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25338</xdr:rowOff>
    </xdr:from>
    <xdr:ext cx="599010" cy="259045"/>
    <xdr:sp macro="" textlink="">
      <xdr:nvSpPr>
        <xdr:cNvPr id="140" name="総務費該当値テキスト"/>
        <xdr:cNvSpPr txBox="1"/>
      </xdr:nvSpPr>
      <xdr:spPr>
        <a:xfrm>
          <a:off x="4686300" y="9797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12495</xdr:rowOff>
    </xdr:from>
    <xdr:to>
      <xdr:col>20</xdr:col>
      <xdr:colOff>38100</xdr:colOff>
      <xdr:row>58</xdr:row>
      <xdr:rowOff>114095</xdr:rowOff>
    </xdr:to>
    <xdr:sp macro="" textlink="">
      <xdr:nvSpPr>
        <xdr:cNvPr id="141" name="楕円 140"/>
        <xdr:cNvSpPr/>
      </xdr:nvSpPr>
      <xdr:spPr>
        <a:xfrm>
          <a:off x="3746500" y="995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130622</xdr:rowOff>
    </xdr:from>
    <xdr:ext cx="599010" cy="259045"/>
    <xdr:sp macro="" textlink="">
      <xdr:nvSpPr>
        <xdr:cNvPr id="142" name="テキスト ボックス 141"/>
        <xdr:cNvSpPr txBox="1"/>
      </xdr:nvSpPr>
      <xdr:spPr>
        <a:xfrm>
          <a:off x="3497795" y="9731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54294</xdr:rowOff>
    </xdr:from>
    <xdr:to>
      <xdr:col>15</xdr:col>
      <xdr:colOff>101600</xdr:colOff>
      <xdr:row>58</xdr:row>
      <xdr:rowOff>155894</xdr:rowOff>
    </xdr:to>
    <xdr:sp macro="" textlink="">
      <xdr:nvSpPr>
        <xdr:cNvPr id="143" name="楕円 142"/>
        <xdr:cNvSpPr/>
      </xdr:nvSpPr>
      <xdr:spPr>
        <a:xfrm>
          <a:off x="2857500" y="9998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971</xdr:rowOff>
    </xdr:from>
    <xdr:ext cx="599010" cy="259045"/>
    <xdr:sp macro="" textlink="">
      <xdr:nvSpPr>
        <xdr:cNvPr id="144" name="テキスト ボックス 143"/>
        <xdr:cNvSpPr txBox="1"/>
      </xdr:nvSpPr>
      <xdr:spPr>
        <a:xfrm>
          <a:off x="2608795" y="9773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72661</xdr:rowOff>
    </xdr:from>
    <xdr:to>
      <xdr:col>10</xdr:col>
      <xdr:colOff>165100</xdr:colOff>
      <xdr:row>59</xdr:row>
      <xdr:rowOff>2811</xdr:rowOff>
    </xdr:to>
    <xdr:sp macro="" textlink="">
      <xdr:nvSpPr>
        <xdr:cNvPr id="145" name="楕円 144"/>
        <xdr:cNvSpPr/>
      </xdr:nvSpPr>
      <xdr:spPr>
        <a:xfrm>
          <a:off x="1968500" y="1001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19338</xdr:rowOff>
    </xdr:from>
    <xdr:ext cx="534377" cy="259045"/>
    <xdr:sp macro="" textlink="">
      <xdr:nvSpPr>
        <xdr:cNvPr id="146" name="テキスト ボックス 145"/>
        <xdr:cNvSpPr txBox="1"/>
      </xdr:nvSpPr>
      <xdr:spPr>
        <a:xfrm>
          <a:off x="1752111" y="9791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72905</xdr:rowOff>
    </xdr:from>
    <xdr:to>
      <xdr:col>6</xdr:col>
      <xdr:colOff>38100</xdr:colOff>
      <xdr:row>59</xdr:row>
      <xdr:rowOff>3055</xdr:rowOff>
    </xdr:to>
    <xdr:sp macro="" textlink="">
      <xdr:nvSpPr>
        <xdr:cNvPr id="147" name="楕円 146"/>
        <xdr:cNvSpPr/>
      </xdr:nvSpPr>
      <xdr:spPr>
        <a:xfrm>
          <a:off x="1079500" y="1001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19582</xdr:rowOff>
    </xdr:from>
    <xdr:ext cx="534377" cy="259045"/>
    <xdr:sp macro="" textlink="">
      <xdr:nvSpPr>
        <xdr:cNvPr id="148" name="テキスト ボックス 147"/>
        <xdr:cNvSpPr txBox="1"/>
      </xdr:nvSpPr>
      <xdr:spPr>
        <a:xfrm>
          <a:off x="863111" y="979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23256</xdr:rowOff>
    </xdr:from>
    <xdr:to>
      <xdr:col>24</xdr:col>
      <xdr:colOff>62865</xdr:colOff>
      <xdr:row>78</xdr:row>
      <xdr:rowOff>42033</xdr:rowOff>
    </xdr:to>
    <xdr:cxnSp macro="">
      <xdr:nvCxnSpPr>
        <xdr:cNvPr id="171" name="直線コネクタ 170"/>
        <xdr:cNvCxnSpPr/>
      </xdr:nvCxnSpPr>
      <xdr:spPr>
        <a:xfrm flipV="1">
          <a:off x="4633595" y="12196206"/>
          <a:ext cx="1270" cy="1218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45860</xdr:rowOff>
    </xdr:from>
    <xdr:ext cx="599010" cy="259045"/>
    <xdr:sp macro="" textlink="">
      <xdr:nvSpPr>
        <xdr:cNvPr id="172" name="民生費最小値テキスト"/>
        <xdr:cNvSpPr txBox="1"/>
      </xdr:nvSpPr>
      <xdr:spPr>
        <a:xfrm>
          <a:off x="4686300" y="13418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42033</xdr:rowOff>
    </xdr:from>
    <xdr:to>
      <xdr:col>24</xdr:col>
      <xdr:colOff>152400</xdr:colOff>
      <xdr:row>78</xdr:row>
      <xdr:rowOff>42033</xdr:rowOff>
    </xdr:to>
    <xdr:cxnSp macro="">
      <xdr:nvCxnSpPr>
        <xdr:cNvPr id="173" name="直線コネクタ 172"/>
        <xdr:cNvCxnSpPr/>
      </xdr:nvCxnSpPr>
      <xdr:spPr>
        <a:xfrm>
          <a:off x="4546600" y="13415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141383</xdr:rowOff>
    </xdr:from>
    <xdr:ext cx="599010" cy="259045"/>
    <xdr:sp macro="" textlink="">
      <xdr:nvSpPr>
        <xdr:cNvPr id="174" name="民生費最大値テキスト"/>
        <xdr:cNvSpPr txBox="1"/>
      </xdr:nvSpPr>
      <xdr:spPr>
        <a:xfrm>
          <a:off x="4686300" y="11971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387,969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23256</xdr:rowOff>
    </xdr:from>
    <xdr:to>
      <xdr:col>24</xdr:col>
      <xdr:colOff>152400</xdr:colOff>
      <xdr:row>71</xdr:row>
      <xdr:rowOff>23256</xdr:rowOff>
    </xdr:to>
    <xdr:cxnSp macro="">
      <xdr:nvCxnSpPr>
        <xdr:cNvPr id="175" name="直線コネクタ 174"/>
        <xdr:cNvCxnSpPr/>
      </xdr:nvCxnSpPr>
      <xdr:spPr>
        <a:xfrm>
          <a:off x="4546600" y="1219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145324</xdr:rowOff>
    </xdr:from>
    <xdr:to>
      <xdr:col>24</xdr:col>
      <xdr:colOff>63500</xdr:colOff>
      <xdr:row>76</xdr:row>
      <xdr:rowOff>20828</xdr:rowOff>
    </xdr:to>
    <xdr:cxnSp macro="">
      <xdr:nvCxnSpPr>
        <xdr:cNvPr id="176" name="直線コネクタ 175"/>
        <xdr:cNvCxnSpPr/>
      </xdr:nvCxnSpPr>
      <xdr:spPr>
        <a:xfrm flipV="1">
          <a:off x="3797300" y="13004074"/>
          <a:ext cx="838200" cy="4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4554</xdr:rowOff>
    </xdr:from>
    <xdr:ext cx="599010" cy="259045"/>
    <xdr:sp macro="" textlink="">
      <xdr:nvSpPr>
        <xdr:cNvPr id="177" name="民生費平均値テキスト"/>
        <xdr:cNvSpPr txBox="1"/>
      </xdr:nvSpPr>
      <xdr:spPr>
        <a:xfrm>
          <a:off x="4686300" y="130347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26127</xdr:rowOff>
    </xdr:from>
    <xdr:to>
      <xdr:col>24</xdr:col>
      <xdr:colOff>114300</xdr:colOff>
      <xdr:row>76</xdr:row>
      <xdr:rowOff>127727</xdr:rowOff>
    </xdr:to>
    <xdr:sp macro="" textlink="">
      <xdr:nvSpPr>
        <xdr:cNvPr id="178" name="フローチャート: 判断 177"/>
        <xdr:cNvSpPr/>
      </xdr:nvSpPr>
      <xdr:spPr>
        <a:xfrm>
          <a:off x="45847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83282</xdr:rowOff>
    </xdr:from>
    <xdr:to>
      <xdr:col>19</xdr:col>
      <xdr:colOff>177800</xdr:colOff>
      <xdr:row>76</xdr:row>
      <xdr:rowOff>20828</xdr:rowOff>
    </xdr:to>
    <xdr:cxnSp macro="">
      <xdr:nvCxnSpPr>
        <xdr:cNvPr id="179" name="直線コネクタ 178"/>
        <xdr:cNvCxnSpPr/>
      </xdr:nvCxnSpPr>
      <xdr:spPr>
        <a:xfrm>
          <a:off x="2908300" y="12942032"/>
          <a:ext cx="889000" cy="10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40798</xdr:rowOff>
    </xdr:from>
    <xdr:to>
      <xdr:col>20</xdr:col>
      <xdr:colOff>38100</xdr:colOff>
      <xdr:row>76</xdr:row>
      <xdr:rowOff>142398</xdr:rowOff>
    </xdr:to>
    <xdr:sp macro="" textlink="">
      <xdr:nvSpPr>
        <xdr:cNvPr id="180" name="フローチャート: 判断 179"/>
        <xdr:cNvSpPr/>
      </xdr:nvSpPr>
      <xdr:spPr>
        <a:xfrm>
          <a:off x="3746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133525</xdr:rowOff>
    </xdr:from>
    <xdr:ext cx="599010" cy="259045"/>
    <xdr:sp macro="" textlink="">
      <xdr:nvSpPr>
        <xdr:cNvPr id="181" name="テキスト ボックス 180"/>
        <xdr:cNvSpPr txBox="1"/>
      </xdr:nvSpPr>
      <xdr:spPr>
        <a:xfrm>
          <a:off x="3497795" y="131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83282</xdr:rowOff>
    </xdr:from>
    <xdr:to>
      <xdr:col>15</xdr:col>
      <xdr:colOff>50800</xdr:colOff>
      <xdr:row>75</xdr:row>
      <xdr:rowOff>155364</xdr:rowOff>
    </xdr:to>
    <xdr:cxnSp macro="">
      <xdr:nvCxnSpPr>
        <xdr:cNvPr id="182" name="直線コネクタ 181"/>
        <xdr:cNvCxnSpPr/>
      </xdr:nvCxnSpPr>
      <xdr:spPr>
        <a:xfrm flipV="1">
          <a:off x="2019300" y="12942032"/>
          <a:ext cx="889000" cy="72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63946</xdr:rowOff>
    </xdr:from>
    <xdr:to>
      <xdr:col>15</xdr:col>
      <xdr:colOff>101600</xdr:colOff>
      <xdr:row>76</xdr:row>
      <xdr:rowOff>165546</xdr:rowOff>
    </xdr:to>
    <xdr:sp macro="" textlink="">
      <xdr:nvSpPr>
        <xdr:cNvPr id="183" name="フローチャート: 判断 182"/>
        <xdr:cNvSpPr/>
      </xdr:nvSpPr>
      <xdr:spPr>
        <a:xfrm>
          <a:off x="2857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156673</xdr:rowOff>
    </xdr:from>
    <xdr:ext cx="599010" cy="259045"/>
    <xdr:sp macro="" textlink="">
      <xdr:nvSpPr>
        <xdr:cNvPr id="184" name="テキスト ボックス 183"/>
        <xdr:cNvSpPr txBox="1"/>
      </xdr:nvSpPr>
      <xdr:spPr>
        <a:xfrm>
          <a:off x="2608795" y="1318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155364</xdr:rowOff>
    </xdr:from>
    <xdr:to>
      <xdr:col>10</xdr:col>
      <xdr:colOff>114300</xdr:colOff>
      <xdr:row>75</xdr:row>
      <xdr:rowOff>165284</xdr:rowOff>
    </xdr:to>
    <xdr:cxnSp macro="">
      <xdr:nvCxnSpPr>
        <xdr:cNvPr id="185" name="直線コネクタ 184"/>
        <xdr:cNvCxnSpPr/>
      </xdr:nvCxnSpPr>
      <xdr:spPr>
        <a:xfrm flipV="1">
          <a:off x="1130300" y="13014114"/>
          <a:ext cx="889000" cy="9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73740</xdr:rowOff>
    </xdr:from>
    <xdr:to>
      <xdr:col>10</xdr:col>
      <xdr:colOff>165100</xdr:colOff>
      <xdr:row>77</xdr:row>
      <xdr:rowOff>3890</xdr:rowOff>
    </xdr:to>
    <xdr:sp macro="" textlink="">
      <xdr:nvSpPr>
        <xdr:cNvPr id="186" name="フローチャート: 判断 185"/>
        <xdr:cNvSpPr/>
      </xdr:nvSpPr>
      <xdr:spPr>
        <a:xfrm>
          <a:off x="1968500" y="131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166467</xdr:rowOff>
    </xdr:from>
    <xdr:ext cx="599010" cy="259045"/>
    <xdr:sp macro="" textlink="">
      <xdr:nvSpPr>
        <xdr:cNvPr id="187" name="テキスト ボックス 186"/>
        <xdr:cNvSpPr txBox="1"/>
      </xdr:nvSpPr>
      <xdr:spPr>
        <a:xfrm>
          <a:off x="1719795" y="13196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80090</xdr:rowOff>
    </xdr:from>
    <xdr:to>
      <xdr:col>6</xdr:col>
      <xdr:colOff>38100</xdr:colOff>
      <xdr:row>77</xdr:row>
      <xdr:rowOff>10240</xdr:rowOff>
    </xdr:to>
    <xdr:sp macro="" textlink="">
      <xdr:nvSpPr>
        <xdr:cNvPr id="188" name="フローチャート: 判断 187"/>
        <xdr:cNvSpPr/>
      </xdr:nvSpPr>
      <xdr:spPr>
        <a:xfrm>
          <a:off x="10795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1367</xdr:rowOff>
    </xdr:from>
    <xdr:ext cx="599010" cy="259045"/>
    <xdr:sp macro="" textlink="">
      <xdr:nvSpPr>
        <xdr:cNvPr id="189" name="テキスト ボックス 188"/>
        <xdr:cNvSpPr txBox="1"/>
      </xdr:nvSpPr>
      <xdr:spPr>
        <a:xfrm>
          <a:off x="830795" y="1320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94524</xdr:rowOff>
    </xdr:from>
    <xdr:to>
      <xdr:col>24</xdr:col>
      <xdr:colOff>114300</xdr:colOff>
      <xdr:row>76</xdr:row>
      <xdr:rowOff>24674</xdr:rowOff>
    </xdr:to>
    <xdr:sp macro="" textlink="">
      <xdr:nvSpPr>
        <xdr:cNvPr id="195" name="楕円 194"/>
        <xdr:cNvSpPr/>
      </xdr:nvSpPr>
      <xdr:spPr>
        <a:xfrm>
          <a:off x="4584700" y="1295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117401</xdr:rowOff>
    </xdr:from>
    <xdr:ext cx="599010" cy="259045"/>
    <xdr:sp macro="" textlink="">
      <xdr:nvSpPr>
        <xdr:cNvPr id="196" name="民生費該当値テキスト"/>
        <xdr:cNvSpPr txBox="1"/>
      </xdr:nvSpPr>
      <xdr:spPr>
        <a:xfrm>
          <a:off x="4686300" y="12804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141478</xdr:rowOff>
    </xdr:from>
    <xdr:to>
      <xdr:col>20</xdr:col>
      <xdr:colOff>38100</xdr:colOff>
      <xdr:row>76</xdr:row>
      <xdr:rowOff>71628</xdr:rowOff>
    </xdr:to>
    <xdr:sp macro="" textlink="">
      <xdr:nvSpPr>
        <xdr:cNvPr id="197" name="楕円 196"/>
        <xdr:cNvSpPr/>
      </xdr:nvSpPr>
      <xdr:spPr>
        <a:xfrm>
          <a:off x="3746500" y="1300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88155</xdr:rowOff>
    </xdr:from>
    <xdr:ext cx="599010" cy="259045"/>
    <xdr:sp macro="" textlink="">
      <xdr:nvSpPr>
        <xdr:cNvPr id="198" name="テキスト ボックス 197"/>
        <xdr:cNvSpPr txBox="1"/>
      </xdr:nvSpPr>
      <xdr:spPr>
        <a:xfrm>
          <a:off x="3497795" y="12775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32482</xdr:rowOff>
    </xdr:from>
    <xdr:to>
      <xdr:col>15</xdr:col>
      <xdr:colOff>101600</xdr:colOff>
      <xdr:row>75</xdr:row>
      <xdr:rowOff>134082</xdr:rowOff>
    </xdr:to>
    <xdr:sp macro="" textlink="">
      <xdr:nvSpPr>
        <xdr:cNvPr id="199" name="楕円 198"/>
        <xdr:cNvSpPr/>
      </xdr:nvSpPr>
      <xdr:spPr>
        <a:xfrm>
          <a:off x="2857500" y="1289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150609</xdr:rowOff>
    </xdr:from>
    <xdr:ext cx="599010" cy="259045"/>
    <xdr:sp macro="" textlink="">
      <xdr:nvSpPr>
        <xdr:cNvPr id="200" name="テキスト ボックス 199"/>
        <xdr:cNvSpPr txBox="1"/>
      </xdr:nvSpPr>
      <xdr:spPr>
        <a:xfrm>
          <a:off x="2608795" y="12666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104563</xdr:rowOff>
    </xdr:from>
    <xdr:to>
      <xdr:col>10</xdr:col>
      <xdr:colOff>165100</xdr:colOff>
      <xdr:row>76</xdr:row>
      <xdr:rowOff>34714</xdr:rowOff>
    </xdr:to>
    <xdr:sp macro="" textlink="">
      <xdr:nvSpPr>
        <xdr:cNvPr id="201" name="楕円 200"/>
        <xdr:cNvSpPr/>
      </xdr:nvSpPr>
      <xdr:spPr>
        <a:xfrm>
          <a:off x="1968500" y="1296331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51240</xdr:rowOff>
    </xdr:from>
    <xdr:ext cx="599010" cy="259045"/>
    <xdr:sp macro="" textlink="">
      <xdr:nvSpPr>
        <xdr:cNvPr id="202" name="テキスト ボックス 201"/>
        <xdr:cNvSpPr txBox="1"/>
      </xdr:nvSpPr>
      <xdr:spPr>
        <a:xfrm>
          <a:off x="1719795" y="12738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114485</xdr:rowOff>
    </xdr:from>
    <xdr:to>
      <xdr:col>6</xdr:col>
      <xdr:colOff>38100</xdr:colOff>
      <xdr:row>76</xdr:row>
      <xdr:rowOff>44636</xdr:rowOff>
    </xdr:to>
    <xdr:sp macro="" textlink="">
      <xdr:nvSpPr>
        <xdr:cNvPr id="203" name="楕円 202"/>
        <xdr:cNvSpPr/>
      </xdr:nvSpPr>
      <xdr:spPr>
        <a:xfrm>
          <a:off x="1079500" y="129732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61162</xdr:rowOff>
    </xdr:from>
    <xdr:ext cx="599010" cy="259045"/>
    <xdr:sp macro="" textlink="">
      <xdr:nvSpPr>
        <xdr:cNvPr id="204" name="テキスト ボックス 203"/>
        <xdr:cNvSpPr txBox="1"/>
      </xdr:nvSpPr>
      <xdr:spPr>
        <a:xfrm>
          <a:off x="830795" y="12748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39072</xdr:rowOff>
    </xdr:from>
    <xdr:to>
      <xdr:col>24</xdr:col>
      <xdr:colOff>62865</xdr:colOff>
      <xdr:row>98</xdr:row>
      <xdr:rowOff>33282</xdr:rowOff>
    </xdr:to>
    <xdr:cxnSp macro="">
      <xdr:nvCxnSpPr>
        <xdr:cNvPr id="230" name="直線コネクタ 229"/>
        <xdr:cNvCxnSpPr/>
      </xdr:nvCxnSpPr>
      <xdr:spPr>
        <a:xfrm flipV="1">
          <a:off x="4633595" y="15469572"/>
          <a:ext cx="1270" cy="1365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37109</xdr:rowOff>
    </xdr:from>
    <xdr:ext cx="534377" cy="259045"/>
    <xdr:sp macro="" textlink="">
      <xdr:nvSpPr>
        <xdr:cNvPr id="231" name="衛生費最小値テキスト"/>
        <xdr:cNvSpPr txBox="1"/>
      </xdr:nvSpPr>
      <xdr:spPr>
        <a:xfrm>
          <a:off x="4686300" y="1683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33282</xdr:rowOff>
    </xdr:from>
    <xdr:to>
      <xdr:col>24</xdr:col>
      <xdr:colOff>152400</xdr:colOff>
      <xdr:row>98</xdr:row>
      <xdr:rowOff>33282</xdr:rowOff>
    </xdr:to>
    <xdr:cxnSp macro="">
      <xdr:nvCxnSpPr>
        <xdr:cNvPr id="232" name="直線コネクタ 231"/>
        <xdr:cNvCxnSpPr/>
      </xdr:nvCxnSpPr>
      <xdr:spPr>
        <a:xfrm>
          <a:off x="4546600" y="16835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157199</xdr:rowOff>
    </xdr:from>
    <xdr:ext cx="599010" cy="259045"/>
    <xdr:sp macro="" textlink="">
      <xdr:nvSpPr>
        <xdr:cNvPr id="233" name="衛生費最大値テキスト"/>
        <xdr:cNvSpPr txBox="1"/>
      </xdr:nvSpPr>
      <xdr:spPr>
        <a:xfrm>
          <a:off x="4686300" y="15244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147,244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39072</xdr:rowOff>
    </xdr:from>
    <xdr:to>
      <xdr:col>24</xdr:col>
      <xdr:colOff>152400</xdr:colOff>
      <xdr:row>90</xdr:row>
      <xdr:rowOff>39072</xdr:rowOff>
    </xdr:to>
    <xdr:cxnSp macro="">
      <xdr:nvCxnSpPr>
        <xdr:cNvPr id="234" name="直線コネクタ 233"/>
        <xdr:cNvCxnSpPr/>
      </xdr:nvCxnSpPr>
      <xdr:spPr>
        <a:xfrm>
          <a:off x="4546600" y="1546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99716</xdr:rowOff>
    </xdr:from>
    <xdr:to>
      <xdr:col>24</xdr:col>
      <xdr:colOff>63500</xdr:colOff>
      <xdr:row>96</xdr:row>
      <xdr:rowOff>162713</xdr:rowOff>
    </xdr:to>
    <xdr:cxnSp macro="">
      <xdr:nvCxnSpPr>
        <xdr:cNvPr id="235" name="直線コネクタ 234"/>
        <xdr:cNvCxnSpPr/>
      </xdr:nvCxnSpPr>
      <xdr:spPr>
        <a:xfrm flipV="1">
          <a:off x="3797300" y="16558916"/>
          <a:ext cx="838200" cy="62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136194</xdr:rowOff>
    </xdr:from>
    <xdr:ext cx="534377" cy="259045"/>
    <xdr:sp macro="" textlink="">
      <xdr:nvSpPr>
        <xdr:cNvPr id="236" name="衛生費平均値テキスト"/>
        <xdr:cNvSpPr txBox="1"/>
      </xdr:nvSpPr>
      <xdr:spPr>
        <a:xfrm>
          <a:off x="4686300" y="16252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113317</xdr:rowOff>
    </xdr:from>
    <xdr:to>
      <xdr:col>24</xdr:col>
      <xdr:colOff>114300</xdr:colOff>
      <xdr:row>96</xdr:row>
      <xdr:rowOff>43467</xdr:rowOff>
    </xdr:to>
    <xdr:sp macro="" textlink="">
      <xdr:nvSpPr>
        <xdr:cNvPr id="237" name="フローチャート: 判断 236"/>
        <xdr:cNvSpPr/>
      </xdr:nvSpPr>
      <xdr:spPr>
        <a:xfrm>
          <a:off x="4584700" y="1640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153361</xdr:rowOff>
    </xdr:from>
    <xdr:to>
      <xdr:col>19</xdr:col>
      <xdr:colOff>177800</xdr:colOff>
      <xdr:row>96</xdr:row>
      <xdr:rowOff>162713</xdr:rowOff>
    </xdr:to>
    <xdr:cxnSp macro="">
      <xdr:nvCxnSpPr>
        <xdr:cNvPr id="238" name="直線コネクタ 237"/>
        <xdr:cNvCxnSpPr/>
      </xdr:nvCxnSpPr>
      <xdr:spPr>
        <a:xfrm>
          <a:off x="2908300" y="16612561"/>
          <a:ext cx="889000" cy="9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128197</xdr:rowOff>
    </xdr:from>
    <xdr:to>
      <xdr:col>20</xdr:col>
      <xdr:colOff>38100</xdr:colOff>
      <xdr:row>96</xdr:row>
      <xdr:rowOff>58347</xdr:rowOff>
    </xdr:to>
    <xdr:sp macro="" textlink="">
      <xdr:nvSpPr>
        <xdr:cNvPr id="239" name="フローチャート: 判断 238"/>
        <xdr:cNvSpPr/>
      </xdr:nvSpPr>
      <xdr:spPr>
        <a:xfrm>
          <a:off x="3746500" y="1641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74874</xdr:rowOff>
    </xdr:from>
    <xdr:ext cx="534377" cy="259045"/>
    <xdr:sp macro="" textlink="">
      <xdr:nvSpPr>
        <xdr:cNvPr id="240" name="テキスト ボックス 239"/>
        <xdr:cNvSpPr txBox="1"/>
      </xdr:nvSpPr>
      <xdr:spPr>
        <a:xfrm>
          <a:off x="3530111" y="1619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134844</xdr:rowOff>
    </xdr:from>
    <xdr:to>
      <xdr:col>15</xdr:col>
      <xdr:colOff>50800</xdr:colOff>
      <xdr:row>96</xdr:row>
      <xdr:rowOff>153361</xdr:rowOff>
    </xdr:to>
    <xdr:cxnSp macro="">
      <xdr:nvCxnSpPr>
        <xdr:cNvPr id="241" name="直線コネクタ 240"/>
        <xdr:cNvCxnSpPr/>
      </xdr:nvCxnSpPr>
      <xdr:spPr>
        <a:xfrm>
          <a:off x="2019300" y="16594044"/>
          <a:ext cx="889000" cy="18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154225</xdr:rowOff>
    </xdr:from>
    <xdr:to>
      <xdr:col>15</xdr:col>
      <xdr:colOff>101600</xdr:colOff>
      <xdr:row>96</xdr:row>
      <xdr:rowOff>84375</xdr:rowOff>
    </xdr:to>
    <xdr:sp macro="" textlink="">
      <xdr:nvSpPr>
        <xdr:cNvPr id="242" name="フローチャート: 判断 241"/>
        <xdr:cNvSpPr/>
      </xdr:nvSpPr>
      <xdr:spPr>
        <a:xfrm>
          <a:off x="28575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100902</xdr:rowOff>
    </xdr:from>
    <xdr:ext cx="534377" cy="259045"/>
    <xdr:sp macro="" textlink="">
      <xdr:nvSpPr>
        <xdr:cNvPr id="243" name="テキスト ボックス 242"/>
        <xdr:cNvSpPr txBox="1"/>
      </xdr:nvSpPr>
      <xdr:spPr>
        <a:xfrm>
          <a:off x="2641111" y="1621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134844</xdr:rowOff>
    </xdr:from>
    <xdr:to>
      <xdr:col>10</xdr:col>
      <xdr:colOff>114300</xdr:colOff>
      <xdr:row>96</xdr:row>
      <xdr:rowOff>141105</xdr:rowOff>
    </xdr:to>
    <xdr:cxnSp macro="">
      <xdr:nvCxnSpPr>
        <xdr:cNvPr id="244" name="直線コネクタ 243"/>
        <xdr:cNvCxnSpPr/>
      </xdr:nvCxnSpPr>
      <xdr:spPr>
        <a:xfrm flipV="1">
          <a:off x="1130300" y="16594044"/>
          <a:ext cx="889000" cy="6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152843</xdr:rowOff>
    </xdr:from>
    <xdr:to>
      <xdr:col>10</xdr:col>
      <xdr:colOff>165100</xdr:colOff>
      <xdr:row>96</xdr:row>
      <xdr:rowOff>82993</xdr:rowOff>
    </xdr:to>
    <xdr:sp macro="" textlink="">
      <xdr:nvSpPr>
        <xdr:cNvPr id="245" name="フローチャート: 判断 244"/>
        <xdr:cNvSpPr/>
      </xdr:nvSpPr>
      <xdr:spPr>
        <a:xfrm>
          <a:off x="1968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99520</xdr:rowOff>
    </xdr:from>
    <xdr:ext cx="534377" cy="259045"/>
    <xdr:sp macro="" textlink="">
      <xdr:nvSpPr>
        <xdr:cNvPr id="246" name="テキスト ボックス 245"/>
        <xdr:cNvSpPr txBox="1"/>
      </xdr:nvSpPr>
      <xdr:spPr>
        <a:xfrm>
          <a:off x="1752111" y="1621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150774</xdr:rowOff>
    </xdr:from>
    <xdr:to>
      <xdr:col>6</xdr:col>
      <xdr:colOff>38100</xdr:colOff>
      <xdr:row>96</xdr:row>
      <xdr:rowOff>80924</xdr:rowOff>
    </xdr:to>
    <xdr:sp macro="" textlink="">
      <xdr:nvSpPr>
        <xdr:cNvPr id="247" name="フローチャート: 判断 246"/>
        <xdr:cNvSpPr/>
      </xdr:nvSpPr>
      <xdr:spPr>
        <a:xfrm>
          <a:off x="1079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97451</xdr:rowOff>
    </xdr:from>
    <xdr:ext cx="534377" cy="259045"/>
    <xdr:sp macro="" textlink="">
      <xdr:nvSpPr>
        <xdr:cNvPr id="248" name="テキスト ボックス 247"/>
        <xdr:cNvSpPr txBox="1"/>
      </xdr:nvSpPr>
      <xdr:spPr>
        <a:xfrm>
          <a:off x="863111" y="1621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48916</xdr:rowOff>
    </xdr:from>
    <xdr:to>
      <xdr:col>24</xdr:col>
      <xdr:colOff>114300</xdr:colOff>
      <xdr:row>96</xdr:row>
      <xdr:rowOff>150516</xdr:rowOff>
    </xdr:to>
    <xdr:sp macro="" textlink="">
      <xdr:nvSpPr>
        <xdr:cNvPr id="254" name="楕円 253"/>
        <xdr:cNvSpPr/>
      </xdr:nvSpPr>
      <xdr:spPr>
        <a:xfrm>
          <a:off x="4584700" y="1650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27343</xdr:rowOff>
    </xdr:from>
    <xdr:ext cx="534377" cy="259045"/>
    <xdr:sp macro="" textlink="">
      <xdr:nvSpPr>
        <xdr:cNvPr id="255" name="衛生費該当値テキスト"/>
        <xdr:cNvSpPr txBox="1"/>
      </xdr:nvSpPr>
      <xdr:spPr>
        <a:xfrm>
          <a:off x="4686300" y="1648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111913</xdr:rowOff>
    </xdr:from>
    <xdr:to>
      <xdr:col>20</xdr:col>
      <xdr:colOff>38100</xdr:colOff>
      <xdr:row>97</xdr:row>
      <xdr:rowOff>42063</xdr:rowOff>
    </xdr:to>
    <xdr:sp macro="" textlink="">
      <xdr:nvSpPr>
        <xdr:cNvPr id="256" name="楕円 255"/>
        <xdr:cNvSpPr/>
      </xdr:nvSpPr>
      <xdr:spPr>
        <a:xfrm>
          <a:off x="3746500" y="1657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33190</xdr:rowOff>
    </xdr:from>
    <xdr:ext cx="534377" cy="259045"/>
    <xdr:sp macro="" textlink="">
      <xdr:nvSpPr>
        <xdr:cNvPr id="257" name="テキスト ボックス 256"/>
        <xdr:cNvSpPr txBox="1"/>
      </xdr:nvSpPr>
      <xdr:spPr>
        <a:xfrm>
          <a:off x="3530111" y="16663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102561</xdr:rowOff>
    </xdr:from>
    <xdr:to>
      <xdr:col>15</xdr:col>
      <xdr:colOff>101600</xdr:colOff>
      <xdr:row>97</xdr:row>
      <xdr:rowOff>32711</xdr:rowOff>
    </xdr:to>
    <xdr:sp macro="" textlink="">
      <xdr:nvSpPr>
        <xdr:cNvPr id="258" name="楕円 257"/>
        <xdr:cNvSpPr/>
      </xdr:nvSpPr>
      <xdr:spPr>
        <a:xfrm>
          <a:off x="2857500" y="1656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23838</xdr:rowOff>
    </xdr:from>
    <xdr:ext cx="534377" cy="259045"/>
    <xdr:sp macro="" textlink="">
      <xdr:nvSpPr>
        <xdr:cNvPr id="259" name="テキスト ボックス 258"/>
        <xdr:cNvSpPr txBox="1"/>
      </xdr:nvSpPr>
      <xdr:spPr>
        <a:xfrm>
          <a:off x="2641111" y="1665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84044</xdr:rowOff>
    </xdr:from>
    <xdr:to>
      <xdr:col>10</xdr:col>
      <xdr:colOff>165100</xdr:colOff>
      <xdr:row>97</xdr:row>
      <xdr:rowOff>14194</xdr:rowOff>
    </xdr:to>
    <xdr:sp macro="" textlink="">
      <xdr:nvSpPr>
        <xdr:cNvPr id="260" name="楕円 259"/>
        <xdr:cNvSpPr/>
      </xdr:nvSpPr>
      <xdr:spPr>
        <a:xfrm>
          <a:off x="1968500" y="165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5321</xdr:rowOff>
    </xdr:from>
    <xdr:ext cx="534377" cy="259045"/>
    <xdr:sp macro="" textlink="">
      <xdr:nvSpPr>
        <xdr:cNvPr id="261" name="テキスト ボックス 260"/>
        <xdr:cNvSpPr txBox="1"/>
      </xdr:nvSpPr>
      <xdr:spPr>
        <a:xfrm>
          <a:off x="1752111" y="16635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90305</xdr:rowOff>
    </xdr:from>
    <xdr:to>
      <xdr:col>6</xdr:col>
      <xdr:colOff>38100</xdr:colOff>
      <xdr:row>97</xdr:row>
      <xdr:rowOff>20455</xdr:rowOff>
    </xdr:to>
    <xdr:sp macro="" textlink="">
      <xdr:nvSpPr>
        <xdr:cNvPr id="262" name="楕円 261"/>
        <xdr:cNvSpPr/>
      </xdr:nvSpPr>
      <xdr:spPr>
        <a:xfrm>
          <a:off x="1079500" y="1654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11582</xdr:rowOff>
    </xdr:from>
    <xdr:ext cx="534377" cy="259045"/>
    <xdr:sp macro="" textlink="">
      <xdr:nvSpPr>
        <xdr:cNvPr id="263" name="テキスト ボックス 262"/>
        <xdr:cNvSpPr txBox="1"/>
      </xdr:nvSpPr>
      <xdr:spPr>
        <a:xfrm>
          <a:off x="863111" y="1664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110308</xdr:rowOff>
    </xdr:from>
    <xdr:to>
      <xdr:col>54</xdr:col>
      <xdr:colOff>189865</xdr:colOff>
      <xdr:row>39</xdr:row>
      <xdr:rowOff>98878</xdr:rowOff>
    </xdr:to>
    <xdr:cxnSp macro="">
      <xdr:nvCxnSpPr>
        <xdr:cNvPr id="289" name="直線コネクタ 288"/>
        <xdr:cNvCxnSpPr/>
      </xdr:nvCxnSpPr>
      <xdr:spPr>
        <a:xfrm flipV="1">
          <a:off x="10475595" y="5253808"/>
          <a:ext cx="127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56985</xdr:rowOff>
    </xdr:from>
    <xdr:ext cx="469744" cy="259045"/>
    <xdr:sp macro="" textlink="">
      <xdr:nvSpPr>
        <xdr:cNvPr id="292" name="労働費最大値テキスト"/>
        <xdr:cNvSpPr txBox="1"/>
      </xdr:nvSpPr>
      <xdr:spPr>
        <a:xfrm>
          <a:off x="10528300" y="502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110308</xdr:rowOff>
    </xdr:from>
    <xdr:to>
      <xdr:col>55</xdr:col>
      <xdr:colOff>88900</xdr:colOff>
      <xdr:row>30</xdr:row>
      <xdr:rowOff>110308</xdr:rowOff>
    </xdr:to>
    <xdr:cxnSp macro="">
      <xdr:nvCxnSpPr>
        <xdr:cNvPr id="293" name="直線コネクタ 292"/>
        <xdr:cNvCxnSpPr/>
      </xdr:nvCxnSpPr>
      <xdr:spPr>
        <a:xfrm>
          <a:off x="10388600" y="5253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4" name="直線コネクタ 293"/>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9560</xdr:rowOff>
    </xdr:from>
    <xdr:ext cx="378565" cy="259045"/>
    <xdr:sp macro="" textlink="">
      <xdr:nvSpPr>
        <xdr:cNvPr id="295" name="労働費平均値テキスト"/>
        <xdr:cNvSpPr txBox="1"/>
      </xdr:nvSpPr>
      <xdr:spPr>
        <a:xfrm>
          <a:off x="10528300" y="635321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158133</xdr:rowOff>
    </xdr:from>
    <xdr:to>
      <xdr:col>55</xdr:col>
      <xdr:colOff>50800</xdr:colOff>
      <xdr:row>38</xdr:row>
      <xdr:rowOff>88283</xdr:rowOff>
    </xdr:to>
    <xdr:sp macro="" textlink="">
      <xdr:nvSpPr>
        <xdr:cNvPr id="296" name="フローチャート: 判断 295"/>
        <xdr:cNvSpPr/>
      </xdr:nvSpPr>
      <xdr:spPr>
        <a:xfrm>
          <a:off x="104267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7" name="直線コネクタ 296"/>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154541</xdr:rowOff>
    </xdr:from>
    <xdr:to>
      <xdr:col>50</xdr:col>
      <xdr:colOff>165100</xdr:colOff>
      <xdr:row>38</xdr:row>
      <xdr:rowOff>84691</xdr:rowOff>
    </xdr:to>
    <xdr:sp macro="" textlink="">
      <xdr:nvSpPr>
        <xdr:cNvPr id="298" name="フローチャート: 判断 297"/>
        <xdr:cNvSpPr/>
      </xdr:nvSpPr>
      <xdr:spPr>
        <a:xfrm>
          <a:off x="9588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101218</xdr:rowOff>
    </xdr:from>
    <xdr:ext cx="378565" cy="259045"/>
    <xdr:sp macro="" textlink="">
      <xdr:nvSpPr>
        <xdr:cNvPr id="299" name="テキスト ボックス 298"/>
        <xdr:cNvSpPr txBox="1"/>
      </xdr:nvSpPr>
      <xdr:spPr>
        <a:xfrm>
          <a:off x="9450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0" name="直線コネクタ 299"/>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156500</xdr:rowOff>
    </xdr:from>
    <xdr:to>
      <xdr:col>46</xdr:col>
      <xdr:colOff>38100</xdr:colOff>
      <xdr:row>38</xdr:row>
      <xdr:rowOff>86651</xdr:rowOff>
    </xdr:to>
    <xdr:sp macro="" textlink="">
      <xdr:nvSpPr>
        <xdr:cNvPr id="301" name="フローチャート: 判断 300"/>
        <xdr:cNvSpPr/>
      </xdr:nvSpPr>
      <xdr:spPr>
        <a:xfrm>
          <a:off x="8699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103177</xdr:rowOff>
    </xdr:from>
    <xdr:ext cx="378565" cy="259045"/>
    <xdr:sp macro="" textlink="">
      <xdr:nvSpPr>
        <xdr:cNvPr id="302" name="テキスト ボックス 301"/>
        <xdr:cNvSpPr txBox="1"/>
      </xdr:nvSpPr>
      <xdr:spPr>
        <a:xfrm>
          <a:off x="8561017" y="627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3" name="直線コネクタ 302"/>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142458</xdr:rowOff>
    </xdr:from>
    <xdr:to>
      <xdr:col>41</xdr:col>
      <xdr:colOff>101600</xdr:colOff>
      <xdr:row>38</xdr:row>
      <xdr:rowOff>72608</xdr:rowOff>
    </xdr:to>
    <xdr:sp macro="" textlink="">
      <xdr:nvSpPr>
        <xdr:cNvPr id="304" name="フローチャート: 判断 303"/>
        <xdr:cNvSpPr/>
      </xdr:nvSpPr>
      <xdr:spPr>
        <a:xfrm>
          <a:off x="7810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89135</xdr:rowOff>
    </xdr:from>
    <xdr:ext cx="378565" cy="259045"/>
    <xdr:sp macro="" textlink="">
      <xdr:nvSpPr>
        <xdr:cNvPr id="305" name="テキスト ボックス 304"/>
        <xdr:cNvSpPr txBox="1"/>
      </xdr:nvSpPr>
      <xdr:spPr>
        <a:xfrm>
          <a:off x="7672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142131</xdr:rowOff>
    </xdr:from>
    <xdr:to>
      <xdr:col>36</xdr:col>
      <xdr:colOff>165100</xdr:colOff>
      <xdr:row>38</xdr:row>
      <xdr:rowOff>72281</xdr:rowOff>
    </xdr:to>
    <xdr:sp macro="" textlink="">
      <xdr:nvSpPr>
        <xdr:cNvPr id="306" name="フローチャート: 判断 305"/>
        <xdr:cNvSpPr/>
      </xdr:nvSpPr>
      <xdr:spPr>
        <a:xfrm>
          <a:off x="6921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88808</xdr:rowOff>
    </xdr:from>
    <xdr:ext cx="378565" cy="259045"/>
    <xdr:sp macro="" textlink="">
      <xdr:nvSpPr>
        <xdr:cNvPr id="307" name="テキスト ボックス 306"/>
        <xdr:cNvSpPr txBox="1"/>
      </xdr:nvSpPr>
      <xdr:spPr>
        <a:xfrm>
          <a:off x="6783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3" name="楕円 312"/>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4"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5" name="楕円 314"/>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6" name="テキスト ボックス 315"/>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7" name="楕円 316"/>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8" name="テキスト ボックス 317"/>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9" name="楕円 318"/>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0" name="テキスト ボックス 319"/>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1" name="楕円 320"/>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2" name="テキスト ボックス 321"/>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123712</xdr:rowOff>
    </xdr:from>
    <xdr:to>
      <xdr:col>54</xdr:col>
      <xdr:colOff>189865</xdr:colOff>
      <xdr:row>58</xdr:row>
      <xdr:rowOff>101322</xdr:rowOff>
    </xdr:to>
    <xdr:cxnSp macro="">
      <xdr:nvCxnSpPr>
        <xdr:cNvPr id="344" name="直線コネクタ 343"/>
        <xdr:cNvCxnSpPr/>
      </xdr:nvCxnSpPr>
      <xdr:spPr>
        <a:xfrm flipV="1">
          <a:off x="10475595" y="8867662"/>
          <a:ext cx="1270" cy="117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105149</xdr:rowOff>
    </xdr:from>
    <xdr:ext cx="469744" cy="259045"/>
    <xdr:sp macro="" textlink="">
      <xdr:nvSpPr>
        <xdr:cNvPr id="345" name="農林水産業費最小値テキスト"/>
        <xdr:cNvSpPr txBox="1"/>
      </xdr:nvSpPr>
      <xdr:spPr>
        <a:xfrm>
          <a:off x="10528300" y="1004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101322</xdr:rowOff>
    </xdr:from>
    <xdr:to>
      <xdr:col>55</xdr:col>
      <xdr:colOff>88900</xdr:colOff>
      <xdr:row>58</xdr:row>
      <xdr:rowOff>101322</xdr:rowOff>
    </xdr:to>
    <xdr:cxnSp macro="">
      <xdr:nvCxnSpPr>
        <xdr:cNvPr id="346" name="直線コネクタ 345"/>
        <xdr:cNvCxnSpPr/>
      </xdr:nvCxnSpPr>
      <xdr:spPr>
        <a:xfrm>
          <a:off x="10388600" y="100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70389</xdr:rowOff>
    </xdr:from>
    <xdr:ext cx="599010" cy="259045"/>
    <xdr:sp macro="" textlink="">
      <xdr:nvSpPr>
        <xdr:cNvPr id="347" name="農林水産業費最大値テキスト"/>
        <xdr:cNvSpPr txBox="1"/>
      </xdr:nvSpPr>
      <xdr:spPr>
        <a:xfrm>
          <a:off x="10528300" y="864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265,997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123712</xdr:rowOff>
    </xdr:from>
    <xdr:to>
      <xdr:col>55</xdr:col>
      <xdr:colOff>88900</xdr:colOff>
      <xdr:row>51</xdr:row>
      <xdr:rowOff>123712</xdr:rowOff>
    </xdr:to>
    <xdr:cxnSp macro="">
      <xdr:nvCxnSpPr>
        <xdr:cNvPr id="348" name="直線コネクタ 347"/>
        <xdr:cNvCxnSpPr/>
      </xdr:nvCxnSpPr>
      <xdr:spPr>
        <a:xfrm>
          <a:off x="10388600" y="886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76991</xdr:rowOff>
    </xdr:from>
    <xdr:to>
      <xdr:col>55</xdr:col>
      <xdr:colOff>0</xdr:colOff>
      <xdr:row>57</xdr:row>
      <xdr:rowOff>117128</xdr:rowOff>
    </xdr:to>
    <xdr:cxnSp macro="">
      <xdr:nvCxnSpPr>
        <xdr:cNvPr id="349" name="直線コネクタ 348"/>
        <xdr:cNvCxnSpPr/>
      </xdr:nvCxnSpPr>
      <xdr:spPr>
        <a:xfrm flipV="1">
          <a:off x="9639300" y="9678191"/>
          <a:ext cx="838200" cy="211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63715</xdr:rowOff>
    </xdr:from>
    <xdr:ext cx="534377" cy="259045"/>
    <xdr:sp macro="" textlink="">
      <xdr:nvSpPr>
        <xdr:cNvPr id="350" name="農林水産業費平均値テキスト"/>
        <xdr:cNvSpPr txBox="1"/>
      </xdr:nvSpPr>
      <xdr:spPr>
        <a:xfrm>
          <a:off x="10528300" y="9836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85288</xdr:rowOff>
    </xdr:from>
    <xdr:to>
      <xdr:col>55</xdr:col>
      <xdr:colOff>50800</xdr:colOff>
      <xdr:row>58</xdr:row>
      <xdr:rowOff>15438</xdr:rowOff>
    </xdr:to>
    <xdr:sp macro="" textlink="">
      <xdr:nvSpPr>
        <xdr:cNvPr id="351" name="フローチャート: 判断 350"/>
        <xdr:cNvSpPr/>
      </xdr:nvSpPr>
      <xdr:spPr>
        <a:xfrm>
          <a:off x="10426700" y="985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126203</xdr:rowOff>
    </xdr:from>
    <xdr:to>
      <xdr:col>50</xdr:col>
      <xdr:colOff>114300</xdr:colOff>
      <xdr:row>57</xdr:row>
      <xdr:rowOff>117128</xdr:rowOff>
    </xdr:to>
    <xdr:cxnSp macro="">
      <xdr:nvCxnSpPr>
        <xdr:cNvPr id="352" name="直線コネクタ 351"/>
        <xdr:cNvCxnSpPr/>
      </xdr:nvCxnSpPr>
      <xdr:spPr>
        <a:xfrm>
          <a:off x="8750300" y="9727403"/>
          <a:ext cx="889000" cy="162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98588</xdr:rowOff>
    </xdr:from>
    <xdr:to>
      <xdr:col>50</xdr:col>
      <xdr:colOff>165100</xdr:colOff>
      <xdr:row>58</xdr:row>
      <xdr:rowOff>28738</xdr:rowOff>
    </xdr:to>
    <xdr:sp macro="" textlink="">
      <xdr:nvSpPr>
        <xdr:cNvPr id="353" name="フローチャート: 判断 352"/>
        <xdr:cNvSpPr/>
      </xdr:nvSpPr>
      <xdr:spPr>
        <a:xfrm>
          <a:off x="9588500" y="987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19865</xdr:rowOff>
    </xdr:from>
    <xdr:ext cx="534377" cy="259045"/>
    <xdr:sp macro="" textlink="">
      <xdr:nvSpPr>
        <xdr:cNvPr id="354" name="テキスト ボックス 353"/>
        <xdr:cNvSpPr txBox="1"/>
      </xdr:nvSpPr>
      <xdr:spPr>
        <a:xfrm>
          <a:off x="9372111" y="996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126203</xdr:rowOff>
    </xdr:from>
    <xdr:to>
      <xdr:col>45</xdr:col>
      <xdr:colOff>177800</xdr:colOff>
      <xdr:row>57</xdr:row>
      <xdr:rowOff>168518</xdr:rowOff>
    </xdr:to>
    <xdr:cxnSp macro="">
      <xdr:nvCxnSpPr>
        <xdr:cNvPr id="355" name="直線コネクタ 354"/>
        <xdr:cNvCxnSpPr/>
      </xdr:nvCxnSpPr>
      <xdr:spPr>
        <a:xfrm flipV="1">
          <a:off x="7861300" y="9727403"/>
          <a:ext cx="889000" cy="213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95228</xdr:rowOff>
    </xdr:from>
    <xdr:to>
      <xdr:col>46</xdr:col>
      <xdr:colOff>38100</xdr:colOff>
      <xdr:row>58</xdr:row>
      <xdr:rowOff>25378</xdr:rowOff>
    </xdr:to>
    <xdr:sp macro="" textlink="">
      <xdr:nvSpPr>
        <xdr:cNvPr id="356" name="フローチャート: 判断 355"/>
        <xdr:cNvSpPr/>
      </xdr:nvSpPr>
      <xdr:spPr>
        <a:xfrm>
          <a:off x="8699500" y="986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16505</xdr:rowOff>
    </xdr:from>
    <xdr:ext cx="534377" cy="259045"/>
    <xdr:sp macro="" textlink="">
      <xdr:nvSpPr>
        <xdr:cNvPr id="357" name="テキスト ボックス 356"/>
        <xdr:cNvSpPr txBox="1"/>
      </xdr:nvSpPr>
      <xdr:spPr>
        <a:xfrm>
          <a:off x="8483111" y="996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167562</xdr:rowOff>
    </xdr:from>
    <xdr:to>
      <xdr:col>41</xdr:col>
      <xdr:colOff>50800</xdr:colOff>
      <xdr:row>57</xdr:row>
      <xdr:rowOff>168518</xdr:rowOff>
    </xdr:to>
    <xdr:cxnSp macro="">
      <xdr:nvCxnSpPr>
        <xdr:cNvPr id="358" name="直線コネクタ 357"/>
        <xdr:cNvCxnSpPr/>
      </xdr:nvCxnSpPr>
      <xdr:spPr>
        <a:xfrm>
          <a:off x="6972300" y="9940212"/>
          <a:ext cx="889000" cy="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98853</xdr:rowOff>
    </xdr:from>
    <xdr:to>
      <xdr:col>41</xdr:col>
      <xdr:colOff>101600</xdr:colOff>
      <xdr:row>58</xdr:row>
      <xdr:rowOff>29003</xdr:rowOff>
    </xdr:to>
    <xdr:sp macro="" textlink="">
      <xdr:nvSpPr>
        <xdr:cNvPr id="359" name="フローチャート: 判断 358"/>
        <xdr:cNvSpPr/>
      </xdr:nvSpPr>
      <xdr:spPr>
        <a:xfrm>
          <a:off x="7810500" y="987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45530</xdr:rowOff>
    </xdr:from>
    <xdr:ext cx="534377" cy="259045"/>
    <xdr:sp macro="" textlink="">
      <xdr:nvSpPr>
        <xdr:cNvPr id="360" name="テキスト ボックス 359"/>
        <xdr:cNvSpPr txBox="1"/>
      </xdr:nvSpPr>
      <xdr:spPr>
        <a:xfrm>
          <a:off x="7594111" y="964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109579</xdr:rowOff>
    </xdr:from>
    <xdr:to>
      <xdr:col>36</xdr:col>
      <xdr:colOff>165100</xdr:colOff>
      <xdr:row>58</xdr:row>
      <xdr:rowOff>39729</xdr:rowOff>
    </xdr:to>
    <xdr:sp macro="" textlink="">
      <xdr:nvSpPr>
        <xdr:cNvPr id="361" name="フローチャート: 判断 360"/>
        <xdr:cNvSpPr/>
      </xdr:nvSpPr>
      <xdr:spPr>
        <a:xfrm>
          <a:off x="6921500" y="988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56256</xdr:rowOff>
    </xdr:from>
    <xdr:ext cx="534377" cy="259045"/>
    <xdr:sp macro="" textlink="">
      <xdr:nvSpPr>
        <xdr:cNvPr id="362" name="テキスト ボックス 361"/>
        <xdr:cNvSpPr txBox="1"/>
      </xdr:nvSpPr>
      <xdr:spPr>
        <a:xfrm>
          <a:off x="6705111" y="965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26191</xdr:rowOff>
    </xdr:from>
    <xdr:to>
      <xdr:col>55</xdr:col>
      <xdr:colOff>50800</xdr:colOff>
      <xdr:row>56</xdr:row>
      <xdr:rowOff>127791</xdr:rowOff>
    </xdr:to>
    <xdr:sp macro="" textlink="">
      <xdr:nvSpPr>
        <xdr:cNvPr id="368" name="楕円 367"/>
        <xdr:cNvSpPr/>
      </xdr:nvSpPr>
      <xdr:spPr>
        <a:xfrm>
          <a:off x="10426700" y="962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49068</xdr:rowOff>
    </xdr:from>
    <xdr:ext cx="534377" cy="259045"/>
    <xdr:sp macro="" textlink="">
      <xdr:nvSpPr>
        <xdr:cNvPr id="369" name="農林水産業費該当値テキスト"/>
        <xdr:cNvSpPr txBox="1"/>
      </xdr:nvSpPr>
      <xdr:spPr>
        <a:xfrm>
          <a:off x="10528300" y="947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66328</xdr:rowOff>
    </xdr:from>
    <xdr:to>
      <xdr:col>50</xdr:col>
      <xdr:colOff>165100</xdr:colOff>
      <xdr:row>57</xdr:row>
      <xdr:rowOff>167928</xdr:rowOff>
    </xdr:to>
    <xdr:sp macro="" textlink="">
      <xdr:nvSpPr>
        <xdr:cNvPr id="370" name="楕円 369"/>
        <xdr:cNvSpPr/>
      </xdr:nvSpPr>
      <xdr:spPr>
        <a:xfrm>
          <a:off x="9588500" y="983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13005</xdr:rowOff>
    </xdr:from>
    <xdr:ext cx="534377" cy="259045"/>
    <xdr:sp macro="" textlink="">
      <xdr:nvSpPr>
        <xdr:cNvPr id="371" name="テキスト ボックス 370"/>
        <xdr:cNvSpPr txBox="1"/>
      </xdr:nvSpPr>
      <xdr:spPr>
        <a:xfrm>
          <a:off x="9372111" y="961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75403</xdr:rowOff>
    </xdr:from>
    <xdr:to>
      <xdr:col>46</xdr:col>
      <xdr:colOff>38100</xdr:colOff>
      <xdr:row>57</xdr:row>
      <xdr:rowOff>5553</xdr:rowOff>
    </xdr:to>
    <xdr:sp macro="" textlink="">
      <xdr:nvSpPr>
        <xdr:cNvPr id="372" name="楕円 371"/>
        <xdr:cNvSpPr/>
      </xdr:nvSpPr>
      <xdr:spPr>
        <a:xfrm>
          <a:off x="8699500" y="967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22080</xdr:rowOff>
    </xdr:from>
    <xdr:ext cx="534377" cy="259045"/>
    <xdr:sp macro="" textlink="">
      <xdr:nvSpPr>
        <xdr:cNvPr id="373" name="テキスト ボックス 372"/>
        <xdr:cNvSpPr txBox="1"/>
      </xdr:nvSpPr>
      <xdr:spPr>
        <a:xfrm>
          <a:off x="8483111" y="9451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117718</xdr:rowOff>
    </xdr:from>
    <xdr:to>
      <xdr:col>41</xdr:col>
      <xdr:colOff>101600</xdr:colOff>
      <xdr:row>58</xdr:row>
      <xdr:rowOff>47868</xdr:rowOff>
    </xdr:to>
    <xdr:sp macro="" textlink="">
      <xdr:nvSpPr>
        <xdr:cNvPr id="374" name="楕円 373"/>
        <xdr:cNvSpPr/>
      </xdr:nvSpPr>
      <xdr:spPr>
        <a:xfrm>
          <a:off x="7810500" y="989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38995</xdr:rowOff>
    </xdr:from>
    <xdr:ext cx="534377" cy="259045"/>
    <xdr:sp macro="" textlink="">
      <xdr:nvSpPr>
        <xdr:cNvPr id="375" name="テキスト ボックス 374"/>
        <xdr:cNvSpPr txBox="1"/>
      </xdr:nvSpPr>
      <xdr:spPr>
        <a:xfrm>
          <a:off x="7594111" y="998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116762</xdr:rowOff>
    </xdr:from>
    <xdr:to>
      <xdr:col>36</xdr:col>
      <xdr:colOff>165100</xdr:colOff>
      <xdr:row>58</xdr:row>
      <xdr:rowOff>46912</xdr:rowOff>
    </xdr:to>
    <xdr:sp macro="" textlink="">
      <xdr:nvSpPr>
        <xdr:cNvPr id="376" name="楕円 375"/>
        <xdr:cNvSpPr/>
      </xdr:nvSpPr>
      <xdr:spPr>
        <a:xfrm>
          <a:off x="6921500" y="988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38039</xdr:rowOff>
    </xdr:from>
    <xdr:ext cx="534377" cy="259045"/>
    <xdr:sp macro="" textlink="">
      <xdr:nvSpPr>
        <xdr:cNvPr id="377" name="テキスト ボックス 376"/>
        <xdr:cNvSpPr txBox="1"/>
      </xdr:nvSpPr>
      <xdr:spPr>
        <a:xfrm>
          <a:off x="6705111" y="9982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9" name="テキスト ボックス 388"/>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3" name="テキスト ボックス 392"/>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99661</xdr:rowOff>
    </xdr:from>
    <xdr:to>
      <xdr:col>54</xdr:col>
      <xdr:colOff>189865</xdr:colOff>
      <xdr:row>78</xdr:row>
      <xdr:rowOff>1780</xdr:rowOff>
    </xdr:to>
    <xdr:cxnSp macro="">
      <xdr:nvCxnSpPr>
        <xdr:cNvPr id="397" name="直線コネクタ 396"/>
        <xdr:cNvCxnSpPr/>
      </xdr:nvCxnSpPr>
      <xdr:spPr>
        <a:xfrm flipV="1">
          <a:off x="10475595" y="12101161"/>
          <a:ext cx="1270" cy="1273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5607</xdr:rowOff>
    </xdr:from>
    <xdr:ext cx="469744" cy="259045"/>
    <xdr:sp macro="" textlink="">
      <xdr:nvSpPr>
        <xdr:cNvPr id="398" name="商工費最小値テキスト"/>
        <xdr:cNvSpPr txBox="1"/>
      </xdr:nvSpPr>
      <xdr:spPr>
        <a:xfrm>
          <a:off x="10528300" y="1337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1780</xdr:rowOff>
    </xdr:from>
    <xdr:to>
      <xdr:col>55</xdr:col>
      <xdr:colOff>88900</xdr:colOff>
      <xdr:row>78</xdr:row>
      <xdr:rowOff>1780</xdr:rowOff>
    </xdr:to>
    <xdr:cxnSp macro="">
      <xdr:nvCxnSpPr>
        <xdr:cNvPr id="399" name="直線コネクタ 398"/>
        <xdr:cNvCxnSpPr/>
      </xdr:nvCxnSpPr>
      <xdr:spPr>
        <a:xfrm>
          <a:off x="10388600" y="1337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46338</xdr:rowOff>
    </xdr:from>
    <xdr:ext cx="599010" cy="259045"/>
    <xdr:sp macro="" textlink="">
      <xdr:nvSpPr>
        <xdr:cNvPr id="400" name="商工費最大値テキスト"/>
        <xdr:cNvSpPr txBox="1"/>
      </xdr:nvSpPr>
      <xdr:spPr>
        <a:xfrm>
          <a:off x="10528300" y="11876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227,006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99661</xdr:rowOff>
    </xdr:from>
    <xdr:to>
      <xdr:col>55</xdr:col>
      <xdr:colOff>88900</xdr:colOff>
      <xdr:row>70</xdr:row>
      <xdr:rowOff>99661</xdr:rowOff>
    </xdr:to>
    <xdr:cxnSp macro="">
      <xdr:nvCxnSpPr>
        <xdr:cNvPr id="401" name="直線コネクタ 400"/>
        <xdr:cNvCxnSpPr/>
      </xdr:nvCxnSpPr>
      <xdr:spPr>
        <a:xfrm>
          <a:off x="10388600" y="1210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117274</xdr:rowOff>
    </xdr:from>
    <xdr:to>
      <xdr:col>55</xdr:col>
      <xdr:colOff>0</xdr:colOff>
      <xdr:row>77</xdr:row>
      <xdr:rowOff>58719</xdr:rowOff>
    </xdr:to>
    <xdr:cxnSp macro="">
      <xdr:nvCxnSpPr>
        <xdr:cNvPr id="402" name="直線コネクタ 401"/>
        <xdr:cNvCxnSpPr/>
      </xdr:nvCxnSpPr>
      <xdr:spPr>
        <a:xfrm flipV="1">
          <a:off x="9639300" y="12976024"/>
          <a:ext cx="838200" cy="284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110509</xdr:rowOff>
    </xdr:from>
    <xdr:ext cx="534377" cy="259045"/>
    <xdr:sp macro="" textlink="">
      <xdr:nvSpPr>
        <xdr:cNvPr id="403" name="商工費平均値テキスト"/>
        <xdr:cNvSpPr txBox="1"/>
      </xdr:nvSpPr>
      <xdr:spPr>
        <a:xfrm>
          <a:off x="10528300" y="13140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132082</xdr:rowOff>
    </xdr:from>
    <xdr:to>
      <xdr:col>55</xdr:col>
      <xdr:colOff>50800</xdr:colOff>
      <xdr:row>77</xdr:row>
      <xdr:rowOff>62232</xdr:rowOff>
    </xdr:to>
    <xdr:sp macro="" textlink="">
      <xdr:nvSpPr>
        <xdr:cNvPr id="404" name="フローチャート: 判断 403"/>
        <xdr:cNvSpPr/>
      </xdr:nvSpPr>
      <xdr:spPr>
        <a:xfrm>
          <a:off x="10426700" y="13162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119366</xdr:rowOff>
    </xdr:from>
    <xdr:to>
      <xdr:col>50</xdr:col>
      <xdr:colOff>114300</xdr:colOff>
      <xdr:row>77</xdr:row>
      <xdr:rowOff>58719</xdr:rowOff>
    </xdr:to>
    <xdr:cxnSp macro="">
      <xdr:nvCxnSpPr>
        <xdr:cNvPr id="405" name="直線コネクタ 404"/>
        <xdr:cNvCxnSpPr/>
      </xdr:nvCxnSpPr>
      <xdr:spPr>
        <a:xfrm>
          <a:off x="8750300" y="13149566"/>
          <a:ext cx="889000" cy="110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22298</xdr:rowOff>
    </xdr:from>
    <xdr:to>
      <xdr:col>50</xdr:col>
      <xdr:colOff>165100</xdr:colOff>
      <xdr:row>77</xdr:row>
      <xdr:rowOff>123898</xdr:rowOff>
    </xdr:to>
    <xdr:sp macro="" textlink="">
      <xdr:nvSpPr>
        <xdr:cNvPr id="406" name="フローチャート: 判断 405"/>
        <xdr:cNvSpPr/>
      </xdr:nvSpPr>
      <xdr:spPr>
        <a:xfrm>
          <a:off x="9588500" y="13223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115025</xdr:rowOff>
    </xdr:from>
    <xdr:ext cx="534377" cy="259045"/>
    <xdr:sp macro="" textlink="">
      <xdr:nvSpPr>
        <xdr:cNvPr id="407" name="テキスト ボックス 406"/>
        <xdr:cNvSpPr txBox="1"/>
      </xdr:nvSpPr>
      <xdr:spPr>
        <a:xfrm>
          <a:off x="9372111" y="13316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119366</xdr:rowOff>
    </xdr:from>
    <xdr:to>
      <xdr:col>45</xdr:col>
      <xdr:colOff>177800</xdr:colOff>
      <xdr:row>77</xdr:row>
      <xdr:rowOff>10695</xdr:rowOff>
    </xdr:to>
    <xdr:cxnSp macro="">
      <xdr:nvCxnSpPr>
        <xdr:cNvPr id="408" name="直線コネクタ 407"/>
        <xdr:cNvCxnSpPr/>
      </xdr:nvCxnSpPr>
      <xdr:spPr>
        <a:xfrm flipV="1">
          <a:off x="7861300" y="13149566"/>
          <a:ext cx="889000" cy="62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36705</xdr:rowOff>
    </xdr:from>
    <xdr:to>
      <xdr:col>46</xdr:col>
      <xdr:colOff>38100</xdr:colOff>
      <xdr:row>77</xdr:row>
      <xdr:rowOff>138305</xdr:rowOff>
    </xdr:to>
    <xdr:sp macro="" textlink="">
      <xdr:nvSpPr>
        <xdr:cNvPr id="409" name="フローチャート: 判断 408"/>
        <xdr:cNvSpPr/>
      </xdr:nvSpPr>
      <xdr:spPr>
        <a:xfrm>
          <a:off x="8699500" y="1323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129432</xdr:rowOff>
    </xdr:from>
    <xdr:ext cx="534377" cy="259045"/>
    <xdr:sp macro="" textlink="">
      <xdr:nvSpPr>
        <xdr:cNvPr id="410" name="テキスト ボックス 409"/>
        <xdr:cNvSpPr txBox="1"/>
      </xdr:nvSpPr>
      <xdr:spPr>
        <a:xfrm>
          <a:off x="8483111" y="1333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10695</xdr:rowOff>
    </xdr:from>
    <xdr:to>
      <xdr:col>41</xdr:col>
      <xdr:colOff>50800</xdr:colOff>
      <xdr:row>77</xdr:row>
      <xdr:rowOff>48174</xdr:rowOff>
    </xdr:to>
    <xdr:cxnSp macro="">
      <xdr:nvCxnSpPr>
        <xdr:cNvPr id="411" name="直線コネクタ 410"/>
        <xdr:cNvCxnSpPr/>
      </xdr:nvCxnSpPr>
      <xdr:spPr>
        <a:xfrm flipV="1">
          <a:off x="6972300" y="13212345"/>
          <a:ext cx="889000" cy="37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38351</xdr:rowOff>
    </xdr:from>
    <xdr:to>
      <xdr:col>41</xdr:col>
      <xdr:colOff>101600</xdr:colOff>
      <xdr:row>77</xdr:row>
      <xdr:rowOff>139951</xdr:rowOff>
    </xdr:to>
    <xdr:sp macro="" textlink="">
      <xdr:nvSpPr>
        <xdr:cNvPr id="412" name="フローチャート: 判断 411"/>
        <xdr:cNvSpPr/>
      </xdr:nvSpPr>
      <xdr:spPr>
        <a:xfrm>
          <a:off x="7810500" y="1324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131078</xdr:rowOff>
    </xdr:from>
    <xdr:ext cx="534377" cy="259045"/>
    <xdr:sp macro="" textlink="">
      <xdr:nvSpPr>
        <xdr:cNvPr id="413" name="テキスト ボックス 412"/>
        <xdr:cNvSpPr txBox="1"/>
      </xdr:nvSpPr>
      <xdr:spPr>
        <a:xfrm>
          <a:off x="7594111" y="13332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47072</xdr:rowOff>
    </xdr:from>
    <xdr:to>
      <xdr:col>36</xdr:col>
      <xdr:colOff>165100</xdr:colOff>
      <xdr:row>77</xdr:row>
      <xdr:rowOff>148672</xdr:rowOff>
    </xdr:to>
    <xdr:sp macro="" textlink="">
      <xdr:nvSpPr>
        <xdr:cNvPr id="414" name="フローチャート: 判断 413"/>
        <xdr:cNvSpPr/>
      </xdr:nvSpPr>
      <xdr:spPr>
        <a:xfrm>
          <a:off x="6921500" y="13248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139799</xdr:rowOff>
    </xdr:from>
    <xdr:ext cx="534377" cy="259045"/>
    <xdr:sp macro="" textlink="">
      <xdr:nvSpPr>
        <xdr:cNvPr id="415" name="テキスト ボックス 414"/>
        <xdr:cNvSpPr txBox="1"/>
      </xdr:nvSpPr>
      <xdr:spPr>
        <a:xfrm>
          <a:off x="6705111" y="1334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66474</xdr:rowOff>
    </xdr:from>
    <xdr:to>
      <xdr:col>55</xdr:col>
      <xdr:colOff>50800</xdr:colOff>
      <xdr:row>75</xdr:row>
      <xdr:rowOff>168073</xdr:rowOff>
    </xdr:to>
    <xdr:sp macro="" textlink="">
      <xdr:nvSpPr>
        <xdr:cNvPr id="421" name="楕円 420"/>
        <xdr:cNvSpPr/>
      </xdr:nvSpPr>
      <xdr:spPr>
        <a:xfrm>
          <a:off x="10426700" y="1292522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89351</xdr:rowOff>
    </xdr:from>
    <xdr:ext cx="534377" cy="259045"/>
    <xdr:sp macro="" textlink="">
      <xdr:nvSpPr>
        <xdr:cNvPr id="422" name="商工費該当値テキスト"/>
        <xdr:cNvSpPr txBox="1"/>
      </xdr:nvSpPr>
      <xdr:spPr>
        <a:xfrm>
          <a:off x="10528300" y="1277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7919</xdr:rowOff>
    </xdr:from>
    <xdr:to>
      <xdr:col>50</xdr:col>
      <xdr:colOff>165100</xdr:colOff>
      <xdr:row>77</xdr:row>
      <xdr:rowOff>109519</xdr:rowOff>
    </xdr:to>
    <xdr:sp macro="" textlink="">
      <xdr:nvSpPr>
        <xdr:cNvPr id="423" name="楕円 422"/>
        <xdr:cNvSpPr/>
      </xdr:nvSpPr>
      <xdr:spPr>
        <a:xfrm>
          <a:off x="9588500" y="1320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126046</xdr:rowOff>
    </xdr:from>
    <xdr:ext cx="534377" cy="259045"/>
    <xdr:sp macro="" textlink="">
      <xdr:nvSpPr>
        <xdr:cNvPr id="424" name="テキスト ボックス 423"/>
        <xdr:cNvSpPr txBox="1"/>
      </xdr:nvSpPr>
      <xdr:spPr>
        <a:xfrm>
          <a:off x="9372111" y="1298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68566</xdr:rowOff>
    </xdr:from>
    <xdr:to>
      <xdr:col>46</xdr:col>
      <xdr:colOff>38100</xdr:colOff>
      <xdr:row>76</xdr:row>
      <xdr:rowOff>170166</xdr:rowOff>
    </xdr:to>
    <xdr:sp macro="" textlink="">
      <xdr:nvSpPr>
        <xdr:cNvPr id="425" name="楕円 424"/>
        <xdr:cNvSpPr/>
      </xdr:nvSpPr>
      <xdr:spPr>
        <a:xfrm>
          <a:off x="8699500" y="13098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15243</xdr:rowOff>
    </xdr:from>
    <xdr:ext cx="534377" cy="259045"/>
    <xdr:sp macro="" textlink="">
      <xdr:nvSpPr>
        <xdr:cNvPr id="426" name="テキスト ボックス 425"/>
        <xdr:cNvSpPr txBox="1"/>
      </xdr:nvSpPr>
      <xdr:spPr>
        <a:xfrm>
          <a:off x="8483111" y="12873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131345</xdr:rowOff>
    </xdr:from>
    <xdr:to>
      <xdr:col>41</xdr:col>
      <xdr:colOff>101600</xdr:colOff>
      <xdr:row>77</xdr:row>
      <xdr:rowOff>61495</xdr:rowOff>
    </xdr:to>
    <xdr:sp macro="" textlink="">
      <xdr:nvSpPr>
        <xdr:cNvPr id="427" name="楕円 426"/>
        <xdr:cNvSpPr/>
      </xdr:nvSpPr>
      <xdr:spPr>
        <a:xfrm>
          <a:off x="7810500" y="1316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78022</xdr:rowOff>
    </xdr:from>
    <xdr:ext cx="534377" cy="259045"/>
    <xdr:sp macro="" textlink="">
      <xdr:nvSpPr>
        <xdr:cNvPr id="428" name="テキスト ボックス 427"/>
        <xdr:cNvSpPr txBox="1"/>
      </xdr:nvSpPr>
      <xdr:spPr>
        <a:xfrm>
          <a:off x="7594111" y="12936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168824</xdr:rowOff>
    </xdr:from>
    <xdr:to>
      <xdr:col>36</xdr:col>
      <xdr:colOff>165100</xdr:colOff>
      <xdr:row>77</xdr:row>
      <xdr:rowOff>98974</xdr:rowOff>
    </xdr:to>
    <xdr:sp macro="" textlink="">
      <xdr:nvSpPr>
        <xdr:cNvPr id="429" name="楕円 428"/>
        <xdr:cNvSpPr/>
      </xdr:nvSpPr>
      <xdr:spPr>
        <a:xfrm>
          <a:off x="6921500" y="1319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115501</xdr:rowOff>
    </xdr:from>
    <xdr:ext cx="534377" cy="259045"/>
    <xdr:sp macro="" textlink="">
      <xdr:nvSpPr>
        <xdr:cNvPr id="430" name="テキスト ボックス 429"/>
        <xdr:cNvSpPr txBox="1"/>
      </xdr:nvSpPr>
      <xdr:spPr>
        <a:xfrm>
          <a:off x="6705111" y="12974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22330</xdr:rowOff>
    </xdr:from>
    <xdr:to>
      <xdr:col>54</xdr:col>
      <xdr:colOff>189865</xdr:colOff>
      <xdr:row>98</xdr:row>
      <xdr:rowOff>57600</xdr:rowOff>
    </xdr:to>
    <xdr:cxnSp macro="">
      <xdr:nvCxnSpPr>
        <xdr:cNvPr id="456" name="直線コネクタ 455"/>
        <xdr:cNvCxnSpPr/>
      </xdr:nvCxnSpPr>
      <xdr:spPr>
        <a:xfrm flipV="1">
          <a:off x="10475595" y="15452830"/>
          <a:ext cx="1270" cy="140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61427</xdr:rowOff>
    </xdr:from>
    <xdr:ext cx="534377" cy="259045"/>
    <xdr:sp macro="" textlink="">
      <xdr:nvSpPr>
        <xdr:cNvPr id="457" name="土木費最小値テキスト"/>
        <xdr:cNvSpPr txBox="1"/>
      </xdr:nvSpPr>
      <xdr:spPr>
        <a:xfrm>
          <a:off x="10528300" y="1686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57600</xdr:rowOff>
    </xdr:from>
    <xdr:to>
      <xdr:col>55</xdr:col>
      <xdr:colOff>88900</xdr:colOff>
      <xdr:row>98</xdr:row>
      <xdr:rowOff>57600</xdr:rowOff>
    </xdr:to>
    <xdr:cxnSp macro="">
      <xdr:nvCxnSpPr>
        <xdr:cNvPr id="458" name="直線コネクタ 457"/>
        <xdr:cNvCxnSpPr/>
      </xdr:nvCxnSpPr>
      <xdr:spPr>
        <a:xfrm>
          <a:off x="10388600" y="1685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140457</xdr:rowOff>
    </xdr:from>
    <xdr:ext cx="599010" cy="259045"/>
    <xdr:sp macro="" textlink="">
      <xdr:nvSpPr>
        <xdr:cNvPr id="459" name="土木費最大値テキスト"/>
        <xdr:cNvSpPr txBox="1"/>
      </xdr:nvSpPr>
      <xdr:spPr>
        <a:xfrm>
          <a:off x="10528300" y="15228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148,782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22330</xdr:rowOff>
    </xdr:from>
    <xdr:to>
      <xdr:col>55</xdr:col>
      <xdr:colOff>88900</xdr:colOff>
      <xdr:row>90</xdr:row>
      <xdr:rowOff>22330</xdr:rowOff>
    </xdr:to>
    <xdr:cxnSp macro="">
      <xdr:nvCxnSpPr>
        <xdr:cNvPr id="460" name="直線コネクタ 459"/>
        <xdr:cNvCxnSpPr/>
      </xdr:nvCxnSpPr>
      <xdr:spPr>
        <a:xfrm>
          <a:off x="10388600" y="15452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54040</xdr:rowOff>
    </xdr:from>
    <xdr:to>
      <xdr:col>55</xdr:col>
      <xdr:colOff>0</xdr:colOff>
      <xdr:row>96</xdr:row>
      <xdr:rowOff>61857</xdr:rowOff>
    </xdr:to>
    <xdr:cxnSp macro="">
      <xdr:nvCxnSpPr>
        <xdr:cNvPr id="461" name="直線コネクタ 460"/>
        <xdr:cNvCxnSpPr/>
      </xdr:nvCxnSpPr>
      <xdr:spPr>
        <a:xfrm flipV="1">
          <a:off x="9639300" y="16513240"/>
          <a:ext cx="838200" cy="7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107422</xdr:rowOff>
    </xdr:from>
    <xdr:ext cx="534377" cy="259045"/>
    <xdr:sp macro="" textlink="">
      <xdr:nvSpPr>
        <xdr:cNvPr id="462" name="土木費平均値テキスト"/>
        <xdr:cNvSpPr txBox="1"/>
      </xdr:nvSpPr>
      <xdr:spPr>
        <a:xfrm>
          <a:off x="10528300" y="16223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84545</xdr:rowOff>
    </xdr:from>
    <xdr:to>
      <xdr:col>55</xdr:col>
      <xdr:colOff>50800</xdr:colOff>
      <xdr:row>96</xdr:row>
      <xdr:rowOff>14695</xdr:rowOff>
    </xdr:to>
    <xdr:sp macro="" textlink="">
      <xdr:nvSpPr>
        <xdr:cNvPr id="463" name="フローチャート: 判断 462"/>
        <xdr:cNvSpPr/>
      </xdr:nvSpPr>
      <xdr:spPr>
        <a:xfrm>
          <a:off x="10426700" y="1637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61857</xdr:rowOff>
    </xdr:from>
    <xdr:to>
      <xdr:col>50</xdr:col>
      <xdr:colOff>114300</xdr:colOff>
      <xdr:row>97</xdr:row>
      <xdr:rowOff>20937</xdr:rowOff>
    </xdr:to>
    <xdr:cxnSp macro="">
      <xdr:nvCxnSpPr>
        <xdr:cNvPr id="464" name="直線コネクタ 463"/>
        <xdr:cNvCxnSpPr/>
      </xdr:nvCxnSpPr>
      <xdr:spPr>
        <a:xfrm flipV="1">
          <a:off x="8750300" y="16521057"/>
          <a:ext cx="889000" cy="130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141838</xdr:rowOff>
    </xdr:from>
    <xdr:to>
      <xdr:col>50</xdr:col>
      <xdr:colOff>165100</xdr:colOff>
      <xdr:row>96</xdr:row>
      <xdr:rowOff>71988</xdr:rowOff>
    </xdr:to>
    <xdr:sp macro="" textlink="">
      <xdr:nvSpPr>
        <xdr:cNvPr id="465" name="フローチャート: 判断 464"/>
        <xdr:cNvSpPr/>
      </xdr:nvSpPr>
      <xdr:spPr>
        <a:xfrm>
          <a:off x="9588500" y="1642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88515</xdr:rowOff>
    </xdr:from>
    <xdr:ext cx="534377" cy="259045"/>
    <xdr:sp macro="" textlink="">
      <xdr:nvSpPr>
        <xdr:cNvPr id="466" name="テキスト ボックス 465"/>
        <xdr:cNvSpPr txBox="1"/>
      </xdr:nvSpPr>
      <xdr:spPr>
        <a:xfrm>
          <a:off x="9372111" y="1620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158783</xdr:rowOff>
    </xdr:from>
    <xdr:to>
      <xdr:col>45</xdr:col>
      <xdr:colOff>177800</xdr:colOff>
      <xdr:row>97</xdr:row>
      <xdr:rowOff>20937</xdr:rowOff>
    </xdr:to>
    <xdr:cxnSp macro="">
      <xdr:nvCxnSpPr>
        <xdr:cNvPr id="467" name="直線コネクタ 466"/>
        <xdr:cNvCxnSpPr/>
      </xdr:nvCxnSpPr>
      <xdr:spPr>
        <a:xfrm>
          <a:off x="7861300" y="16617983"/>
          <a:ext cx="889000" cy="3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130876</xdr:rowOff>
    </xdr:from>
    <xdr:to>
      <xdr:col>46</xdr:col>
      <xdr:colOff>38100</xdr:colOff>
      <xdr:row>96</xdr:row>
      <xdr:rowOff>61026</xdr:rowOff>
    </xdr:to>
    <xdr:sp macro="" textlink="">
      <xdr:nvSpPr>
        <xdr:cNvPr id="468" name="フローチャート: 判断 467"/>
        <xdr:cNvSpPr/>
      </xdr:nvSpPr>
      <xdr:spPr>
        <a:xfrm>
          <a:off x="8699500" y="1641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77553</xdr:rowOff>
    </xdr:from>
    <xdr:ext cx="534377" cy="259045"/>
    <xdr:sp macro="" textlink="">
      <xdr:nvSpPr>
        <xdr:cNvPr id="469" name="テキスト ボックス 468"/>
        <xdr:cNvSpPr txBox="1"/>
      </xdr:nvSpPr>
      <xdr:spPr>
        <a:xfrm>
          <a:off x="8483111" y="1619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138481</xdr:rowOff>
    </xdr:from>
    <xdr:to>
      <xdr:col>41</xdr:col>
      <xdr:colOff>50800</xdr:colOff>
      <xdr:row>96</xdr:row>
      <xdr:rowOff>158783</xdr:rowOff>
    </xdr:to>
    <xdr:cxnSp macro="">
      <xdr:nvCxnSpPr>
        <xdr:cNvPr id="470" name="直線コネクタ 469"/>
        <xdr:cNvCxnSpPr/>
      </xdr:nvCxnSpPr>
      <xdr:spPr>
        <a:xfrm>
          <a:off x="6972300" y="16254781"/>
          <a:ext cx="889000" cy="36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125901</xdr:rowOff>
    </xdr:from>
    <xdr:to>
      <xdr:col>41</xdr:col>
      <xdr:colOff>101600</xdr:colOff>
      <xdr:row>96</xdr:row>
      <xdr:rowOff>56051</xdr:rowOff>
    </xdr:to>
    <xdr:sp macro="" textlink="">
      <xdr:nvSpPr>
        <xdr:cNvPr id="471" name="フローチャート: 判断 470"/>
        <xdr:cNvSpPr/>
      </xdr:nvSpPr>
      <xdr:spPr>
        <a:xfrm>
          <a:off x="7810500" y="1641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72578</xdr:rowOff>
    </xdr:from>
    <xdr:ext cx="534377" cy="259045"/>
    <xdr:sp macro="" textlink="">
      <xdr:nvSpPr>
        <xdr:cNvPr id="472" name="テキスト ボックス 471"/>
        <xdr:cNvSpPr txBox="1"/>
      </xdr:nvSpPr>
      <xdr:spPr>
        <a:xfrm>
          <a:off x="7594111" y="1618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150851</xdr:rowOff>
    </xdr:from>
    <xdr:to>
      <xdr:col>36</xdr:col>
      <xdr:colOff>165100</xdr:colOff>
      <xdr:row>96</xdr:row>
      <xdr:rowOff>81001</xdr:rowOff>
    </xdr:to>
    <xdr:sp macro="" textlink="">
      <xdr:nvSpPr>
        <xdr:cNvPr id="473" name="フローチャート: 判断 472"/>
        <xdr:cNvSpPr/>
      </xdr:nvSpPr>
      <xdr:spPr>
        <a:xfrm>
          <a:off x="6921500" y="1643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72128</xdr:rowOff>
    </xdr:from>
    <xdr:ext cx="534377" cy="259045"/>
    <xdr:sp macro="" textlink="">
      <xdr:nvSpPr>
        <xdr:cNvPr id="474" name="テキスト ボックス 473"/>
        <xdr:cNvSpPr txBox="1"/>
      </xdr:nvSpPr>
      <xdr:spPr>
        <a:xfrm>
          <a:off x="6705111" y="16531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3240</xdr:rowOff>
    </xdr:from>
    <xdr:to>
      <xdr:col>55</xdr:col>
      <xdr:colOff>50800</xdr:colOff>
      <xdr:row>96</xdr:row>
      <xdr:rowOff>104840</xdr:rowOff>
    </xdr:to>
    <xdr:sp macro="" textlink="">
      <xdr:nvSpPr>
        <xdr:cNvPr id="480" name="楕円 479"/>
        <xdr:cNvSpPr/>
      </xdr:nvSpPr>
      <xdr:spPr>
        <a:xfrm>
          <a:off x="10426700" y="1646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153117</xdr:rowOff>
    </xdr:from>
    <xdr:ext cx="534377" cy="259045"/>
    <xdr:sp macro="" textlink="">
      <xdr:nvSpPr>
        <xdr:cNvPr id="481" name="土木費該当値テキスト"/>
        <xdr:cNvSpPr txBox="1"/>
      </xdr:nvSpPr>
      <xdr:spPr>
        <a:xfrm>
          <a:off x="10528300" y="1644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11057</xdr:rowOff>
    </xdr:from>
    <xdr:to>
      <xdr:col>50</xdr:col>
      <xdr:colOff>165100</xdr:colOff>
      <xdr:row>96</xdr:row>
      <xdr:rowOff>112657</xdr:rowOff>
    </xdr:to>
    <xdr:sp macro="" textlink="">
      <xdr:nvSpPr>
        <xdr:cNvPr id="482" name="楕円 481"/>
        <xdr:cNvSpPr/>
      </xdr:nvSpPr>
      <xdr:spPr>
        <a:xfrm>
          <a:off x="9588500" y="1647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103784</xdr:rowOff>
    </xdr:from>
    <xdr:ext cx="534377" cy="259045"/>
    <xdr:sp macro="" textlink="">
      <xdr:nvSpPr>
        <xdr:cNvPr id="483" name="テキスト ボックス 482"/>
        <xdr:cNvSpPr txBox="1"/>
      </xdr:nvSpPr>
      <xdr:spPr>
        <a:xfrm>
          <a:off x="9372111" y="16562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141587</xdr:rowOff>
    </xdr:from>
    <xdr:to>
      <xdr:col>46</xdr:col>
      <xdr:colOff>38100</xdr:colOff>
      <xdr:row>97</xdr:row>
      <xdr:rowOff>71737</xdr:rowOff>
    </xdr:to>
    <xdr:sp macro="" textlink="">
      <xdr:nvSpPr>
        <xdr:cNvPr id="484" name="楕円 483"/>
        <xdr:cNvSpPr/>
      </xdr:nvSpPr>
      <xdr:spPr>
        <a:xfrm>
          <a:off x="8699500" y="16600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62864</xdr:rowOff>
    </xdr:from>
    <xdr:ext cx="534377" cy="259045"/>
    <xdr:sp macro="" textlink="">
      <xdr:nvSpPr>
        <xdr:cNvPr id="485" name="テキスト ボックス 484"/>
        <xdr:cNvSpPr txBox="1"/>
      </xdr:nvSpPr>
      <xdr:spPr>
        <a:xfrm>
          <a:off x="8483111" y="16693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107983</xdr:rowOff>
    </xdr:from>
    <xdr:to>
      <xdr:col>41</xdr:col>
      <xdr:colOff>101600</xdr:colOff>
      <xdr:row>97</xdr:row>
      <xdr:rowOff>38133</xdr:rowOff>
    </xdr:to>
    <xdr:sp macro="" textlink="">
      <xdr:nvSpPr>
        <xdr:cNvPr id="486" name="楕円 485"/>
        <xdr:cNvSpPr/>
      </xdr:nvSpPr>
      <xdr:spPr>
        <a:xfrm>
          <a:off x="7810500" y="1656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29260</xdr:rowOff>
    </xdr:from>
    <xdr:ext cx="534377" cy="259045"/>
    <xdr:sp macro="" textlink="">
      <xdr:nvSpPr>
        <xdr:cNvPr id="487" name="テキスト ボックス 486"/>
        <xdr:cNvSpPr txBox="1"/>
      </xdr:nvSpPr>
      <xdr:spPr>
        <a:xfrm>
          <a:off x="7594111" y="16659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87681</xdr:rowOff>
    </xdr:from>
    <xdr:to>
      <xdr:col>36</xdr:col>
      <xdr:colOff>165100</xdr:colOff>
      <xdr:row>95</xdr:row>
      <xdr:rowOff>17831</xdr:rowOff>
    </xdr:to>
    <xdr:sp macro="" textlink="">
      <xdr:nvSpPr>
        <xdr:cNvPr id="488" name="楕円 487"/>
        <xdr:cNvSpPr/>
      </xdr:nvSpPr>
      <xdr:spPr>
        <a:xfrm>
          <a:off x="6921500" y="1620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34358</xdr:rowOff>
    </xdr:from>
    <xdr:ext cx="534377" cy="259045"/>
    <xdr:sp macro="" textlink="">
      <xdr:nvSpPr>
        <xdr:cNvPr id="489" name="テキスト ボックス 488"/>
        <xdr:cNvSpPr txBox="1"/>
      </xdr:nvSpPr>
      <xdr:spPr>
        <a:xfrm>
          <a:off x="6705111" y="1597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35981</xdr:rowOff>
    </xdr:from>
    <xdr:to>
      <xdr:col>85</xdr:col>
      <xdr:colOff>126364</xdr:colOff>
      <xdr:row>38</xdr:row>
      <xdr:rowOff>82419</xdr:rowOff>
    </xdr:to>
    <xdr:cxnSp macro="">
      <xdr:nvCxnSpPr>
        <xdr:cNvPr id="515" name="直線コネクタ 514"/>
        <xdr:cNvCxnSpPr/>
      </xdr:nvCxnSpPr>
      <xdr:spPr>
        <a:xfrm flipV="1">
          <a:off x="16317595" y="5179481"/>
          <a:ext cx="1269" cy="1418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86246</xdr:rowOff>
    </xdr:from>
    <xdr:ext cx="534377" cy="259045"/>
    <xdr:sp macro="" textlink="">
      <xdr:nvSpPr>
        <xdr:cNvPr id="516" name="消防費最小値テキスト"/>
        <xdr:cNvSpPr txBox="1"/>
      </xdr:nvSpPr>
      <xdr:spPr>
        <a:xfrm>
          <a:off x="16370300" y="660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82419</xdr:rowOff>
    </xdr:from>
    <xdr:to>
      <xdr:col>86</xdr:col>
      <xdr:colOff>25400</xdr:colOff>
      <xdr:row>38</xdr:row>
      <xdr:rowOff>82419</xdr:rowOff>
    </xdr:to>
    <xdr:cxnSp macro="">
      <xdr:nvCxnSpPr>
        <xdr:cNvPr id="517" name="直線コネクタ 516"/>
        <xdr:cNvCxnSpPr/>
      </xdr:nvCxnSpPr>
      <xdr:spPr>
        <a:xfrm>
          <a:off x="16230600" y="659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154108</xdr:rowOff>
    </xdr:from>
    <xdr:ext cx="534377" cy="259045"/>
    <xdr:sp macro="" textlink="">
      <xdr:nvSpPr>
        <xdr:cNvPr id="518" name="消防費最大値テキスト"/>
        <xdr:cNvSpPr txBox="1"/>
      </xdr:nvSpPr>
      <xdr:spPr>
        <a:xfrm>
          <a:off x="16370300" y="495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98,352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35981</xdr:rowOff>
    </xdr:from>
    <xdr:to>
      <xdr:col>86</xdr:col>
      <xdr:colOff>25400</xdr:colOff>
      <xdr:row>30</xdr:row>
      <xdr:rowOff>35981</xdr:rowOff>
    </xdr:to>
    <xdr:cxnSp macro="">
      <xdr:nvCxnSpPr>
        <xdr:cNvPr id="519" name="直線コネクタ 518"/>
        <xdr:cNvCxnSpPr/>
      </xdr:nvCxnSpPr>
      <xdr:spPr>
        <a:xfrm>
          <a:off x="16230600" y="5179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9512</xdr:rowOff>
    </xdr:from>
    <xdr:to>
      <xdr:col>85</xdr:col>
      <xdr:colOff>127000</xdr:colOff>
      <xdr:row>35</xdr:row>
      <xdr:rowOff>29923</xdr:rowOff>
    </xdr:to>
    <xdr:cxnSp macro="">
      <xdr:nvCxnSpPr>
        <xdr:cNvPr id="520" name="直線コネクタ 519"/>
        <xdr:cNvCxnSpPr/>
      </xdr:nvCxnSpPr>
      <xdr:spPr>
        <a:xfrm flipV="1">
          <a:off x="15481300" y="5495912"/>
          <a:ext cx="838200" cy="534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92816</xdr:rowOff>
    </xdr:from>
    <xdr:ext cx="534377" cy="259045"/>
    <xdr:sp macro="" textlink="">
      <xdr:nvSpPr>
        <xdr:cNvPr id="521" name="消防費平均値テキスト"/>
        <xdr:cNvSpPr txBox="1"/>
      </xdr:nvSpPr>
      <xdr:spPr>
        <a:xfrm>
          <a:off x="16370300" y="6265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114389</xdr:rowOff>
    </xdr:from>
    <xdr:to>
      <xdr:col>85</xdr:col>
      <xdr:colOff>177800</xdr:colOff>
      <xdr:row>37</xdr:row>
      <xdr:rowOff>44539</xdr:rowOff>
    </xdr:to>
    <xdr:sp macro="" textlink="">
      <xdr:nvSpPr>
        <xdr:cNvPr id="522" name="フローチャート: 判断 521"/>
        <xdr:cNvSpPr/>
      </xdr:nvSpPr>
      <xdr:spPr>
        <a:xfrm>
          <a:off x="16268700" y="628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29923</xdr:rowOff>
    </xdr:from>
    <xdr:to>
      <xdr:col>81</xdr:col>
      <xdr:colOff>50800</xdr:colOff>
      <xdr:row>35</xdr:row>
      <xdr:rowOff>120857</xdr:rowOff>
    </xdr:to>
    <xdr:cxnSp macro="">
      <xdr:nvCxnSpPr>
        <xdr:cNvPr id="523" name="直線コネクタ 522"/>
        <xdr:cNvCxnSpPr/>
      </xdr:nvCxnSpPr>
      <xdr:spPr>
        <a:xfrm flipV="1">
          <a:off x="14592300" y="6030673"/>
          <a:ext cx="889000" cy="90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155618</xdr:rowOff>
    </xdr:from>
    <xdr:to>
      <xdr:col>81</xdr:col>
      <xdr:colOff>101600</xdr:colOff>
      <xdr:row>37</xdr:row>
      <xdr:rowOff>85768</xdr:rowOff>
    </xdr:to>
    <xdr:sp macro="" textlink="">
      <xdr:nvSpPr>
        <xdr:cNvPr id="524" name="フローチャート: 判断 523"/>
        <xdr:cNvSpPr/>
      </xdr:nvSpPr>
      <xdr:spPr>
        <a:xfrm>
          <a:off x="15430500" y="6327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76895</xdr:rowOff>
    </xdr:from>
    <xdr:ext cx="534377" cy="259045"/>
    <xdr:sp macro="" textlink="">
      <xdr:nvSpPr>
        <xdr:cNvPr id="525" name="テキスト ボックス 524"/>
        <xdr:cNvSpPr txBox="1"/>
      </xdr:nvSpPr>
      <xdr:spPr>
        <a:xfrm>
          <a:off x="15214111" y="642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139210</xdr:rowOff>
    </xdr:from>
    <xdr:to>
      <xdr:col>76</xdr:col>
      <xdr:colOff>114300</xdr:colOff>
      <xdr:row>35</xdr:row>
      <xdr:rowOff>120857</xdr:rowOff>
    </xdr:to>
    <xdr:cxnSp macro="">
      <xdr:nvCxnSpPr>
        <xdr:cNvPr id="526" name="直線コネクタ 525"/>
        <xdr:cNvCxnSpPr/>
      </xdr:nvCxnSpPr>
      <xdr:spPr>
        <a:xfrm>
          <a:off x="13703300" y="5968510"/>
          <a:ext cx="889000" cy="153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158950</xdr:rowOff>
    </xdr:from>
    <xdr:to>
      <xdr:col>76</xdr:col>
      <xdr:colOff>165100</xdr:colOff>
      <xdr:row>37</xdr:row>
      <xdr:rowOff>89100</xdr:rowOff>
    </xdr:to>
    <xdr:sp macro="" textlink="">
      <xdr:nvSpPr>
        <xdr:cNvPr id="527" name="フローチャート: 判断 526"/>
        <xdr:cNvSpPr/>
      </xdr:nvSpPr>
      <xdr:spPr>
        <a:xfrm>
          <a:off x="14541500" y="633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80227</xdr:rowOff>
    </xdr:from>
    <xdr:ext cx="534377" cy="259045"/>
    <xdr:sp macro="" textlink="">
      <xdr:nvSpPr>
        <xdr:cNvPr id="528" name="テキスト ボックス 527"/>
        <xdr:cNvSpPr txBox="1"/>
      </xdr:nvSpPr>
      <xdr:spPr>
        <a:xfrm>
          <a:off x="14325111" y="6423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139210</xdr:rowOff>
    </xdr:from>
    <xdr:to>
      <xdr:col>71</xdr:col>
      <xdr:colOff>177800</xdr:colOff>
      <xdr:row>34</xdr:row>
      <xdr:rowOff>153416</xdr:rowOff>
    </xdr:to>
    <xdr:cxnSp macro="">
      <xdr:nvCxnSpPr>
        <xdr:cNvPr id="529" name="直線コネクタ 528"/>
        <xdr:cNvCxnSpPr/>
      </xdr:nvCxnSpPr>
      <xdr:spPr>
        <a:xfrm flipV="1">
          <a:off x="12814300" y="5968510"/>
          <a:ext cx="889000" cy="1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1052</xdr:rowOff>
    </xdr:from>
    <xdr:to>
      <xdr:col>72</xdr:col>
      <xdr:colOff>38100</xdr:colOff>
      <xdr:row>37</xdr:row>
      <xdr:rowOff>102652</xdr:rowOff>
    </xdr:to>
    <xdr:sp macro="" textlink="">
      <xdr:nvSpPr>
        <xdr:cNvPr id="530" name="フローチャート: 判断 529"/>
        <xdr:cNvSpPr/>
      </xdr:nvSpPr>
      <xdr:spPr>
        <a:xfrm>
          <a:off x="136525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93779</xdr:rowOff>
    </xdr:from>
    <xdr:ext cx="534377" cy="259045"/>
    <xdr:sp macro="" textlink="">
      <xdr:nvSpPr>
        <xdr:cNvPr id="531" name="テキスト ボックス 530"/>
        <xdr:cNvSpPr txBox="1"/>
      </xdr:nvSpPr>
      <xdr:spPr>
        <a:xfrm>
          <a:off x="13436111" y="643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169759</xdr:rowOff>
    </xdr:from>
    <xdr:to>
      <xdr:col>67</xdr:col>
      <xdr:colOff>101600</xdr:colOff>
      <xdr:row>37</xdr:row>
      <xdr:rowOff>99909</xdr:rowOff>
    </xdr:to>
    <xdr:sp macro="" textlink="">
      <xdr:nvSpPr>
        <xdr:cNvPr id="532" name="フローチャート: 判断 531"/>
        <xdr:cNvSpPr/>
      </xdr:nvSpPr>
      <xdr:spPr>
        <a:xfrm>
          <a:off x="12763500" y="634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91036</xdr:rowOff>
    </xdr:from>
    <xdr:ext cx="534377" cy="259045"/>
    <xdr:sp macro="" textlink="">
      <xdr:nvSpPr>
        <xdr:cNvPr id="533" name="テキスト ボックス 532"/>
        <xdr:cNvSpPr txBox="1"/>
      </xdr:nvSpPr>
      <xdr:spPr>
        <a:xfrm>
          <a:off x="12547111" y="643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130162</xdr:rowOff>
    </xdr:from>
    <xdr:to>
      <xdr:col>85</xdr:col>
      <xdr:colOff>177800</xdr:colOff>
      <xdr:row>32</xdr:row>
      <xdr:rowOff>60312</xdr:rowOff>
    </xdr:to>
    <xdr:sp macro="" textlink="">
      <xdr:nvSpPr>
        <xdr:cNvPr id="539" name="楕円 538"/>
        <xdr:cNvSpPr/>
      </xdr:nvSpPr>
      <xdr:spPr>
        <a:xfrm>
          <a:off x="16268700" y="544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153039</xdr:rowOff>
    </xdr:from>
    <xdr:ext cx="534377" cy="259045"/>
    <xdr:sp macro="" textlink="">
      <xdr:nvSpPr>
        <xdr:cNvPr id="540" name="消防費該当値テキスト"/>
        <xdr:cNvSpPr txBox="1"/>
      </xdr:nvSpPr>
      <xdr:spPr>
        <a:xfrm>
          <a:off x="16370300" y="529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150573</xdr:rowOff>
    </xdr:from>
    <xdr:to>
      <xdr:col>81</xdr:col>
      <xdr:colOff>101600</xdr:colOff>
      <xdr:row>35</xdr:row>
      <xdr:rowOff>80723</xdr:rowOff>
    </xdr:to>
    <xdr:sp macro="" textlink="">
      <xdr:nvSpPr>
        <xdr:cNvPr id="541" name="楕円 540"/>
        <xdr:cNvSpPr/>
      </xdr:nvSpPr>
      <xdr:spPr>
        <a:xfrm>
          <a:off x="15430500" y="5979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97250</xdr:rowOff>
    </xdr:from>
    <xdr:ext cx="534377" cy="259045"/>
    <xdr:sp macro="" textlink="">
      <xdr:nvSpPr>
        <xdr:cNvPr id="542" name="テキスト ボックス 541"/>
        <xdr:cNvSpPr txBox="1"/>
      </xdr:nvSpPr>
      <xdr:spPr>
        <a:xfrm>
          <a:off x="15214111" y="5755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70057</xdr:rowOff>
    </xdr:from>
    <xdr:to>
      <xdr:col>76</xdr:col>
      <xdr:colOff>165100</xdr:colOff>
      <xdr:row>36</xdr:row>
      <xdr:rowOff>207</xdr:rowOff>
    </xdr:to>
    <xdr:sp macro="" textlink="">
      <xdr:nvSpPr>
        <xdr:cNvPr id="543" name="楕円 542"/>
        <xdr:cNvSpPr/>
      </xdr:nvSpPr>
      <xdr:spPr>
        <a:xfrm>
          <a:off x="14541500" y="607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16734</xdr:rowOff>
    </xdr:from>
    <xdr:ext cx="534377" cy="259045"/>
    <xdr:sp macro="" textlink="">
      <xdr:nvSpPr>
        <xdr:cNvPr id="544" name="テキスト ボックス 543"/>
        <xdr:cNvSpPr txBox="1"/>
      </xdr:nvSpPr>
      <xdr:spPr>
        <a:xfrm>
          <a:off x="14325111" y="584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88410</xdr:rowOff>
    </xdr:from>
    <xdr:to>
      <xdr:col>72</xdr:col>
      <xdr:colOff>38100</xdr:colOff>
      <xdr:row>35</xdr:row>
      <xdr:rowOff>18560</xdr:rowOff>
    </xdr:to>
    <xdr:sp macro="" textlink="">
      <xdr:nvSpPr>
        <xdr:cNvPr id="545" name="楕円 544"/>
        <xdr:cNvSpPr/>
      </xdr:nvSpPr>
      <xdr:spPr>
        <a:xfrm>
          <a:off x="13652500" y="591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35087</xdr:rowOff>
    </xdr:from>
    <xdr:ext cx="534377" cy="259045"/>
    <xdr:sp macro="" textlink="">
      <xdr:nvSpPr>
        <xdr:cNvPr id="546" name="テキスト ボックス 545"/>
        <xdr:cNvSpPr txBox="1"/>
      </xdr:nvSpPr>
      <xdr:spPr>
        <a:xfrm>
          <a:off x="13436111" y="5692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102616</xdr:rowOff>
    </xdr:from>
    <xdr:to>
      <xdr:col>67</xdr:col>
      <xdr:colOff>101600</xdr:colOff>
      <xdr:row>35</xdr:row>
      <xdr:rowOff>32766</xdr:rowOff>
    </xdr:to>
    <xdr:sp macro="" textlink="">
      <xdr:nvSpPr>
        <xdr:cNvPr id="547" name="楕円 546"/>
        <xdr:cNvSpPr/>
      </xdr:nvSpPr>
      <xdr:spPr>
        <a:xfrm>
          <a:off x="12763500" y="5931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49293</xdr:rowOff>
    </xdr:from>
    <xdr:ext cx="534377" cy="259045"/>
    <xdr:sp macro="" textlink="">
      <xdr:nvSpPr>
        <xdr:cNvPr id="548" name="テキスト ボックス 547"/>
        <xdr:cNvSpPr txBox="1"/>
      </xdr:nvSpPr>
      <xdr:spPr>
        <a:xfrm>
          <a:off x="12547111" y="570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111407</xdr:rowOff>
    </xdr:from>
    <xdr:to>
      <xdr:col>85</xdr:col>
      <xdr:colOff>126364</xdr:colOff>
      <xdr:row>58</xdr:row>
      <xdr:rowOff>21689</xdr:rowOff>
    </xdr:to>
    <xdr:cxnSp macro="">
      <xdr:nvCxnSpPr>
        <xdr:cNvPr id="572" name="直線コネクタ 571"/>
        <xdr:cNvCxnSpPr/>
      </xdr:nvCxnSpPr>
      <xdr:spPr>
        <a:xfrm flipV="1">
          <a:off x="16317595" y="8683907"/>
          <a:ext cx="1269" cy="128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25516</xdr:rowOff>
    </xdr:from>
    <xdr:ext cx="534377" cy="259045"/>
    <xdr:sp macro="" textlink="">
      <xdr:nvSpPr>
        <xdr:cNvPr id="573" name="教育費最小値テキスト"/>
        <xdr:cNvSpPr txBox="1"/>
      </xdr:nvSpPr>
      <xdr:spPr>
        <a:xfrm>
          <a:off x="16370300" y="996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21689</xdr:rowOff>
    </xdr:from>
    <xdr:to>
      <xdr:col>86</xdr:col>
      <xdr:colOff>25400</xdr:colOff>
      <xdr:row>58</xdr:row>
      <xdr:rowOff>21689</xdr:rowOff>
    </xdr:to>
    <xdr:cxnSp macro="">
      <xdr:nvCxnSpPr>
        <xdr:cNvPr id="574" name="直線コネクタ 573"/>
        <xdr:cNvCxnSpPr/>
      </xdr:nvCxnSpPr>
      <xdr:spPr>
        <a:xfrm>
          <a:off x="16230600" y="996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58084</xdr:rowOff>
    </xdr:from>
    <xdr:ext cx="599010" cy="259045"/>
    <xdr:sp macro="" textlink="">
      <xdr:nvSpPr>
        <xdr:cNvPr id="575" name="教育費最大値テキスト"/>
        <xdr:cNvSpPr txBox="1"/>
      </xdr:nvSpPr>
      <xdr:spPr>
        <a:xfrm>
          <a:off x="16370300" y="8459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193,713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111407</xdr:rowOff>
    </xdr:from>
    <xdr:to>
      <xdr:col>86</xdr:col>
      <xdr:colOff>25400</xdr:colOff>
      <xdr:row>50</xdr:row>
      <xdr:rowOff>111407</xdr:rowOff>
    </xdr:to>
    <xdr:cxnSp macro="">
      <xdr:nvCxnSpPr>
        <xdr:cNvPr id="576" name="直線コネクタ 575"/>
        <xdr:cNvCxnSpPr/>
      </xdr:nvCxnSpPr>
      <xdr:spPr>
        <a:xfrm>
          <a:off x="16230600" y="8683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18336</xdr:rowOff>
    </xdr:from>
    <xdr:to>
      <xdr:col>85</xdr:col>
      <xdr:colOff>127000</xdr:colOff>
      <xdr:row>57</xdr:row>
      <xdr:rowOff>27473</xdr:rowOff>
    </xdr:to>
    <xdr:cxnSp macro="">
      <xdr:nvCxnSpPr>
        <xdr:cNvPr id="577" name="直線コネクタ 576"/>
        <xdr:cNvCxnSpPr/>
      </xdr:nvCxnSpPr>
      <xdr:spPr>
        <a:xfrm flipV="1">
          <a:off x="15481300" y="9790986"/>
          <a:ext cx="838200" cy="9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162702</xdr:rowOff>
    </xdr:from>
    <xdr:ext cx="534377" cy="259045"/>
    <xdr:sp macro="" textlink="">
      <xdr:nvSpPr>
        <xdr:cNvPr id="578" name="教育費平均値テキスト"/>
        <xdr:cNvSpPr txBox="1"/>
      </xdr:nvSpPr>
      <xdr:spPr>
        <a:xfrm>
          <a:off x="16370300" y="9421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139825</xdr:rowOff>
    </xdr:from>
    <xdr:to>
      <xdr:col>85</xdr:col>
      <xdr:colOff>177800</xdr:colOff>
      <xdr:row>56</xdr:row>
      <xdr:rowOff>69975</xdr:rowOff>
    </xdr:to>
    <xdr:sp macro="" textlink="">
      <xdr:nvSpPr>
        <xdr:cNvPr id="579" name="フローチャート: 判断 578"/>
        <xdr:cNvSpPr/>
      </xdr:nvSpPr>
      <xdr:spPr>
        <a:xfrm>
          <a:off x="16268700" y="956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27473</xdr:rowOff>
    </xdr:from>
    <xdr:to>
      <xdr:col>81</xdr:col>
      <xdr:colOff>50800</xdr:colOff>
      <xdr:row>57</xdr:row>
      <xdr:rowOff>58943</xdr:rowOff>
    </xdr:to>
    <xdr:cxnSp macro="">
      <xdr:nvCxnSpPr>
        <xdr:cNvPr id="580" name="直線コネクタ 579"/>
        <xdr:cNvCxnSpPr/>
      </xdr:nvCxnSpPr>
      <xdr:spPr>
        <a:xfrm flipV="1">
          <a:off x="14592300" y="9800123"/>
          <a:ext cx="889000" cy="3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195</xdr:rowOff>
    </xdr:from>
    <xdr:to>
      <xdr:col>81</xdr:col>
      <xdr:colOff>101600</xdr:colOff>
      <xdr:row>56</xdr:row>
      <xdr:rowOff>101795</xdr:rowOff>
    </xdr:to>
    <xdr:sp macro="" textlink="">
      <xdr:nvSpPr>
        <xdr:cNvPr id="581" name="フローチャート: 判断 580"/>
        <xdr:cNvSpPr/>
      </xdr:nvSpPr>
      <xdr:spPr>
        <a:xfrm>
          <a:off x="154305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118322</xdr:rowOff>
    </xdr:from>
    <xdr:ext cx="534377" cy="259045"/>
    <xdr:sp macro="" textlink="">
      <xdr:nvSpPr>
        <xdr:cNvPr id="582" name="テキスト ボックス 581"/>
        <xdr:cNvSpPr txBox="1"/>
      </xdr:nvSpPr>
      <xdr:spPr>
        <a:xfrm>
          <a:off x="15214111" y="937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52200</xdr:rowOff>
    </xdr:from>
    <xdr:to>
      <xdr:col>76</xdr:col>
      <xdr:colOff>114300</xdr:colOff>
      <xdr:row>57</xdr:row>
      <xdr:rowOff>58943</xdr:rowOff>
    </xdr:to>
    <xdr:cxnSp macro="">
      <xdr:nvCxnSpPr>
        <xdr:cNvPr id="583" name="直線コネクタ 582"/>
        <xdr:cNvCxnSpPr/>
      </xdr:nvCxnSpPr>
      <xdr:spPr>
        <a:xfrm>
          <a:off x="13703300" y="9139050"/>
          <a:ext cx="889000" cy="692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51950</xdr:rowOff>
    </xdr:from>
    <xdr:to>
      <xdr:col>76</xdr:col>
      <xdr:colOff>165100</xdr:colOff>
      <xdr:row>56</xdr:row>
      <xdr:rowOff>153550</xdr:rowOff>
    </xdr:to>
    <xdr:sp macro="" textlink="">
      <xdr:nvSpPr>
        <xdr:cNvPr id="584" name="フローチャート: 判断 583"/>
        <xdr:cNvSpPr/>
      </xdr:nvSpPr>
      <xdr:spPr>
        <a:xfrm>
          <a:off x="14541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170077</xdr:rowOff>
    </xdr:from>
    <xdr:ext cx="534377" cy="259045"/>
    <xdr:sp macro="" textlink="">
      <xdr:nvSpPr>
        <xdr:cNvPr id="585" name="テキスト ボックス 584"/>
        <xdr:cNvSpPr txBox="1"/>
      </xdr:nvSpPr>
      <xdr:spPr>
        <a:xfrm>
          <a:off x="14325111" y="942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75745</xdr:rowOff>
    </xdr:from>
    <xdr:to>
      <xdr:col>71</xdr:col>
      <xdr:colOff>177800</xdr:colOff>
      <xdr:row>53</xdr:row>
      <xdr:rowOff>52200</xdr:rowOff>
    </xdr:to>
    <xdr:cxnSp macro="">
      <xdr:nvCxnSpPr>
        <xdr:cNvPr id="586" name="直線コネクタ 585"/>
        <xdr:cNvCxnSpPr/>
      </xdr:nvCxnSpPr>
      <xdr:spPr>
        <a:xfrm>
          <a:off x="12814300" y="8991145"/>
          <a:ext cx="889000" cy="147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47402</xdr:rowOff>
    </xdr:from>
    <xdr:to>
      <xdr:col>72</xdr:col>
      <xdr:colOff>38100</xdr:colOff>
      <xdr:row>56</xdr:row>
      <xdr:rowOff>149002</xdr:rowOff>
    </xdr:to>
    <xdr:sp macro="" textlink="">
      <xdr:nvSpPr>
        <xdr:cNvPr id="587" name="フローチャート: 判断 586"/>
        <xdr:cNvSpPr/>
      </xdr:nvSpPr>
      <xdr:spPr>
        <a:xfrm>
          <a:off x="13652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140129</xdr:rowOff>
    </xdr:from>
    <xdr:ext cx="534377" cy="259045"/>
    <xdr:sp macro="" textlink="">
      <xdr:nvSpPr>
        <xdr:cNvPr id="588" name="テキスト ボックス 587"/>
        <xdr:cNvSpPr txBox="1"/>
      </xdr:nvSpPr>
      <xdr:spPr>
        <a:xfrm>
          <a:off x="13436111" y="97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51013</xdr:rowOff>
    </xdr:from>
    <xdr:to>
      <xdr:col>67</xdr:col>
      <xdr:colOff>101600</xdr:colOff>
      <xdr:row>56</xdr:row>
      <xdr:rowOff>152613</xdr:rowOff>
    </xdr:to>
    <xdr:sp macro="" textlink="">
      <xdr:nvSpPr>
        <xdr:cNvPr id="589" name="フローチャート: 判断 588"/>
        <xdr:cNvSpPr/>
      </xdr:nvSpPr>
      <xdr:spPr>
        <a:xfrm>
          <a:off x="12763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143740</xdr:rowOff>
    </xdr:from>
    <xdr:ext cx="534377" cy="259045"/>
    <xdr:sp macro="" textlink="">
      <xdr:nvSpPr>
        <xdr:cNvPr id="590" name="テキスト ボックス 589"/>
        <xdr:cNvSpPr txBox="1"/>
      </xdr:nvSpPr>
      <xdr:spPr>
        <a:xfrm>
          <a:off x="12547111" y="974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138986</xdr:rowOff>
    </xdr:from>
    <xdr:to>
      <xdr:col>85</xdr:col>
      <xdr:colOff>177800</xdr:colOff>
      <xdr:row>57</xdr:row>
      <xdr:rowOff>69136</xdr:rowOff>
    </xdr:to>
    <xdr:sp macro="" textlink="">
      <xdr:nvSpPr>
        <xdr:cNvPr id="596" name="楕円 595"/>
        <xdr:cNvSpPr/>
      </xdr:nvSpPr>
      <xdr:spPr>
        <a:xfrm>
          <a:off x="16268700" y="974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117413</xdr:rowOff>
    </xdr:from>
    <xdr:ext cx="534377" cy="259045"/>
    <xdr:sp macro="" textlink="">
      <xdr:nvSpPr>
        <xdr:cNvPr id="597" name="教育費該当値テキスト"/>
        <xdr:cNvSpPr txBox="1"/>
      </xdr:nvSpPr>
      <xdr:spPr>
        <a:xfrm>
          <a:off x="16370300" y="9718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148123</xdr:rowOff>
    </xdr:from>
    <xdr:to>
      <xdr:col>81</xdr:col>
      <xdr:colOff>101600</xdr:colOff>
      <xdr:row>57</xdr:row>
      <xdr:rowOff>78273</xdr:rowOff>
    </xdr:to>
    <xdr:sp macro="" textlink="">
      <xdr:nvSpPr>
        <xdr:cNvPr id="598" name="楕円 597"/>
        <xdr:cNvSpPr/>
      </xdr:nvSpPr>
      <xdr:spPr>
        <a:xfrm>
          <a:off x="15430500" y="974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69400</xdr:rowOff>
    </xdr:from>
    <xdr:ext cx="534377" cy="259045"/>
    <xdr:sp macro="" textlink="">
      <xdr:nvSpPr>
        <xdr:cNvPr id="599" name="テキスト ボックス 598"/>
        <xdr:cNvSpPr txBox="1"/>
      </xdr:nvSpPr>
      <xdr:spPr>
        <a:xfrm>
          <a:off x="15214111" y="984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8143</xdr:rowOff>
    </xdr:from>
    <xdr:to>
      <xdr:col>76</xdr:col>
      <xdr:colOff>165100</xdr:colOff>
      <xdr:row>57</xdr:row>
      <xdr:rowOff>109743</xdr:rowOff>
    </xdr:to>
    <xdr:sp macro="" textlink="">
      <xdr:nvSpPr>
        <xdr:cNvPr id="600" name="楕円 599"/>
        <xdr:cNvSpPr/>
      </xdr:nvSpPr>
      <xdr:spPr>
        <a:xfrm>
          <a:off x="14541500" y="978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100870</xdr:rowOff>
    </xdr:from>
    <xdr:ext cx="534377" cy="259045"/>
    <xdr:sp macro="" textlink="">
      <xdr:nvSpPr>
        <xdr:cNvPr id="601" name="テキスト ボックス 600"/>
        <xdr:cNvSpPr txBox="1"/>
      </xdr:nvSpPr>
      <xdr:spPr>
        <a:xfrm>
          <a:off x="14325111" y="9873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1400</xdr:rowOff>
    </xdr:from>
    <xdr:to>
      <xdr:col>72</xdr:col>
      <xdr:colOff>38100</xdr:colOff>
      <xdr:row>53</xdr:row>
      <xdr:rowOff>103000</xdr:rowOff>
    </xdr:to>
    <xdr:sp macro="" textlink="">
      <xdr:nvSpPr>
        <xdr:cNvPr id="602" name="楕円 601"/>
        <xdr:cNvSpPr/>
      </xdr:nvSpPr>
      <xdr:spPr>
        <a:xfrm>
          <a:off x="13652500" y="908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51</xdr:row>
      <xdr:rowOff>119527</xdr:rowOff>
    </xdr:from>
    <xdr:ext cx="599010" cy="259045"/>
    <xdr:sp macro="" textlink="">
      <xdr:nvSpPr>
        <xdr:cNvPr id="603" name="テキスト ボックス 602"/>
        <xdr:cNvSpPr txBox="1"/>
      </xdr:nvSpPr>
      <xdr:spPr>
        <a:xfrm>
          <a:off x="13403795" y="8863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24945</xdr:rowOff>
    </xdr:from>
    <xdr:to>
      <xdr:col>67</xdr:col>
      <xdr:colOff>101600</xdr:colOff>
      <xdr:row>52</xdr:row>
      <xdr:rowOff>126545</xdr:rowOff>
    </xdr:to>
    <xdr:sp macro="" textlink="">
      <xdr:nvSpPr>
        <xdr:cNvPr id="604" name="楕円 603"/>
        <xdr:cNvSpPr/>
      </xdr:nvSpPr>
      <xdr:spPr>
        <a:xfrm>
          <a:off x="12763500" y="894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50</xdr:row>
      <xdr:rowOff>143072</xdr:rowOff>
    </xdr:from>
    <xdr:ext cx="599010" cy="259045"/>
    <xdr:sp macro="" textlink="">
      <xdr:nvSpPr>
        <xdr:cNvPr id="605" name="テキスト ボックス 604"/>
        <xdr:cNvSpPr txBox="1"/>
      </xdr:nvSpPr>
      <xdr:spPr>
        <a:xfrm>
          <a:off x="12514795" y="8715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5" name="テキスト ボックス 62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137541</xdr:rowOff>
    </xdr:from>
    <xdr:to>
      <xdr:col>85</xdr:col>
      <xdr:colOff>126364</xdr:colOff>
      <xdr:row>79</xdr:row>
      <xdr:rowOff>44450</xdr:rowOff>
    </xdr:to>
    <xdr:cxnSp macro="">
      <xdr:nvCxnSpPr>
        <xdr:cNvPr id="629" name="直線コネクタ 628"/>
        <xdr:cNvCxnSpPr/>
      </xdr:nvCxnSpPr>
      <xdr:spPr>
        <a:xfrm flipV="1">
          <a:off x="16317595" y="12139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84218</xdr:rowOff>
    </xdr:from>
    <xdr:ext cx="599010" cy="259045"/>
    <xdr:sp macro="" textlink="">
      <xdr:nvSpPr>
        <xdr:cNvPr id="632" name="災害復旧費最大値テキスト"/>
        <xdr:cNvSpPr txBox="1"/>
      </xdr:nvSpPr>
      <xdr:spPr>
        <a:xfrm>
          <a:off x="16370300" y="11914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137541</xdr:rowOff>
    </xdr:from>
    <xdr:to>
      <xdr:col>86</xdr:col>
      <xdr:colOff>25400</xdr:colOff>
      <xdr:row>70</xdr:row>
      <xdr:rowOff>137541</xdr:rowOff>
    </xdr:to>
    <xdr:cxnSp macro="">
      <xdr:nvCxnSpPr>
        <xdr:cNvPr id="633" name="直線コネクタ 632"/>
        <xdr:cNvCxnSpPr/>
      </xdr:nvCxnSpPr>
      <xdr:spPr>
        <a:xfrm>
          <a:off x="16230600" y="12139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160731</xdr:rowOff>
    </xdr:from>
    <xdr:to>
      <xdr:col>85</xdr:col>
      <xdr:colOff>127000</xdr:colOff>
      <xdr:row>79</xdr:row>
      <xdr:rowOff>11912</xdr:rowOff>
    </xdr:to>
    <xdr:cxnSp macro="">
      <xdr:nvCxnSpPr>
        <xdr:cNvPr id="634" name="直線コネクタ 633"/>
        <xdr:cNvCxnSpPr/>
      </xdr:nvCxnSpPr>
      <xdr:spPr>
        <a:xfrm flipV="1">
          <a:off x="15481300" y="13533831"/>
          <a:ext cx="838200" cy="2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71010</xdr:rowOff>
    </xdr:from>
    <xdr:ext cx="469744" cy="259045"/>
    <xdr:sp macro="" textlink="">
      <xdr:nvSpPr>
        <xdr:cNvPr id="635" name="災害復旧費平均値テキスト"/>
        <xdr:cNvSpPr txBox="1"/>
      </xdr:nvSpPr>
      <xdr:spPr>
        <a:xfrm>
          <a:off x="16370300" y="13272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48133</xdr:rowOff>
    </xdr:from>
    <xdr:to>
      <xdr:col>85</xdr:col>
      <xdr:colOff>177800</xdr:colOff>
      <xdr:row>78</xdr:row>
      <xdr:rowOff>149733</xdr:rowOff>
    </xdr:to>
    <xdr:sp macro="" textlink="">
      <xdr:nvSpPr>
        <xdr:cNvPr id="636" name="フローチャート: 判断 635"/>
        <xdr:cNvSpPr/>
      </xdr:nvSpPr>
      <xdr:spPr>
        <a:xfrm>
          <a:off x="162687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11912</xdr:rowOff>
    </xdr:from>
    <xdr:to>
      <xdr:col>81</xdr:col>
      <xdr:colOff>50800</xdr:colOff>
      <xdr:row>79</xdr:row>
      <xdr:rowOff>25388</xdr:rowOff>
    </xdr:to>
    <xdr:cxnSp macro="">
      <xdr:nvCxnSpPr>
        <xdr:cNvPr id="637" name="直線コネクタ 636"/>
        <xdr:cNvCxnSpPr/>
      </xdr:nvCxnSpPr>
      <xdr:spPr>
        <a:xfrm flipV="1">
          <a:off x="14592300" y="13556462"/>
          <a:ext cx="889000" cy="13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36615</xdr:rowOff>
    </xdr:from>
    <xdr:to>
      <xdr:col>81</xdr:col>
      <xdr:colOff>101600</xdr:colOff>
      <xdr:row>78</xdr:row>
      <xdr:rowOff>138215</xdr:rowOff>
    </xdr:to>
    <xdr:sp macro="" textlink="">
      <xdr:nvSpPr>
        <xdr:cNvPr id="638" name="フローチャート: 判断 637"/>
        <xdr:cNvSpPr/>
      </xdr:nvSpPr>
      <xdr:spPr>
        <a:xfrm>
          <a:off x="15430500" y="134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154742</xdr:rowOff>
    </xdr:from>
    <xdr:ext cx="534377" cy="259045"/>
    <xdr:sp macro="" textlink="">
      <xdr:nvSpPr>
        <xdr:cNvPr id="639" name="テキスト ボックス 638"/>
        <xdr:cNvSpPr txBox="1"/>
      </xdr:nvSpPr>
      <xdr:spPr>
        <a:xfrm>
          <a:off x="15214111" y="1318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149758</xdr:rowOff>
    </xdr:from>
    <xdr:to>
      <xdr:col>76</xdr:col>
      <xdr:colOff>114300</xdr:colOff>
      <xdr:row>79</xdr:row>
      <xdr:rowOff>25388</xdr:rowOff>
    </xdr:to>
    <xdr:cxnSp macro="">
      <xdr:nvCxnSpPr>
        <xdr:cNvPr id="640" name="直線コネクタ 639"/>
        <xdr:cNvCxnSpPr/>
      </xdr:nvCxnSpPr>
      <xdr:spPr>
        <a:xfrm>
          <a:off x="13703300" y="13522858"/>
          <a:ext cx="889000" cy="47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49403</xdr:rowOff>
    </xdr:from>
    <xdr:to>
      <xdr:col>76</xdr:col>
      <xdr:colOff>165100</xdr:colOff>
      <xdr:row>78</xdr:row>
      <xdr:rowOff>151003</xdr:rowOff>
    </xdr:to>
    <xdr:sp macro="" textlink="">
      <xdr:nvSpPr>
        <xdr:cNvPr id="641" name="フローチャート: 判断 640"/>
        <xdr:cNvSpPr/>
      </xdr:nvSpPr>
      <xdr:spPr>
        <a:xfrm>
          <a:off x="145415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167530</xdr:rowOff>
    </xdr:from>
    <xdr:ext cx="469744" cy="259045"/>
    <xdr:sp macro="" textlink="">
      <xdr:nvSpPr>
        <xdr:cNvPr id="642" name="テキスト ボックス 641"/>
        <xdr:cNvSpPr txBox="1"/>
      </xdr:nvSpPr>
      <xdr:spPr>
        <a:xfrm>
          <a:off x="14357428" y="1319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149758</xdr:rowOff>
    </xdr:from>
    <xdr:to>
      <xdr:col>71</xdr:col>
      <xdr:colOff>177800</xdr:colOff>
      <xdr:row>78</xdr:row>
      <xdr:rowOff>168757</xdr:rowOff>
    </xdr:to>
    <xdr:cxnSp macro="">
      <xdr:nvCxnSpPr>
        <xdr:cNvPr id="643" name="直線コネクタ 642"/>
        <xdr:cNvCxnSpPr/>
      </xdr:nvCxnSpPr>
      <xdr:spPr>
        <a:xfrm flipV="1">
          <a:off x="12814300" y="13522858"/>
          <a:ext cx="889000" cy="18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97346</xdr:rowOff>
    </xdr:from>
    <xdr:to>
      <xdr:col>72</xdr:col>
      <xdr:colOff>38100</xdr:colOff>
      <xdr:row>79</xdr:row>
      <xdr:rowOff>27496</xdr:rowOff>
    </xdr:to>
    <xdr:sp macro="" textlink="">
      <xdr:nvSpPr>
        <xdr:cNvPr id="644" name="フローチャート: 判断 643"/>
        <xdr:cNvSpPr/>
      </xdr:nvSpPr>
      <xdr:spPr>
        <a:xfrm>
          <a:off x="13652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44023</xdr:rowOff>
    </xdr:from>
    <xdr:ext cx="469744" cy="259045"/>
    <xdr:sp macro="" textlink="">
      <xdr:nvSpPr>
        <xdr:cNvPr id="645" name="テキスト ボックス 644"/>
        <xdr:cNvSpPr txBox="1"/>
      </xdr:nvSpPr>
      <xdr:spPr>
        <a:xfrm>
          <a:off x="13468428" y="1324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111785</xdr:rowOff>
    </xdr:from>
    <xdr:to>
      <xdr:col>67</xdr:col>
      <xdr:colOff>101600</xdr:colOff>
      <xdr:row>79</xdr:row>
      <xdr:rowOff>41935</xdr:rowOff>
    </xdr:to>
    <xdr:sp macro="" textlink="">
      <xdr:nvSpPr>
        <xdr:cNvPr id="646" name="フローチャート: 判断 645"/>
        <xdr:cNvSpPr/>
      </xdr:nvSpPr>
      <xdr:spPr>
        <a:xfrm>
          <a:off x="12763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58462</xdr:rowOff>
    </xdr:from>
    <xdr:ext cx="469744" cy="259045"/>
    <xdr:sp macro="" textlink="">
      <xdr:nvSpPr>
        <xdr:cNvPr id="647" name="テキスト ボックス 646"/>
        <xdr:cNvSpPr txBox="1"/>
      </xdr:nvSpPr>
      <xdr:spPr>
        <a:xfrm>
          <a:off x="12579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109931</xdr:rowOff>
    </xdr:from>
    <xdr:to>
      <xdr:col>85</xdr:col>
      <xdr:colOff>177800</xdr:colOff>
      <xdr:row>79</xdr:row>
      <xdr:rowOff>40081</xdr:rowOff>
    </xdr:to>
    <xdr:sp macro="" textlink="">
      <xdr:nvSpPr>
        <xdr:cNvPr id="653" name="楕円 652"/>
        <xdr:cNvSpPr/>
      </xdr:nvSpPr>
      <xdr:spPr>
        <a:xfrm>
          <a:off x="16268700" y="1348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26560</xdr:rowOff>
    </xdr:from>
    <xdr:ext cx="469744" cy="259045"/>
    <xdr:sp macro="" textlink="">
      <xdr:nvSpPr>
        <xdr:cNvPr id="654" name="災害復旧費該当値テキスト"/>
        <xdr:cNvSpPr txBox="1"/>
      </xdr:nvSpPr>
      <xdr:spPr>
        <a:xfrm>
          <a:off x="16370300" y="13399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132562</xdr:rowOff>
    </xdr:from>
    <xdr:to>
      <xdr:col>81</xdr:col>
      <xdr:colOff>101600</xdr:colOff>
      <xdr:row>79</xdr:row>
      <xdr:rowOff>62712</xdr:rowOff>
    </xdr:to>
    <xdr:sp macro="" textlink="">
      <xdr:nvSpPr>
        <xdr:cNvPr id="655" name="楕円 654"/>
        <xdr:cNvSpPr/>
      </xdr:nvSpPr>
      <xdr:spPr>
        <a:xfrm>
          <a:off x="15430500" y="1350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53839</xdr:rowOff>
    </xdr:from>
    <xdr:ext cx="469744" cy="259045"/>
    <xdr:sp macro="" textlink="">
      <xdr:nvSpPr>
        <xdr:cNvPr id="656" name="テキスト ボックス 655"/>
        <xdr:cNvSpPr txBox="1"/>
      </xdr:nvSpPr>
      <xdr:spPr>
        <a:xfrm>
          <a:off x="15246428" y="1359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146038</xdr:rowOff>
    </xdr:from>
    <xdr:to>
      <xdr:col>76</xdr:col>
      <xdr:colOff>165100</xdr:colOff>
      <xdr:row>79</xdr:row>
      <xdr:rowOff>76188</xdr:rowOff>
    </xdr:to>
    <xdr:sp macro="" textlink="">
      <xdr:nvSpPr>
        <xdr:cNvPr id="657" name="楕円 656"/>
        <xdr:cNvSpPr/>
      </xdr:nvSpPr>
      <xdr:spPr>
        <a:xfrm>
          <a:off x="14541500" y="13519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67315</xdr:rowOff>
    </xdr:from>
    <xdr:ext cx="469744" cy="259045"/>
    <xdr:sp macro="" textlink="">
      <xdr:nvSpPr>
        <xdr:cNvPr id="658" name="テキスト ボックス 657"/>
        <xdr:cNvSpPr txBox="1"/>
      </xdr:nvSpPr>
      <xdr:spPr>
        <a:xfrm>
          <a:off x="14357428" y="13611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98958</xdr:rowOff>
    </xdr:from>
    <xdr:to>
      <xdr:col>72</xdr:col>
      <xdr:colOff>38100</xdr:colOff>
      <xdr:row>79</xdr:row>
      <xdr:rowOff>29108</xdr:rowOff>
    </xdr:to>
    <xdr:sp macro="" textlink="">
      <xdr:nvSpPr>
        <xdr:cNvPr id="659" name="楕円 658"/>
        <xdr:cNvSpPr/>
      </xdr:nvSpPr>
      <xdr:spPr>
        <a:xfrm>
          <a:off x="13652500" y="1347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20235</xdr:rowOff>
    </xdr:from>
    <xdr:ext cx="469744" cy="259045"/>
    <xdr:sp macro="" textlink="">
      <xdr:nvSpPr>
        <xdr:cNvPr id="660" name="テキスト ボックス 659"/>
        <xdr:cNvSpPr txBox="1"/>
      </xdr:nvSpPr>
      <xdr:spPr>
        <a:xfrm>
          <a:off x="13468428" y="13564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117957</xdr:rowOff>
    </xdr:from>
    <xdr:to>
      <xdr:col>67</xdr:col>
      <xdr:colOff>101600</xdr:colOff>
      <xdr:row>79</xdr:row>
      <xdr:rowOff>48107</xdr:rowOff>
    </xdr:to>
    <xdr:sp macro="" textlink="">
      <xdr:nvSpPr>
        <xdr:cNvPr id="661" name="楕円 660"/>
        <xdr:cNvSpPr/>
      </xdr:nvSpPr>
      <xdr:spPr>
        <a:xfrm>
          <a:off x="12763500" y="13491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39234</xdr:rowOff>
    </xdr:from>
    <xdr:ext cx="469744" cy="259045"/>
    <xdr:sp macro="" textlink="">
      <xdr:nvSpPr>
        <xdr:cNvPr id="662" name="テキスト ボックス 661"/>
        <xdr:cNvSpPr txBox="1"/>
      </xdr:nvSpPr>
      <xdr:spPr>
        <a:xfrm>
          <a:off x="12579428" y="13583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4" name="テキスト ボックス 67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6" name="テキスト ボックス 675"/>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8" name="テキスト ボックス 677"/>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0" name="テキスト ボックス 679"/>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2" name="テキスト ボックス 681"/>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4" name="テキスト ボックス 683"/>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135455</xdr:rowOff>
    </xdr:from>
    <xdr:to>
      <xdr:col>85</xdr:col>
      <xdr:colOff>126364</xdr:colOff>
      <xdr:row>99</xdr:row>
      <xdr:rowOff>4319</xdr:rowOff>
    </xdr:to>
    <xdr:cxnSp macro="">
      <xdr:nvCxnSpPr>
        <xdr:cNvPr id="688" name="直線コネクタ 687"/>
        <xdr:cNvCxnSpPr/>
      </xdr:nvCxnSpPr>
      <xdr:spPr>
        <a:xfrm flipV="1">
          <a:off x="16317595" y="15565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8146</xdr:rowOff>
    </xdr:from>
    <xdr:ext cx="534377" cy="259045"/>
    <xdr:sp macro="" textlink="">
      <xdr:nvSpPr>
        <xdr:cNvPr id="689" name="公債費最小値テキスト"/>
        <xdr:cNvSpPr txBox="1"/>
      </xdr:nvSpPr>
      <xdr:spPr>
        <a:xfrm>
          <a:off x="16370300" y="1698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4319</xdr:rowOff>
    </xdr:from>
    <xdr:to>
      <xdr:col>86</xdr:col>
      <xdr:colOff>25400</xdr:colOff>
      <xdr:row>99</xdr:row>
      <xdr:rowOff>4319</xdr:rowOff>
    </xdr:to>
    <xdr:cxnSp macro="">
      <xdr:nvCxnSpPr>
        <xdr:cNvPr id="690" name="直線コネクタ 689"/>
        <xdr:cNvCxnSpPr/>
      </xdr:nvCxnSpPr>
      <xdr:spPr>
        <a:xfrm>
          <a:off x="16230600" y="16977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82132</xdr:rowOff>
    </xdr:from>
    <xdr:ext cx="599010" cy="259045"/>
    <xdr:sp macro="" textlink="">
      <xdr:nvSpPr>
        <xdr:cNvPr id="691" name="公債費最大値テキスト"/>
        <xdr:cNvSpPr txBox="1"/>
      </xdr:nvSpPr>
      <xdr:spPr>
        <a:xfrm>
          <a:off x="16370300" y="15341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135455</xdr:rowOff>
    </xdr:from>
    <xdr:to>
      <xdr:col>86</xdr:col>
      <xdr:colOff>25400</xdr:colOff>
      <xdr:row>90</xdr:row>
      <xdr:rowOff>135455</xdr:rowOff>
    </xdr:to>
    <xdr:cxnSp macro="">
      <xdr:nvCxnSpPr>
        <xdr:cNvPr id="692" name="直線コネクタ 691"/>
        <xdr:cNvCxnSpPr/>
      </xdr:nvCxnSpPr>
      <xdr:spPr>
        <a:xfrm>
          <a:off x="16230600" y="155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29299</xdr:rowOff>
    </xdr:from>
    <xdr:to>
      <xdr:col>85</xdr:col>
      <xdr:colOff>127000</xdr:colOff>
      <xdr:row>97</xdr:row>
      <xdr:rowOff>32431</xdr:rowOff>
    </xdr:to>
    <xdr:cxnSp macro="">
      <xdr:nvCxnSpPr>
        <xdr:cNvPr id="693" name="直線コネクタ 692"/>
        <xdr:cNvCxnSpPr/>
      </xdr:nvCxnSpPr>
      <xdr:spPr>
        <a:xfrm flipV="1">
          <a:off x="15481300" y="16659949"/>
          <a:ext cx="838200" cy="3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139113</xdr:rowOff>
    </xdr:from>
    <xdr:ext cx="534377" cy="259045"/>
    <xdr:sp macro="" textlink="">
      <xdr:nvSpPr>
        <xdr:cNvPr id="694" name="公債費平均値テキスト"/>
        <xdr:cNvSpPr txBox="1"/>
      </xdr:nvSpPr>
      <xdr:spPr>
        <a:xfrm>
          <a:off x="16370300" y="16769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160686</xdr:rowOff>
    </xdr:from>
    <xdr:to>
      <xdr:col>85</xdr:col>
      <xdr:colOff>177800</xdr:colOff>
      <xdr:row>98</xdr:row>
      <xdr:rowOff>90836</xdr:rowOff>
    </xdr:to>
    <xdr:sp macro="" textlink="">
      <xdr:nvSpPr>
        <xdr:cNvPr id="695" name="フローチャート: 判断 694"/>
        <xdr:cNvSpPr/>
      </xdr:nvSpPr>
      <xdr:spPr>
        <a:xfrm>
          <a:off x="162687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32431</xdr:rowOff>
    </xdr:from>
    <xdr:to>
      <xdr:col>81</xdr:col>
      <xdr:colOff>50800</xdr:colOff>
      <xdr:row>97</xdr:row>
      <xdr:rowOff>56111</xdr:rowOff>
    </xdr:to>
    <xdr:cxnSp macro="">
      <xdr:nvCxnSpPr>
        <xdr:cNvPr id="696" name="直線コネクタ 695"/>
        <xdr:cNvCxnSpPr/>
      </xdr:nvCxnSpPr>
      <xdr:spPr>
        <a:xfrm flipV="1">
          <a:off x="14592300" y="16663081"/>
          <a:ext cx="889000" cy="23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165060</xdr:rowOff>
    </xdr:from>
    <xdr:to>
      <xdr:col>81</xdr:col>
      <xdr:colOff>101600</xdr:colOff>
      <xdr:row>98</xdr:row>
      <xdr:rowOff>95210</xdr:rowOff>
    </xdr:to>
    <xdr:sp macro="" textlink="">
      <xdr:nvSpPr>
        <xdr:cNvPr id="697" name="フローチャート: 判断 696"/>
        <xdr:cNvSpPr/>
      </xdr:nvSpPr>
      <xdr:spPr>
        <a:xfrm>
          <a:off x="15430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86337</xdr:rowOff>
    </xdr:from>
    <xdr:ext cx="534377" cy="259045"/>
    <xdr:sp macro="" textlink="">
      <xdr:nvSpPr>
        <xdr:cNvPr id="698" name="テキスト ボックス 697"/>
        <xdr:cNvSpPr txBox="1"/>
      </xdr:nvSpPr>
      <xdr:spPr>
        <a:xfrm>
          <a:off x="15214111" y="1688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56111</xdr:rowOff>
    </xdr:from>
    <xdr:to>
      <xdr:col>76</xdr:col>
      <xdr:colOff>114300</xdr:colOff>
      <xdr:row>97</xdr:row>
      <xdr:rowOff>75633</xdr:rowOff>
    </xdr:to>
    <xdr:cxnSp macro="">
      <xdr:nvCxnSpPr>
        <xdr:cNvPr id="699" name="直線コネクタ 698"/>
        <xdr:cNvCxnSpPr/>
      </xdr:nvCxnSpPr>
      <xdr:spPr>
        <a:xfrm flipV="1">
          <a:off x="13703300" y="16686761"/>
          <a:ext cx="889000" cy="19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162902</xdr:rowOff>
    </xdr:from>
    <xdr:to>
      <xdr:col>76</xdr:col>
      <xdr:colOff>165100</xdr:colOff>
      <xdr:row>98</xdr:row>
      <xdr:rowOff>93052</xdr:rowOff>
    </xdr:to>
    <xdr:sp macro="" textlink="">
      <xdr:nvSpPr>
        <xdr:cNvPr id="700" name="フローチャート: 判断 699"/>
        <xdr:cNvSpPr/>
      </xdr:nvSpPr>
      <xdr:spPr>
        <a:xfrm>
          <a:off x="14541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84179</xdr:rowOff>
    </xdr:from>
    <xdr:ext cx="534377" cy="259045"/>
    <xdr:sp macro="" textlink="">
      <xdr:nvSpPr>
        <xdr:cNvPr id="701" name="テキスト ボックス 700"/>
        <xdr:cNvSpPr txBox="1"/>
      </xdr:nvSpPr>
      <xdr:spPr>
        <a:xfrm>
          <a:off x="14325111" y="1688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75633</xdr:rowOff>
    </xdr:from>
    <xdr:to>
      <xdr:col>71</xdr:col>
      <xdr:colOff>177800</xdr:colOff>
      <xdr:row>97</xdr:row>
      <xdr:rowOff>90587</xdr:rowOff>
    </xdr:to>
    <xdr:cxnSp macro="">
      <xdr:nvCxnSpPr>
        <xdr:cNvPr id="702" name="直線コネクタ 701"/>
        <xdr:cNvCxnSpPr/>
      </xdr:nvCxnSpPr>
      <xdr:spPr>
        <a:xfrm flipV="1">
          <a:off x="12814300" y="16706283"/>
          <a:ext cx="889000" cy="14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162140</xdr:rowOff>
    </xdr:from>
    <xdr:to>
      <xdr:col>72</xdr:col>
      <xdr:colOff>38100</xdr:colOff>
      <xdr:row>98</xdr:row>
      <xdr:rowOff>92290</xdr:rowOff>
    </xdr:to>
    <xdr:sp macro="" textlink="">
      <xdr:nvSpPr>
        <xdr:cNvPr id="703" name="フローチャート: 判断 702"/>
        <xdr:cNvSpPr/>
      </xdr:nvSpPr>
      <xdr:spPr>
        <a:xfrm>
          <a:off x="13652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83417</xdr:rowOff>
    </xdr:from>
    <xdr:ext cx="534377" cy="259045"/>
    <xdr:sp macro="" textlink="">
      <xdr:nvSpPr>
        <xdr:cNvPr id="704" name="テキスト ボックス 703"/>
        <xdr:cNvSpPr txBox="1"/>
      </xdr:nvSpPr>
      <xdr:spPr>
        <a:xfrm>
          <a:off x="13436111" y="1688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159446</xdr:rowOff>
    </xdr:from>
    <xdr:to>
      <xdr:col>67</xdr:col>
      <xdr:colOff>101600</xdr:colOff>
      <xdr:row>98</xdr:row>
      <xdr:rowOff>89596</xdr:rowOff>
    </xdr:to>
    <xdr:sp macro="" textlink="">
      <xdr:nvSpPr>
        <xdr:cNvPr id="705" name="フローチャート: 判断 704"/>
        <xdr:cNvSpPr/>
      </xdr:nvSpPr>
      <xdr:spPr>
        <a:xfrm>
          <a:off x="12763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80723</xdr:rowOff>
    </xdr:from>
    <xdr:ext cx="534377" cy="259045"/>
    <xdr:sp macro="" textlink="">
      <xdr:nvSpPr>
        <xdr:cNvPr id="706" name="テキスト ボックス 705"/>
        <xdr:cNvSpPr txBox="1"/>
      </xdr:nvSpPr>
      <xdr:spPr>
        <a:xfrm>
          <a:off x="12547111" y="16882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149949</xdr:rowOff>
    </xdr:from>
    <xdr:to>
      <xdr:col>85</xdr:col>
      <xdr:colOff>177800</xdr:colOff>
      <xdr:row>97</xdr:row>
      <xdr:rowOff>80099</xdr:rowOff>
    </xdr:to>
    <xdr:sp macro="" textlink="">
      <xdr:nvSpPr>
        <xdr:cNvPr id="712" name="楕円 711"/>
        <xdr:cNvSpPr/>
      </xdr:nvSpPr>
      <xdr:spPr>
        <a:xfrm>
          <a:off x="16268700" y="16609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1376</xdr:rowOff>
    </xdr:from>
    <xdr:ext cx="599010" cy="259045"/>
    <xdr:sp macro="" textlink="">
      <xdr:nvSpPr>
        <xdr:cNvPr id="713" name="公債費該当値テキスト"/>
        <xdr:cNvSpPr txBox="1"/>
      </xdr:nvSpPr>
      <xdr:spPr>
        <a:xfrm>
          <a:off x="16370300" y="16460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153081</xdr:rowOff>
    </xdr:from>
    <xdr:to>
      <xdr:col>81</xdr:col>
      <xdr:colOff>101600</xdr:colOff>
      <xdr:row>97</xdr:row>
      <xdr:rowOff>83231</xdr:rowOff>
    </xdr:to>
    <xdr:sp macro="" textlink="">
      <xdr:nvSpPr>
        <xdr:cNvPr id="714" name="楕円 713"/>
        <xdr:cNvSpPr/>
      </xdr:nvSpPr>
      <xdr:spPr>
        <a:xfrm>
          <a:off x="15430500" y="16612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99758</xdr:rowOff>
    </xdr:from>
    <xdr:ext cx="599010" cy="259045"/>
    <xdr:sp macro="" textlink="">
      <xdr:nvSpPr>
        <xdr:cNvPr id="715" name="テキスト ボックス 714"/>
        <xdr:cNvSpPr txBox="1"/>
      </xdr:nvSpPr>
      <xdr:spPr>
        <a:xfrm>
          <a:off x="15181795" y="16387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5311</xdr:rowOff>
    </xdr:from>
    <xdr:to>
      <xdr:col>76</xdr:col>
      <xdr:colOff>165100</xdr:colOff>
      <xdr:row>97</xdr:row>
      <xdr:rowOff>106911</xdr:rowOff>
    </xdr:to>
    <xdr:sp macro="" textlink="">
      <xdr:nvSpPr>
        <xdr:cNvPr id="716" name="楕円 715"/>
        <xdr:cNvSpPr/>
      </xdr:nvSpPr>
      <xdr:spPr>
        <a:xfrm>
          <a:off x="14541500" y="1663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123438</xdr:rowOff>
    </xdr:from>
    <xdr:ext cx="599010" cy="259045"/>
    <xdr:sp macro="" textlink="">
      <xdr:nvSpPr>
        <xdr:cNvPr id="717" name="テキスト ボックス 716"/>
        <xdr:cNvSpPr txBox="1"/>
      </xdr:nvSpPr>
      <xdr:spPr>
        <a:xfrm>
          <a:off x="14292795" y="16411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24833</xdr:rowOff>
    </xdr:from>
    <xdr:to>
      <xdr:col>72</xdr:col>
      <xdr:colOff>38100</xdr:colOff>
      <xdr:row>97</xdr:row>
      <xdr:rowOff>126433</xdr:rowOff>
    </xdr:to>
    <xdr:sp macro="" textlink="">
      <xdr:nvSpPr>
        <xdr:cNvPr id="718" name="楕円 717"/>
        <xdr:cNvSpPr/>
      </xdr:nvSpPr>
      <xdr:spPr>
        <a:xfrm>
          <a:off x="13652500" y="16655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142960</xdr:rowOff>
    </xdr:from>
    <xdr:ext cx="599010" cy="259045"/>
    <xdr:sp macro="" textlink="">
      <xdr:nvSpPr>
        <xdr:cNvPr id="719" name="テキスト ボックス 718"/>
        <xdr:cNvSpPr txBox="1"/>
      </xdr:nvSpPr>
      <xdr:spPr>
        <a:xfrm>
          <a:off x="13403795" y="16430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39787</xdr:rowOff>
    </xdr:from>
    <xdr:to>
      <xdr:col>67</xdr:col>
      <xdr:colOff>101600</xdr:colOff>
      <xdr:row>97</xdr:row>
      <xdr:rowOff>141387</xdr:rowOff>
    </xdr:to>
    <xdr:sp macro="" textlink="">
      <xdr:nvSpPr>
        <xdr:cNvPr id="720" name="楕円 719"/>
        <xdr:cNvSpPr/>
      </xdr:nvSpPr>
      <xdr:spPr>
        <a:xfrm>
          <a:off x="12763500" y="1667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157914</xdr:rowOff>
    </xdr:from>
    <xdr:ext cx="599010" cy="259045"/>
    <xdr:sp macro="" textlink="">
      <xdr:nvSpPr>
        <xdr:cNvPr id="721" name="テキスト ボックス 720"/>
        <xdr:cNvSpPr txBox="1"/>
      </xdr:nvSpPr>
      <xdr:spPr>
        <a:xfrm>
          <a:off x="12514795" y="16445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149416</xdr:rowOff>
    </xdr:from>
    <xdr:to>
      <xdr:col>116</xdr:col>
      <xdr:colOff>62864</xdr:colOff>
      <xdr:row>39</xdr:row>
      <xdr:rowOff>44450</xdr:rowOff>
    </xdr:to>
    <xdr:cxnSp macro="">
      <xdr:nvCxnSpPr>
        <xdr:cNvPr id="745" name="直線コネクタ 744"/>
        <xdr:cNvCxnSpPr/>
      </xdr:nvCxnSpPr>
      <xdr:spPr>
        <a:xfrm flipV="1">
          <a:off x="22159595" y="5121466"/>
          <a:ext cx="1269" cy="1609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73360</xdr:rowOff>
    </xdr:from>
    <xdr:ext cx="249299" cy="259045"/>
    <xdr:sp macro="" textlink="">
      <xdr:nvSpPr>
        <xdr:cNvPr id="746" name="諸支出金最小値テキスト"/>
        <xdr:cNvSpPr txBox="1"/>
      </xdr:nvSpPr>
      <xdr:spPr>
        <a:xfrm>
          <a:off x="22212300" y="6759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96093</xdr:rowOff>
    </xdr:from>
    <xdr:ext cx="469744" cy="259045"/>
    <xdr:sp macro="" textlink="">
      <xdr:nvSpPr>
        <xdr:cNvPr id="748" name="諸支出金最大値テキスト"/>
        <xdr:cNvSpPr txBox="1"/>
      </xdr:nvSpPr>
      <xdr:spPr>
        <a:xfrm>
          <a:off x="22212300" y="4896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149416</xdr:rowOff>
    </xdr:from>
    <xdr:to>
      <xdr:col>116</xdr:col>
      <xdr:colOff>152400</xdr:colOff>
      <xdr:row>29</xdr:row>
      <xdr:rowOff>149416</xdr:rowOff>
    </xdr:to>
    <xdr:cxnSp macro="">
      <xdr:nvCxnSpPr>
        <xdr:cNvPr id="749" name="直線コネクタ 748"/>
        <xdr:cNvCxnSpPr/>
      </xdr:nvCxnSpPr>
      <xdr:spPr>
        <a:xfrm>
          <a:off x="22072600" y="5121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162259</xdr:rowOff>
    </xdr:from>
    <xdr:ext cx="378565" cy="259045"/>
    <xdr:sp macro="" textlink="">
      <xdr:nvSpPr>
        <xdr:cNvPr id="751" name="諸支出金平均値テキスト"/>
        <xdr:cNvSpPr txBox="1"/>
      </xdr:nvSpPr>
      <xdr:spPr>
        <a:xfrm>
          <a:off x="22212300" y="65059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139382</xdr:rowOff>
    </xdr:from>
    <xdr:to>
      <xdr:col>116</xdr:col>
      <xdr:colOff>114300</xdr:colOff>
      <xdr:row>39</xdr:row>
      <xdr:rowOff>69532</xdr:rowOff>
    </xdr:to>
    <xdr:sp macro="" textlink="">
      <xdr:nvSpPr>
        <xdr:cNvPr id="752" name="フローチャート: 判断 751"/>
        <xdr:cNvSpPr/>
      </xdr:nvSpPr>
      <xdr:spPr>
        <a:xfrm>
          <a:off x="22110700" y="665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142240</xdr:rowOff>
    </xdr:from>
    <xdr:to>
      <xdr:col>112</xdr:col>
      <xdr:colOff>38100</xdr:colOff>
      <xdr:row>39</xdr:row>
      <xdr:rowOff>72390</xdr:rowOff>
    </xdr:to>
    <xdr:sp macro="" textlink="">
      <xdr:nvSpPr>
        <xdr:cNvPr id="754" name="フローチャート: 判断 753"/>
        <xdr:cNvSpPr/>
      </xdr:nvSpPr>
      <xdr:spPr>
        <a:xfrm>
          <a:off x="21272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88917</xdr:rowOff>
    </xdr:from>
    <xdr:ext cx="378565" cy="259045"/>
    <xdr:sp macro="" textlink="">
      <xdr:nvSpPr>
        <xdr:cNvPr id="755" name="テキスト ボックス 754"/>
        <xdr:cNvSpPr txBox="1"/>
      </xdr:nvSpPr>
      <xdr:spPr>
        <a:xfrm>
          <a:off x="21134017" y="6432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134430</xdr:rowOff>
    </xdr:from>
    <xdr:to>
      <xdr:col>107</xdr:col>
      <xdr:colOff>101600</xdr:colOff>
      <xdr:row>39</xdr:row>
      <xdr:rowOff>64580</xdr:rowOff>
    </xdr:to>
    <xdr:sp macro="" textlink="">
      <xdr:nvSpPr>
        <xdr:cNvPr id="757" name="フローチャート: 判断 756"/>
        <xdr:cNvSpPr/>
      </xdr:nvSpPr>
      <xdr:spPr>
        <a:xfrm>
          <a:off x="20383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81106</xdr:rowOff>
    </xdr:from>
    <xdr:ext cx="378565" cy="259045"/>
    <xdr:sp macro="" textlink="">
      <xdr:nvSpPr>
        <xdr:cNvPr id="758" name="テキスト ボックス 757"/>
        <xdr:cNvSpPr txBox="1"/>
      </xdr:nvSpPr>
      <xdr:spPr>
        <a:xfrm>
          <a:off x="20245017" y="64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89091</xdr:rowOff>
    </xdr:from>
    <xdr:to>
      <xdr:col>102</xdr:col>
      <xdr:colOff>165100</xdr:colOff>
      <xdr:row>39</xdr:row>
      <xdr:rowOff>19241</xdr:rowOff>
    </xdr:to>
    <xdr:sp macro="" textlink="">
      <xdr:nvSpPr>
        <xdr:cNvPr id="760" name="フローチャート: 判断 759"/>
        <xdr:cNvSpPr/>
      </xdr:nvSpPr>
      <xdr:spPr>
        <a:xfrm>
          <a:off x="19494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35768</xdr:rowOff>
    </xdr:from>
    <xdr:ext cx="378565" cy="259045"/>
    <xdr:sp macro="" textlink="">
      <xdr:nvSpPr>
        <xdr:cNvPr id="761" name="テキスト ボックス 760"/>
        <xdr:cNvSpPr txBox="1"/>
      </xdr:nvSpPr>
      <xdr:spPr>
        <a:xfrm>
          <a:off x="19356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141097</xdr:rowOff>
    </xdr:from>
    <xdr:to>
      <xdr:col>98</xdr:col>
      <xdr:colOff>38100</xdr:colOff>
      <xdr:row>39</xdr:row>
      <xdr:rowOff>71247</xdr:rowOff>
    </xdr:to>
    <xdr:sp macro="" textlink="">
      <xdr:nvSpPr>
        <xdr:cNvPr id="762" name="フローチャート: 判断 761"/>
        <xdr:cNvSpPr/>
      </xdr:nvSpPr>
      <xdr:spPr>
        <a:xfrm>
          <a:off x="18605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87774</xdr:rowOff>
    </xdr:from>
    <xdr:ext cx="378565" cy="259045"/>
    <xdr:sp macro="" textlink="">
      <xdr:nvSpPr>
        <xdr:cNvPr id="763" name="テキスト ボックス 762"/>
        <xdr:cNvSpPr txBox="1"/>
      </xdr:nvSpPr>
      <xdr:spPr>
        <a:xfrm>
          <a:off x="18467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117810</xdr:rowOff>
    </xdr:from>
    <xdr:ext cx="249299" cy="259045"/>
    <xdr:sp macro="" textlink="">
      <xdr:nvSpPr>
        <xdr:cNvPr id="770" name="諸支出金該当値テキスト"/>
        <xdr:cNvSpPr txBox="1"/>
      </xdr:nvSpPr>
      <xdr:spPr>
        <a:xfrm>
          <a:off x="22212300" y="6632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168021</xdr:rowOff>
    </xdr:from>
    <xdr:to>
      <xdr:col>116</xdr:col>
      <xdr:colOff>62864</xdr:colOff>
      <xdr:row>59</xdr:row>
      <xdr:rowOff>44450</xdr:rowOff>
    </xdr:to>
    <xdr:cxnSp macro="">
      <xdr:nvCxnSpPr>
        <xdr:cNvPr id="802" name="直線コネクタ 801"/>
        <xdr:cNvCxnSpPr/>
      </xdr:nvCxnSpPr>
      <xdr:spPr>
        <a:xfrm flipV="1">
          <a:off x="22159595" y="8740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92219</xdr:rowOff>
    </xdr:from>
    <xdr:ext cx="249299" cy="259045"/>
    <xdr:sp macro="" textlink="">
      <xdr:nvSpPr>
        <xdr:cNvPr id="803" name="前年度繰上充用金最小値テキスト"/>
        <xdr:cNvSpPr txBox="1"/>
      </xdr:nvSpPr>
      <xdr:spPr>
        <a:xfrm>
          <a:off x="22212300" y="10207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114698</xdr:rowOff>
    </xdr:from>
    <xdr:ext cx="534377" cy="259045"/>
    <xdr:sp macro="" textlink="">
      <xdr:nvSpPr>
        <xdr:cNvPr id="805" name="前年度繰上充用金最大値テキスト"/>
        <xdr:cNvSpPr txBox="1"/>
      </xdr:nvSpPr>
      <xdr:spPr>
        <a:xfrm>
          <a:off x="22212300" y="851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11,177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168021</xdr:rowOff>
    </xdr:from>
    <xdr:to>
      <xdr:col>116</xdr:col>
      <xdr:colOff>152400</xdr:colOff>
      <xdr:row>50</xdr:row>
      <xdr:rowOff>168021</xdr:rowOff>
    </xdr:to>
    <xdr:cxnSp macro="">
      <xdr:nvCxnSpPr>
        <xdr:cNvPr id="806" name="直線コネクタ 805"/>
        <xdr:cNvCxnSpPr/>
      </xdr:nvCxnSpPr>
      <xdr:spPr>
        <a:xfrm>
          <a:off x="22072600" y="874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9669</xdr:rowOff>
    </xdr:from>
    <xdr:ext cx="313932" cy="259045"/>
    <xdr:sp macro="" textlink="">
      <xdr:nvSpPr>
        <xdr:cNvPr id="808" name="前年度繰上充用金平均値テキスト"/>
        <xdr:cNvSpPr txBox="1"/>
      </xdr:nvSpPr>
      <xdr:spPr>
        <a:xfrm>
          <a:off x="22212300" y="9953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158242</xdr:rowOff>
    </xdr:from>
    <xdr:to>
      <xdr:col>116</xdr:col>
      <xdr:colOff>114300</xdr:colOff>
      <xdr:row>59</xdr:row>
      <xdr:rowOff>88392</xdr:rowOff>
    </xdr:to>
    <xdr:sp macro="" textlink="">
      <xdr:nvSpPr>
        <xdr:cNvPr id="809" name="フローチャート: 判断 808"/>
        <xdr:cNvSpPr/>
      </xdr:nvSpPr>
      <xdr:spPr>
        <a:xfrm>
          <a:off x="22110700" y="1010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156972</xdr:rowOff>
    </xdr:from>
    <xdr:to>
      <xdr:col>112</xdr:col>
      <xdr:colOff>38100</xdr:colOff>
      <xdr:row>59</xdr:row>
      <xdr:rowOff>87122</xdr:rowOff>
    </xdr:to>
    <xdr:sp macro="" textlink="">
      <xdr:nvSpPr>
        <xdr:cNvPr id="811" name="フローチャート: 判断 810"/>
        <xdr:cNvSpPr/>
      </xdr:nvSpPr>
      <xdr:spPr>
        <a:xfrm>
          <a:off x="212725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103649</xdr:rowOff>
    </xdr:from>
    <xdr:ext cx="313932" cy="259045"/>
    <xdr:sp macro="" textlink="">
      <xdr:nvSpPr>
        <xdr:cNvPr id="812" name="テキスト ボックス 811"/>
        <xdr:cNvSpPr txBox="1"/>
      </xdr:nvSpPr>
      <xdr:spPr>
        <a:xfrm>
          <a:off x="21166333" y="9876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156718</xdr:rowOff>
    </xdr:from>
    <xdr:to>
      <xdr:col>107</xdr:col>
      <xdr:colOff>101600</xdr:colOff>
      <xdr:row>59</xdr:row>
      <xdr:rowOff>86868</xdr:rowOff>
    </xdr:to>
    <xdr:sp macro="" textlink="">
      <xdr:nvSpPr>
        <xdr:cNvPr id="814" name="フローチャート: 判断 813"/>
        <xdr:cNvSpPr/>
      </xdr:nvSpPr>
      <xdr:spPr>
        <a:xfrm>
          <a:off x="20383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103395</xdr:rowOff>
    </xdr:from>
    <xdr:ext cx="313932" cy="259045"/>
    <xdr:sp macro="" textlink="">
      <xdr:nvSpPr>
        <xdr:cNvPr id="815" name="テキスト ボックス 814"/>
        <xdr:cNvSpPr txBox="1"/>
      </xdr:nvSpPr>
      <xdr:spPr>
        <a:xfrm>
          <a:off x="20277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157353</xdr:rowOff>
    </xdr:from>
    <xdr:to>
      <xdr:col>102</xdr:col>
      <xdr:colOff>165100</xdr:colOff>
      <xdr:row>59</xdr:row>
      <xdr:rowOff>87503</xdr:rowOff>
    </xdr:to>
    <xdr:sp macro="" textlink="">
      <xdr:nvSpPr>
        <xdr:cNvPr id="817" name="フローチャート: 判断 816"/>
        <xdr:cNvSpPr/>
      </xdr:nvSpPr>
      <xdr:spPr>
        <a:xfrm>
          <a:off x="19494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104030</xdr:rowOff>
    </xdr:from>
    <xdr:ext cx="313932" cy="259045"/>
    <xdr:sp macro="" textlink="">
      <xdr:nvSpPr>
        <xdr:cNvPr id="818" name="テキスト ボックス 817"/>
        <xdr:cNvSpPr txBox="1"/>
      </xdr:nvSpPr>
      <xdr:spPr>
        <a:xfrm>
          <a:off x="19388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158115</xdr:rowOff>
    </xdr:from>
    <xdr:to>
      <xdr:col>98</xdr:col>
      <xdr:colOff>38100</xdr:colOff>
      <xdr:row>59</xdr:row>
      <xdr:rowOff>88265</xdr:rowOff>
    </xdr:to>
    <xdr:sp macro="" textlink="">
      <xdr:nvSpPr>
        <xdr:cNvPr id="819" name="フローチャート: 判断 818"/>
        <xdr:cNvSpPr/>
      </xdr:nvSpPr>
      <xdr:spPr>
        <a:xfrm>
          <a:off x="18605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104792</xdr:rowOff>
    </xdr:from>
    <xdr:ext cx="313932" cy="259045"/>
    <xdr:sp macro="" textlink="">
      <xdr:nvSpPr>
        <xdr:cNvPr id="820" name="テキスト ボックス 819"/>
        <xdr:cNvSpPr txBox="1"/>
      </xdr:nvSpPr>
      <xdr:spPr>
        <a:xfrm>
          <a:off x="18499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136669</xdr:rowOff>
    </xdr:from>
    <xdr:ext cx="249299" cy="259045"/>
    <xdr:sp macro="" textlink="">
      <xdr:nvSpPr>
        <xdr:cNvPr id="827" name="前年度繰上充用金該当値テキスト"/>
        <xdr:cNvSpPr txBox="1"/>
      </xdr:nvSpPr>
      <xdr:spPr>
        <a:xfrm>
          <a:off x="22212300" y="10080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9" name="テキスト ボックス 828"/>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3" name="テキスト ボックス 832"/>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5" name="テキスト ボックス 834"/>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令和元年度まで総務費に計上されていたふるさと納税関連経費が所管替えにより商工費に移行したことなど、減額要因があったものの、特別定額給付金事業の実施により類似団体平均と同じく、前年度から大きく増額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・農林水産業費は、メジカ産業再生プロジェクト事業の令和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年度事業費が増額（残渣加工施設の</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期工事、共同加工施設</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期工事の実施等による）となったことで住民一人当たりコストは前年度から倍増した。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・商工費は、ふるさと納税関連経費が令和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所管替えにより総務費から移行したことに伴う増額に加え、地域電子通貨事業や休業等要請協力負担金・補助金など、コロナ対策事業の多くを商工費から支出したため、住民一人当たりコストは前年度から</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倍以上増加の</a:t>
          </a:r>
          <a:r>
            <a:rPr kumimoji="1" lang="en-US" altLang="ja-JP" sz="1300">
              <a:latin typeface="ＭＳ Ｐゴシック" panose="020B0600070205080204" pitchFamily="50" charset="-128"/>
              <a:ea typeface="ＭＳ Ｐゴシック" panose="020B0600070205080204" pitchFamily="50" charset="-128"/>
            </a:rPr>
            <a:t>73,924</a:t>
          </a:r>
          <a:r>
            <a:rPr kumimoji="1" lang="ja-JP" altLang="en-US" sz="1300">
              <a:latin typeface="ＭＳ Ｐゴシック" panose="020B0600070205080204" pitchFamily="50" charset="-128"/>
              <a:ea typeface="ＭＳ Ｐゴシック" panose="020B0600070205080204" pitchFamily="50" charset="-128"/>
            </a:rPr>
            <a:t>円となった。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・消防費は、防災行政無線デジタルシステム設置事業の</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期工事の実施のほか、消防救助工作車購入事業、市街地地区消防屯所移転新築事業の実施によって対前年度比</a:t>
          </a:r>
          <a:r>
            <a:rPr kumimoji="1" lang="en-US" altLang="ja-JP" sz="1300">
              <a:latin typeface="ＭＳ Ｐゴシック" panose="020B0600070205080204" pitchFamily="50" charset="-128"/>
              <a:ea typeface="ＭＳ Ｐゴシック" panose="020B0600070205080204" pitchFamily="50" charset="-128"/>
            </a:rPr>
            <a:t>408,117</a:t>
          </a:r>
          <a:r>
            <a:rPr kumimoji="1" lang="ja-JP" altLang="en-US" sz="1300">
              <a:latin typeface="ＭＳ Ｐゴシック" panose="020B0600070205080204" pitchFamily="50" charset="-128"/>
              <a:ea typeface="ＭＳ Ｐゴシック" panose="020B0600070205080204" pitchFamily="50" charset="-128"/>
            </a:rPr>
            <a:t>千円の増額となったことで、住民一人当たりコストについても大幅な増となっている。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なお、従来から類似団体平均と乖離がある要因は、消防署の単独運営による職員人件費が計上されていることや、南海トラフ地震対策として木造住宅耐震改修費補助金事業、老朽住宅除却事業費補助金事業などを継続実施していることが主な要因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高知県土佐清水市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令和</a:t>
          </a:r>
          <a:r>
            <a:rPr kumimoji="1" lang="en-US" altLang="ja-JP" sz="1300">
              <a:latin typeface="ＭＳ ゴシック" pitchFamily="49" charset="-128"/>
              <a:ea typeface="ＭＳ ゴシック" pitchFamily="49" charset="-128"/>
            </a:rPr>
            <a:t>2</a:t>
          </a:r>
          <a:r>
            <a:rPr kumimoji="1" lang="ja-JP" altLang="en-US" sz="1300">
              <a:latin typeface="ＭＳ ゴシック" pitchFamily="49" charset="-128"/>
              <a:ea typeface="ＭＳ ゴシック" pitchFamily="49" charset="-128"/>
            </a:rPr>
            <a:t>年度は、平成</a:t>
          </a:r>
          <a:r>
            <a:rPr kumimoji="1" lang="en-US" altLang="ja-JP" sz="1300">
              <a:latin typeface="ＭＳ ゴシック" pitchFamily="49" charset="-128"/>
              <a:ea typeface="ＭＳ ゴシック" pitchFamily="49" charset="-128"/>
            </a:rPr>
            <a:t>27</a:t>
          </a:r>
          <a:r>
            <a:rPr kumimoji="1" lang="ja-JP" altLang="en-US" sz="1300">
              <a:latin typeface="ＭＳ ゴシック" pitchFamily="49" charset="-128"/>
              <a:ea typeface="ＭＳ ゴシック" pitchFamily="49" charset="-128"/>
            </a:rPr>
            <a:t>年度以来</a:t>
          </a:r>
          <a:r>
            <a:rPr kumimoji="1" lang="en-US" altLang="ja-JP" sz="1300">
              <a:latin typeface="ＭＳ ゴシック" pitchFamily="49" charset="-128"/>
              <a:ea typeface="ＭＳ ゴシック" pitchFamily="49" charset="-128"/>
            </a:rPr>
            <a:t>5</a:t>
          </a:r>
          <a:r>
            <a:rPr kumimoji="1" lang="ja-JP" altLang="en-US" sz="1300">
              <a:latin typeface="ＭＳ ゴシック" pitchFamily="49" charset="-128"/>
              <a:ea typeface="ＭＳ ゴシック" pitchFamily="49" charset="-128"/>
            </a:rPr>
            <a:t>年ぶりに財政調整基金の取り崩しのない決算となったことで基金現在高が対前年度比</a:t>
          </a:r>
          <a:r>
            <a:rPr kumimoji="1" lang="en-US" altLang="ja-JP" sz="1300">
              <a:latin typeface="ＭＳ ゴシック" pitchFamily="49" charset="-128"/>
              <a:ea typeface="ＭＳ ゴシック" pitchFamily="49" charset="-128"/>
            </a:rPr>
            <a:t>57</a:t>
          </a:r>
          <a:r>
            <a:rPr kumimoji="1" lang="ja-JP" altLang="en-US" sz="1300">
              <a:latin typeface="ＭＳ ゴシック" pitchFamily="49" charset="-128"/>
              <a:ea typeface="ＭＳ ゴシック" pitchFamily="49" charset="-128"/>
            </a:rPr>
            <a:t>百万円の増額となり、標準財政規模比では前年度から</a:t>
          </a:r>
          <a:r>
            <a:rPr kumimoji="1" lang="en-US" altLang="ja-JP" sz="1300">
              <a:latin typeface="ＭＳ ゴシック" pitchFamily="49" charset="-128"/>
              <a:ea typeface="ＭＳ ゴシック" pitchFamily="49" charset="-128"/>
            </a:rPr>
            <a:t>0.54</a:t>
          </a:r>
          <a:r>
            <a:rPr kumimoji="1" lang="ja-JP" altLang="en-US" sz="1300">
              <a:latin typeface="ＭＳ ゴシック" pitchFamily="49" charset="-128"/>
              <a:ea typeface="ＭＳ ゴシック" pitchFamily="49" charset="-128"/>
            </a:rPr>
            <a:t>ポイント改善した。また、財政調整基金の温存により、実質単年度収支についても</a:t>
          </a:r>
          <a:r>
            <a:rPr kumimoji="1" lang="en-US" altLang="ja-JP" sz="1300">
              <a:latin typeface="ＭＳ ゴシック" pitchFamily="49" charset="-128"/>
              <a:ea typeface="ＭＳ ゴシック" pitchFamily="49" charset="-128"/>
            </a:rPr>
            <a:t>5</a:t>
          </a:r>
          <a:r>
            <a:rPr kumimoji="1" lang="ja-JP" altLang="en-US" sz="1300">
              <a:latin typeface="ＭＳ ゴシック" pitchFamily="49" charset="-128"/>
              <a:ea typeface="ＭＳ ゴシック" pitchFamily="49" charset="-128"/>
            </a:rPr>
            <a:t>年ぶりに黒字に転じている。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しかし、令和</a:t>
          </a:r>
          <a:r>
            <a:rPr kumimoji="1" lang="en-US" altLang="ja-JP" sz="1300">
              <a:latin typeface="ＭＳ ゴシック" pitchFamily="49" charset="-128"/>
              <a:ea typeface="ＭＳ ゴシック" pitchFamily="49" charset="-128"/>
            </a:rPr>
            <a:t>4</a:t>
          </a:r>
          <a:r>
            <a:rPr kumimoji="1" lang="ja-JP" altLang="en-US" sz="1300">
              <a:latin typeface="ＭＳ ゴシック" pitchFamily="49" charset="-128"/>
              <a:ea typeface="ＭＳ ゴシック" pitchFamily="49" charset="-128"/>
            </a:rPr>
            <a:t>年度以降は公債費の増額等から再び財源不足が生じ、財政調整基金を取り崩しながらの厳しい財政運営となることが見込まれており、可能な限り基金の温存に努める必要がある。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高知県土佐清水市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令和元年度に赤字決算となっていた国民健康保険事業特別会計について、令和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は税率改正を行ったことで歳入が増加し、再び黒字に転じた。被保険者一人当たりの医療費は依然として高い傾向にあるものの、被保険者の減少等によって県に納める国民健康保険事業費納付金や保険給付費は減少傾向にあり、今後も継続して黒字を維持できる見込み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その他の会計については、令和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年度より従来の指定介護老人福祉施設事業特別会計と介護サービス事業特別会計を統合し、特別養護老人ホームしおさい特別会計を新設したが、コロナ禍によるサービス収入の減少により一般会計から</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百万円の赤字補てん繰出を行った。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一般会計が平成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年度以来</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ぶりに財政調整基金の取り崩しなしで黒字決算を迎えたが、今後も公債費は高水準で推移していく見込みであることから、数年後には基金を取り崩しながらの厳しい財政運営となることが想定される。特別会計においても、一般会計からの繰入金に依存することのない独立採算制の原則に基づき、歳入の確保に努めるとともに、歳出規模の抑制などにも取り組んでいく。</a:t>
          </a: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高知県土佐清水市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令和元年度に増加に転じた元利償還金について、令和</a:t>
          </a:r>
          <a:r>
            <a:rPr kumimoji="1" lang="en-US" altLang="ja-JP" sz="1400">
              <a:solidFill>
                <a:sysClr val="windowText" lastClr="000000"/>
              </a:solidFill>
              <a:latin typeface="ＭＳ ゴシック" pitchFamily="49" charset="-128"/>
              <a:ea typeface="ＭＳ ゴシック" pitchFamily="49" charset="-128"/>
            </a:rPr>
            <a:t>2</a:t>
          </a:r>
          <a:r>
            <a:rPr kumimoji="1" lang="ja-JP" altLang="en-US" sz="1400">
              <a:solidFill>
                <a:sysClr val="windowText" lastClr="000000"/>
              </a:solidFill>
              <a:latin typeface="ＭＳ ゴシック" pitchFamily="49" charset="-128"/>
              <a:ea typeface="ＭＳ ゴシック" pitchFamily="49" charset="-128"/>
            </a:rPr>
            <a:t>年度は平成</a:t>
          </a:r>
          <a:r>
            <a:rPr kumimoji="1" lang="en-US" altLang="ja-JP" sz="1400">
              <a:solidFill>
                <a:sysClr val="windowText" lastClr="000000"/>
              </a:solidFill>
              <a:latin typeface="ＭＳ ゴシック" pitchFamily="49" charset="-128"/>
              <a:ea typeface="ＭＳ ゴシック" pitchFamily="49" charset="-128"/>
            </a:rPr>
            <a:t>21</a:t>
          </a:r>
          <a:r>
            <a:rPr kumimoji="1" lang="ja-JP" altLang="en-US" sz="1400">
              <a:solidFill>
                <a:sysClr val="windowText" lastClr="000000"/>
              </a:solidFill>
              <a:latin typeface="ＭＳ ゴシック" pitchFamily="49" charset="-128"/>
              <a:ea typeface="ＭＳ ゴシック" pitchFamily="49" charset="-128"/>
            </a:rPr>
            <a:t>年度に借り入れた退職手当債の償還終了等により対前年度比</a:t>
          </a:r>
          <a:r>
            <a:rPr kumimoji="1" lang="en-US" altLang="ja-JP" sz="1400">
              <a:solidFill>
                <a:sysClr val="windowText" lastClr="000000"/>
              </a:solidFill>
              <a:latin typeface="ＭＳ ゴシック" pitchFamily="49" charset="-128"/>
              <a:ea typeface="ＭＳ ゴシック" pitchFamily="49" charset="-128"/>
            </a:rPr>
            <a:t>34</a:t>
          </a:r>
          <a:r>
            <a:rPr kumimoji="1" lang="ja-JP" altLang="en-US" sz="1400">
              <a:solidFill>
                <a:sysClr val="windowText" lastClr="000000"/>
              </a:solidFill>
              <a:latin typeface="ＭＳ ゴシック" pitchFamily="49" charset="-128"/>
              <a:ea typeface="ＭＳ ゴシック" pitchFamily="49" charset="-128"/>
            </a:rPr>
            <a:t>百万円の減額となった。</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これによって実質公債費比率の分子は前年度から減少したが、依然として元利償還金は</a:t>
          </a:r>
          <a:r>
            <a:rPr kumimoji="1" lang="en-US" altLang="ja-JP" sz="1400">
              <a:solidFill>
                <a:sysClr val="windowText" lastClr="000000"/>
              </a:solidFill>
              <a:latin typeface="ＭＳ ゴシック" pitchFamily="49" charset="-128"/>
              <a:ea typeface="ＭＳ ゴシック" pitchFamily="49" charset="-128"/>
            </a:rPr>
            <a:t>16</a:t>
          </a:r>
          <a:r>
            <a:rPr kumimoji="1" lang="ja-JP" altLang="en-US" sz="1400">
              <a:solidFill>
                <a:sysClr val="windowText" lastClr="000000"/>
              </a:solidFill>
              <a:latin typeface="ＭＳ ゴシック" pitchFamily="49" charset="-128"/>
              <a:ea typeface="ＭＳ ゴシック" pitchFamily="49" charset="-128"/>
            </a:rPr>
            <a:t>億円台で推移しており、また、令和</a:t>
          </a:r>
          <a:r>
            <a:rPr kumimoji="1" lang="en-US" altLang="ja-JP" sz="1400">
              <a:solidFill>
                <a:sysClr val="windowText" lastClr="000000"/>
              </a:solidFill>
              <a:latin typeface="ＭＳ ゴシック" pitchFamily="49" charset="-128"/>
              <a:ea typeface="ＭＳ ゴシック" pitchFamily="49" charset="-128"/>
            </a:rPr>
            <a:t>4</a:t>
          </a:r>
          <a:r>
            <a:rPr kumimoji="1" lang="ja-JP" altLang="en-US" sz="1400">
              <a:solidFill>
                <a:sysClr val="windowText" lastClr="000000"/>
              </a:solidFill>
              <a:latin typeface="ＭＳ ゴシック" pitchFamily="49" charset="-128"/>
              <a:ea typeface="ＭＳ ゴシック" pitchFamily="49" charset="-128"/>
            </a:rPr>
            <a:t>年度から再び増加に転じるため実質公債費比率の上昇が懸念される。</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今後、一時的に実質公債費比率は</a:t>
          </a:r>
          <a:r>
            <a:rPr kumimoji="1" lang="en-US" altLang="ja-JP" sz="1400">
              <a:solidFill>
                <a:sysClr val="windowText" lastClr="000000"/>
              </a:solidFill>
              <a:latin typeface="ＭＳ ゴシック" pitchFamily="49" charset="-128"/>
              <a:ea typeface="ＭＳ ゴシック" pitchFamily="49" charset="-128"/>
            </a:rPr>
            <a:t>18%</a:t>
          </a:r>
          <a:r>
            <a:rPr kumimoji="1" lang="ja-JP" altLang="en-US" sz="1400">
              <a:solidFill>
                <a:sysClr val="windowText" lastClr="000000"/>
              </a:solidFill>
              <a:latin typeface="ＭＳ ゴシック" pitchFamily="49" charset="-128"/>
              <a:ea typeface="ＭＳ ゴシック" pitchFamily="49" charset="-128"/>
            </a:rPr>
            <a:t>を下回る見込みであるが、繰上償還の実施を検討し、継続した比率の抑制に努める。</a:t>
          </a:r>
          <a:endParaRPr kumimoji="1" lang="en-US" altLang="ja-JP" sz="1400">
            <a:solidFill>
              <a:srgbClr val="FF0000"/>
            </a:solidFill>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満期一括償還地方債の借入実績なし。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高知県土佐清水市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令和</a:t>
          </a:r>
          <a:r>
            <a:rPr kumimoji="1" lang="en-US" altLang="ja-JP" sz="1300">
              <a:latin typeface="ＭＳ ゴシック" pitchFamily="49" charset="-128"/>
              <a:ea typeface="ＭＳ ゴシック" pitchFamily="49" charset="-128"/>
            </a:rPr>
            <a:t>2</a:t>
          </a:r>
          <a:r>
            <a:rPr kumimoji="1" lang="ja-JP" altLang="en-US" sz="1300">
              <a:latin typeface="ＭＳ ゴシック" pitchFamily="49" charset="-128"/>
              <a:ea typeface="ＭＳ ゴシック" pitchFamily="49" charset="-128"/>
            </a:rPr>
            <a:t>年度は、将来負担比率の分子が前年度から</a:t>
          </a:r>
          <a:r>
            <a:rPr kumimoji="1" lang="en-US" altLang="ja-JP" sz="1300">
              <a:latin typeface="ＭＳ ゴシック" pitchFamily="49" charset="-128"/>
              <a:ea typeface="ＭＳ ゴシック" pitchFamily="49" charset="-128"/>
            </a:rPr>
            <a:t>457</a:t>
          </a:r>
          <a:r>
            <a:rPr kumimoji="1" lang="ja-JP" altLang="en-US" sz="1300">
              <a:latin typeface="ＭＳ ゴシック" pitchFamily="49" charset="-128"/>
              <a:ea typeface="ＭＳ ゴシック" pitchFamily="49" charset="-128"/>
            </a:rPr>
            <a:t>百万円減額となり、平成</a:t>
          </a:r>
          <a:r>
            <a:rPr kumimoji="1" lang="en-US" altLang="ja-JP" sz="1300">
              <a:latin typeface="ＭＳ ゴシック" pitchFamily="49" charset="-128"/>
              <a:ea typeface="ＭＳ ゴシック" pitchFamily="49" charset="-128"/>
            </a:rPr>
            <a:t>28</a:t>
          </a:r>
          <a:r>
            <a:rPr kumimoji="1" lang="ja-JP" altLang="en-US" sz="1300">
              <a:latin typeface="ＭＳ ゴシック" pitchFamily="49" charset="-128"/>
              <a:ea typeface="ＭＳ ゴシック" pitchFamily="49" charset="-128"/>
            </a:rPr>
            <a:t>年度から</a:t>
          </a:r>
          <a:r>
            <a:rPr kumimoji="1" lang="en-US" altLang="ja-JP" sz="1300">
              <a:latin typeface="ＭＳ ゴシック" pitchFamily="49" charset="-128"/>
              <a:ea typeface="ＭＳ ゴシック" pitchFamily="49" charset="-128"/>
            </a:rPr>
            <a:t>5</a:t>
          </a:r>
          <a:r>
            <a:rPr kumimoji="1" lang="ja-JP" altLang="en-US" sz="1300">
              <a:latin typeface="ＭＳ ゴシック" pitchFamily="49" charset="-128"/>
              <a:ea typeface="ＭＳ ゴシック" pitchFamily="49" charset="-128"/>
            </a:rPr>
            <a:t>年連続での減少となっている。一番大きな要因は、基準財政需要額算入見込額の増加（対前年度比＋</a:t>
          </a:r>
          <a:r>
            <a:rPr kumimoji="1" lang="en-US" altLang="ja-JP" sz="1300">
              <a:latin typeface="ＭＳ ゴシック" pitchFamily="49" charset="-128"/>
              <a:ea typeface="ＭＳ ゴシック" pitchFamily="49" charset="-128"/>
            </a:rPr>
            <a:t>359</a:t>
          </a:r>
          <a:r>
            <a:rPr kumimoji="1" lang="ja-JP" altLang="en-US" sz="1300">
              <a:latin typeface="ＭＳ ゴシック" pitchFamily="49" charset="-128"/>
              <a:ea typeface="ＭＳ ゴシック" pitchFamily="49" charset="-128"/>
            </a:rPr>
            <a:t>百万円）であるが、退職手当負担見込額や充当可能基金など、複数の項目で前年度から数値の改善が見られる。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一方、公営企業債等繰入見込額は、水道事業債の残高増によって前年度から悪化（＋</a:t>
          </a:r>
          <a:r>
            <a:rPr kumimoji="1" lang="en-US" altLang="ja-JP" sz="1300">
              <a:latin typeface="ＭＳ ゴシック" pitchFamily="49" charset="-128"/>
              <a:ea typeface="ＭＳ ゴシック" pitchFamily="49" charset="-128"/>
            </a:rPr>
            <a:t>40</a:t>
          </a:r>
          <a:r>
            <a:rPr kumimoji="1" lang="ja-JP" altLang="en-US" sz="1300">
              <a:latin typeface="ＭＳ ゴシック" pitchFamily="49" charset="-128"/>
              <a:ea typeface="ＭＳ ゴシック" pitchFamily="49" charset="-128"/>
            </a:rPr>
            <a:t>百万円）している。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近年は若年層職員の割合が増えたことで退職手当負担見込額が年々減少していることや、地方債の現在高は今後も高止まり傾向で推移見込みであるが、それらの残高の多くは有利債に限定した借入であるため基準財政需要額算入見込額の増加も見込まれることなどから、将来負担比率の分子は来年度以降も減少傾向のまま推移していくと想定される。</a:t>
          </a:r>
          <a:endParaRPr kumimoji="1" lang="en-US" altLang="ja-JP" sz="13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高知県土佐清水市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年度は地域福祉基金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百万円の取り崩し等があったものの、普通交付税の増額等による決算収支の改善から、平成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年度以来</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年ぶ</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りに財政調整基金の取崩なしの決算となり、対前年度比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百万円の増額となったほか、ふるさと元気基金についても取崩額を上回る積立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により残高が増となるなど、基金全体では対前年度比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現状の財政見通しで令和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年度以降に財源不足が生じる見込みとなっていることから、可能な限り財政調整基金の取崩を抑制するため、行</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政改革やふるさと納税の取組強化などを推進するほか、ふるさと元気基金を中心に特定目的基金を積極的に活用していく予定である。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また、実施を検討している繰上償還の財源として減債基金、財政調整基金への積立を積極的に行う予定としているため、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つの基金について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は今後一時的に残高が増加する見込みである。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・ふるさと元気基金　　　寄附者が選択した寄附目的に沿った事業等の財源に充当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　　　　　福祉等に関連する事業の財源に充当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・施設等整備基金　　　　公共施設の修繕費用等の財源に充当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・国際交流基金　　　　　郷土の偉人ジョン万次郎の功績を発信する事業や人材育成等に関連する事業等の財源に充当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・森林環境整備促進基金　森林環境譲与税を原資として間伐や人材育成、担い手の確保、木材利用の促進、普及啓発等の財源に充当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・ふるさと元気基金　　　寄附者が選択した寄附目的に沿った事業の財源に充当するため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百万円を繰入した一方で、令和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年度寄附額</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の積立が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百万円（対前年度比△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百万円）となったことから、残高は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　　　　　インフルエンザ予防接種委託料、結核検診委託料、各種がん検診委託料に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百万円を充当したため減額</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・施設等整備基金　　　　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・国際交流基金　　　　　増減なし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・森林環境整備促進基金　森林環境譲与税と譲与税充当事業費の差額を基金に積み立てしており、令和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年度の事業実績により差額の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万円が増額となった。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財政調整基金の取崩を抑制するためにも、国際交流基金以外の特定目的基金については、今後も目的に沿った事業の財源に充てるよう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積極的に活用していく。特に、ふるさと元気基金はふるさと納税の取組強化と連動して、毎年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百万円程度を活用していく予定であ</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年度国勢調査の結果が普通交付税に反映され、平成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年度から令和元年度まで</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年連続で財政調整基金を取り崩しての財政運営を</a:t>
          </a:r>
        </a:p>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余儀なくされていたが、令和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年度は、普通交付税の増額やふるさと元気基金をはじめとした特定目的基金の活用により決算収支が改善し</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年ぶりに取り崩しなしとなったことから、基金残高は積立額と同額の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百万円増額となった。</a:t>
          </a:r>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現状の財政見通しでは、令和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年度以降、近年の防災対策関連等大型事業の集中実施によって借り入れた起債の償還が重なり、複数年に渡</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って財源不足が生じる見込みとなっている。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財源不足の対応として財政調整基金の取り崩しを予定しているが、その他、実質公債費比率の抑制のために繰上償還についても検討して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おり、財源として減債基金と併せて財政調整基金の活用を想定しているため、今後、一時的に基金残高は増加する見込みである。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令和元年度に積み立てた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百万円は、事業の財源として充当した起債の後年度元利償還に充当するために県交付金が原資となっており、</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当該事業の元金償還が開始される令和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年度から取り崩す予定としている。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また、実質公債費比率の抑制を図ることを目的として、現状の財政見通しで起債償還のピークとなっている令和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年度までに繰上償還を</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実施することを検討しており、令和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79</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81</v>
      </c>
      <c r="C3" s="614"/>
      <c r="D3" s="614"/>
      <c r="E3" s="615"/>
      <c r="F3" s="615"/>
      <c r="G3" s="615"/>
      <c r="H3" s="615"/>
      <c r="I3" s="615"/>
      <c r="J3" s="615"/>
      <c r="K3" s="615"/>
      <c r="L3" s="615" t="s">
        <v>82</v>
      </c>
      <c r="M3" s="615"/>
      <c r="N3" s="615"/>
      <c r="O3" s="615"/>
      <c r="P3" s="615"/>
      <c r="Q3" s="615"/>
      <c r="R3" s="618"/>
      <c r="S3" s="618"/>
      <c r="T3" s="618"/>
      <c r="U3" s="618"/>
      <c r="V3" s="619"/>
      <c r="W3" s="509" t="s">
        <v>83</v>
      </c>
      <c r="X3" s="510"/>
      <c r="Y3" s="510"/>
      <c r="Z3" s="510"/>
      <c r="AA3" s="510"/>
      <c r="AB3" s="614"/>
      <c r="AC3" s="618" t="s">
        <v>84</v>
      </c>
      <c r="AD3" s="510"/>
      <c r="AE3" s="510"/>
      <c r="AF3" s="510"/>
      <c r="AG3" s="510"/>
      <c r="AH3" s="510"/>
      <c r="AI3" s="510"/>
      <c r="AJ3" s="510"/>
      <c r="AK3" s="510"/>
      <c r="AL3" s="580"/>
      <c r="AM3" s="509" t="s">
        <v>85</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86</v>
      </c>
      <c r="BO3" s="510"/>
      <c r="BP3" s="510"/>
      <c r="BQ3" s="510"/>
      <c r="BR3" s="510"/>
      <c r="BS3" s="510"/>
      <c r="BT3" s="510"/>
      <c r="BU3" s="580"/>
      <c r="BV3" s="509" t="s">
        <v>87</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88</v>
      </c>
      <c r="CU3" s="510"/>
      <c r="CV3" s="510"/>
      <c r="CW3" s="510"/>
      <c r="CX3" s="510"/>
      <c r="CY3" s="510"/>
      <c r="CZ3" s="510"/>
      <c r="DA3" s="580"/>
      <c r="DB3" s="509" t="s">
        <v>89</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90</v>
      </c>
      <c r="AZ4" s="423"/>
      <c r="BA4" s="423"/>
      <c r="BB4" s="423"/>
      <c r="BC4" s="423"/>
      <c r="BD4" s="423"/>
      <c r="BE4" s="423"/>
      <c r="BF4" s="423"/>
      <c r="BG4" s="423"/>
      <c r="BH4" s="423"/>
      <c r="BI4" s="423"/>
      <c r="BJ4" s="423"/>
      <c r="BK4" s="423"/>
      <c r="BL4" s="423"/>
      <c r="BM4" s="424"/>
      <c r="BN4" s="425">
        <v>12486723</v>
      </c>
      <c r="BO4" s="426"/>
      <c r="BP4" s="426"/>
      <c r="BQ4" s="426"/>
      <c r="BR4" s="426"/>
      <c r="BS4" s="426"/>
      <c r="BT4" s="426"/>
      <c r="BU4" s="427"/>
      <c r="BV4" s="425">
        <v>9672133</v>
      </c>
      <c r="BW4" s="426"/>
      <c r="BX4" s="426"/>
      <c r="BY4" s="426"/>
      <c r="BZ4" s="426"/>
      <c r="CA4" s="426"/>
      <c r="CB4" s="426"/>
      <c r="CC4" s="427"/>
      <c r="CD4" s="606" t="s">
        <v>91</v>
      </c>
      <c r="CE4" s="607"/>
      <c r="CF4" s="607"/>
      <c r="CG4" s="607"/>
      <c r="CH4" s="607"/>
      <c r="CI4" s="607"/>
      <c r="CJ4" s="607"/>
      <c r="CK4" s="607"/>
      <c r="CL4" s="607"/>
      <c r="CM4" s="607"/>
      <c r="CN4" s="607"/>
      <c r="CO4" s="607"/>
      <c r="CP4" s="607"/>
      <c r="CQ4" s="607"/>
      <c r="CR4" s="607"/>
      <c r="CS4" s="608"/>
      <c r="CT4" s="609">
        <v>2.9</v>
      </c>
      <c r="CU4" s="610"/>
      <c r="CV4" s="610"/>
      <c r="CW4" s="610"/>
      <c r="CX4" s="610"/>
      <c r="CY4" s="610"/>
      <c r="CZ4" s="610"/>
      <c r="DA4" s="611"/>
      <c r="DB4" s="609">
        <v>2.2000000000000002</v>
      </c>
      <c r="DC4" s="610"/>
      <c r="DD4" s="610"/>
      <c r="DE4" s="610"/>
      <c r="DF4" s="610"/>
      <c r="DG4" s="610"/>
      <c r="DH4" s="610"/>
      <c r="DI4" s="611"/>
      <c r="DJ4" s="186"/>
      <c r="DK4" s="186"/>
      <c r="DL4" s="186"/>
      <c r="DM4" s="186"/>
      <c r="DN4" s="186"/>
      <c r="DO4" s="186"/>
    </row>
    <row r="5" spans="1:119" ht="18.75" customHeight="1" x14ac:dyDescent="0.15">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92</v>
      </c>
      <c r="AN5" s="404"/>
      <c r="AO5" s="404"/>
      <c r="AP5" s="404"/>
      <c r="AQ5" s="404"/>
      <c r="AR5" s="404"/>
      <c r="AS5" s="404"/>
      <c r="AT5" s="405"/>
      <c r="AU5" s="487" t="s">
        <v>93</v>
      </c>
      <c r="AV5" s="488"/>
      <c r="AW5" s="488"/>
      <c r="AX5" s="488"/>
      <c r="AY5" s="410" t="s">
        <v>94</v>
      </c>
      <c r="AZ5" s="411"/>
      <c r="BA5" s="411"/>
      <c r="BB5" s="411"/>
      <c r="BC5" s="411"/>
      <c r="BD5" s="411"/>
      <c r="BE5" s="411"/>
      <c r="BF5" s="411"/>
      <c r="BG5" s="411"/>
      <c r="BH5" s="411"/>
      <c r="BI5" s="411"/>
      <c r="BJ5" s="411"/>
      <c r="BK5" s="411"/>
      <c r="BL5" s="411"/>
      <c r="BM5" s="412"/>
      <c r="BN5" s="430">
        <v>12260038</v>
      </c>
      <c r="BO5" s="431"/>
      <c r="BP5" s="431"/>
      <c r="BQ5" s="431"/>
      <c r="BR5" s="431"/>
      <c r="BS5" s="431"/>
      <c r="BT5" s="431"/>
      <c r="BU5" s="432"/>
      <c r="BV5" s="430">
        <v>9546154</v>
      </c>
      <c r="BW5" s="431"/>
      <c r="BX5" s="431"/>
      <c r="BY5" s="431"/>
      <c r="BZ5" s="431"/>
      <c r="CA5" s="431"/>
      <c r="CB5" s="431"/>
      <c r="CC5" s="432"/>
      <c r="CD5" s="439" t="s">
        <v>95</v>
      </c>
      <c r="CE5" s="440"/>
      <c r="CF5" s="440"/>
      <c r="CG5" s="440"/>
      <c r="CH5" s="440"/>
      <c r="CI5" s="440"/>
      <c r="CJ5" s="440"/>
      <c r="CK5" s="440"/>
      <c r="CL5" s="440"/>
      <c r="CM5" s="440"/>
      <c r="CN5" s="440"/>
      <c r="CO5" s="440"/>
      <c r="CP5" s="440"/>
      <c r="CQ5" s="440"/>
      <c r="CR5" s="440"/>
      <c r="CS5" s="441"/>
      <c r="CT5" s="400">
        <v>95.2</v>
      </c>
      <c r="CU5" s="401"/>
      <c r="CV5" s="401"/>
      <c r="CW5" s="401"/>
      <c r="CX5" s="401"/>
      <c r="CY5" s="401"/>
      <c r="CZ5" s="401"/>
      <c r="DA5" s="402"/>
      <c r="DB5" s="400">
        <v>96</v>
      </c>
      <c r="DC5" s="401"/>
      <c r="DD5" s="401"/>
      <c r="DE5" s="401"/>
      <c r="DF5" s="401"/>
      <c r="DG5" s="401"/>
      <c r="DH5" s="401"/>
      <c r="DI5" s="402"/>
      <c r="DJ5" s="186"/>
      <c r="DK5" s="186"/>
      <c r="DL5" s="186"/>
      <c r="DM5" s="186"/>
      <c r="DN5" s="186"/>
      <c r="DO5" s="186"/>
    </row>
    <row r="6" spans="1:119" ht="18.75" customHeight="1" x14ac:dyDescent="0.15">
      <c r="A6" s="187"/>
      <c r="B6" s="586" t="s">
        <v>96</v>
      </c>
      <c r="C6" s="444"/>
      <c r="D6" s="444"/>
      <c r="E6" s="587"/>
      <c r="F6" s="587"/>
      <c r="G6" s="587"/>
      <c r="H6" s="587"/>
      <c r="I6" s="587"/>
      <c r="J6" s="587"/>
      <c r="K6" s="587"/>
      <c r="L6" s="587" t="s">
        <v>97</v>
      </c>
      <c r="M6" s="587"/>
      <c r="N6" s="587"/>
      <c r="O6" s="587"/>
      <c r="P6" s="587"/>
      <c r="Q6" s="587"/>
      <c r="R6" s="468"/>
      <c r="S6" s="468"/>
      <c r="T6" s="468"/>
      <c r="U6" s="468"/>
      <c r="V6" s="593"/>
      <c r="W6" s="521" t="s">
        <v>98</v>
      </c>
      <c r="X6" s="443"/>
      <c r="Y6" s="443"/>
      <c r="Z6" s="443"/>
      <c r="AA6" s="443"/>
      <c r="AB6" s="444"/>
      <c r="AC6" s="598" t="s">
        <v>99</v>
      </c>
      <c r="AD6" s="599"/>
      <c r="AE6" s="599"/>
      <c r="AF6" s="599"/>
      <c r="AG6" s="599"/>
      <c r="AH6" s="599"/>
      <c r="AI6" s="599"/>
      <c r="AJ6" s="599"/>
      <c r="AK6" s="599"/>
      <c r="AL6" s="600"/>
      <c r="AM6" s="499" t="s">
        <v>100</v>
      </c>
      <c r="AN6" s="404"/>
      <c r="AO6" s="404"/>
      <c r="AP6" s="404"/>
      <c r="AQ6" s="404"/>
      <c r="AR6" s="404"/>
      <c r="AS6" s="404"/>
      <c r="AT6" s="405"/>
      <c r="AU6" s="487" t="s">
        <v>101</v>
      </c>
      <c r="AV6" s="488"/>
      <c r="AW6" s="488"/>
      <c r="AX6" s="488"/>
      <c r="AY6" s="410" t="s">
        <v>102</v>
      </c>
      <c r="AZ6" s="411"/>
      <c r="BA6" s="411"/>
      <c r="BB6" s="411"/>
      <c r="BC6" s="411"/>
      <c r="BD6" s="411"/>
      <c r="BE6" s="411"/>
      <c r="BF6" s="411"/>
      <c r="BG6" s="411"/>
      <c r="BH6" s="411"/>
      <c r="BI6" s="411"/>
      <c r="BJ6" s="411"/>
      <c r="BK6" s="411"/>
      <c r="BL6" s="411"/>
      <c r="BM6" s="412"/>
      <c r="BN6" s="430">
        <v>226685</v>
      </c>
      <c r="BO6" s="431"/>
      <c r="BP6" s="431"/>
      <c r="BQ6" s="431"/>
      <c r="BR6" s="431"/>
      <c r="BS6" s="431"/>
      <c r="BT6" s="431"/>
      <c r="BU6" s="432"/>
      <c r="BV6" s="430">
        <v>125979</v>
      </c>
      <c r="BW6" s="431"/>
      <c r="BX6" s="431"/>
      <c r="BY6" s="431"/>
      <c r="BZ6" s="431"/>
      <c r="CA6" s="431"/>
      <c r="CB6" s="431"/>
      <c r="CC6" s="432"/>
      <c r="CD6" s="439" t="s">
        <v>103</v>
      </c>
      <c r="CE6" s="440"/>
      <c r="CF6" s="440"/>
      <c r="CG6" s="440"/>
      <c r="CH6" s="440"/>
      <c r="CI6" s="440"/>
      <c r="CJ6" s="440"/>
      <c r="CK6" s="440"/>
      <c r="CL6" s="440"/>
      <c r="CM6" s="440"/>
      <c r="CN6" s="440"/>
      <c r="CO6" s="440"/>
      <c r="CP6" s="440"/>
      <c r="CQ6" s="440"/>
      <c r="CR6" s="440"/>
      <c r="CS6" s="441"/>
      <c r="CT6" s="583">
        <v>98.4</v>
      </c>
      <c r="CU6" s="584"/>
      <c r="CV6" s="584"/>
      <c r="CW6" s="584"/>
      <c r="CX6" s="584"/>
      <c r="CY6" s="584"/>
      <c r="CZ6" s="584"/>
      <c r="DA6" s="585"/>
      <c r="DB6" s="583">
        <v>99.2</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104</v>
      </c>
      <c r="AN7" s="404"/>
      <c r="AO7" s="404"/>
      <c r="AP7" s="404"/>
      <c r="AQ7" s="404"/>
      <c r="AR7" s="404"/>
      <c r="AS7" s="404"/>
      <c r="AT7" s="405"/>
      <c r="AU7" s="487" t="s">
        <v>105</v>
      </c>
      <c r="AV7" s="488"/>
      <c r="AW7" s="488"/>
      <c r="AX7" s="488"/>
      <c r="AY7" s="410" t="s">
        <v>106</v>
      </c>
      <c r="AZ7" s="411"/>
      <c r="BA7" s="411"/>
      <c r="BB7" s="411"/>
      <c r="BC7" s="411"/>
      <c r="BD7" s="411"/>
      <c r="BE7" s="411"/>
      <c r="BF7" s="411"/>
      <c r="BG7" s="411"/>
      <c r="BH7" s="411"/>
      <c r="BI7" s="411"/>
      <c r="BJ7" s="411"/>
      <c r="BK7" s="411"/>
      <c r="BL7" s="411"/>
      <c r="BM7" s="412"/>
      <c r="BN7" s="430">
        <v>75828</v>
      </c>
      <c r="BO7" s="431"/>
      <c r="BP7" s="431"/>
      <c r="BQ7" s="431"/>
      <c r="BR7" s="431"/>
      <c r="BS7" s="431"/>
      <c r="BT7" s="431"/>
      <c r="BU7" s="432"/>
      <c r="BV7" s="430">
        <v>13596</v>
      </c>
      <c r="BW7" s="431"/>
      <c r="BX7" s="431"/>
      <c r="BY7" s="431"/>
      <c r="BZ7" s="431"/>
      <c r="CA7" s="431"/>
      <c r="CB7" s="431"/>
      <c r="CC7" s="432"/>
      <c r="CD7" s="439" t="s">
        <v>107</v>
      </c>
      <c r="CE7" s="440"/>
      <c r="CF7" s="440"/>
      <c r="CG7" s="440"/>
      <c r="CH7" s="440"/>
      <c r="CI7" s="440"/>
      <c r="CJ7" s="440"/>
      <c r="CK7" s="440"/>
      <c r="CL7" s="440"/>
      <c r="CM7" s="440"/>
      <c r="CN7" s="440"/>
      <c r="CO7" s="440"/>
      <c r="CP7" s="440"/>
      <c r="CQ7" s="440"/>
      <c r="CR7" s="440"/>
      <c r="CS7" s="441"/>
      <c r="CT7" s="430">
        <v>5283268</v>
      </c>
      <c r="CU7" s="431"/>
      <c r="CV7" s="431"/>
      <c r="CW7" s="431"/>
      <c r="CX7" s="431"/>
      <c r="CY7" s="431"/>
      <c r="CZ7" s="431"/>
      <c r="DA7" s="432"/>
      <c r="DB7" s="430">
        <v>5115890</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108</v>
      </c>
      <c r="AN8" s="404"/>
      <c r="AO8" s="404"/>
      <c r="AP8" s="404"/>
      <c r="AQ8" s="404"/>
      <c r="AR8" s="404"/>
      <c r="AS8" s="404"/>
      <c r="AT8" s="405"/>
      <c r="AU8" s="487" t="s">
        <v>101</v>
      </c>
      <c r="AV8" s="488"/>
      <c r="AW8" s="488"/>
      <c r="AX8" s="488"/>
      <c r="AY8" s="410" t="s">
        <v>109</v>
      </c>
      <c r="AZ8" s="411"/>
      <c r="BA8" s="411"/>
      <c r="BB8" s="411"/>
      <c r="BC8" s="411"/>
      <c r="BD8" s="411"/>
      <c r="BE8" s="411"/>
      <c r="BF8" s="411"/>
      <c r="BG8" s="411"/>
      <c r="BH8" s="411"/>
      <c r="BI8" s="411"/>
      <c r="BJ8" s="411"/>
      <c r="BK8" s="411"/>
      <c r="BL8" s="411"/>
      <c r="BM8" s="412"/>
      <c r="BN8" s="430">
        <v>150857</v>
      </c>
      <c r="BO8" s="431"/>
      <c r="BP8" s="431"/>
      <c r="BQ8" s="431"/>
      <c r="BR8" s="431"/>
      <c r="BS8" s="431"/>
      <c r="BT8" s="431"/>
      <c r="BU8" s="432"/>
      <c r="BV8" s="430">
        <v>112383</v>
      </c>
      <c r="BW8" s="431"/>
      <c r="BX8" s="431"/>
      <c r="BY8" s="431"/>
      <c r="BZ8" s="431"/>
      <c r="CA8" s="431"/>
      <c r="CB8" s="431"/>
      <c r="CC8" s="432"/>
      <c r="CD8" s="439" t="s">
        <v>110</v>
      </c>
      <c r="CE8" s="440"/>
      <c r="CF8" s="440"/>
      <c r="CG8" s="440"/>
      <c r="CH8" s="440"/>
      <c r="CI8" s="440"/>
      <c r="CJ8" s="440"/>
      <c r="CK8" s="440"/>
      <c r="CL8" s="440"/>
      <c r="CM8" s="440"/>
      <c r="CN8" s="440"/>
      <c r="CO8" s="440"/>
      <c r="CP8" s="440"/>
      <c r="CQ8" s="440"/>
      <c r="CR8" s="440"/>
      <c r="CS8" s="441"/>
      <c r="CT8" s="543">
        <v>0.27</v>
      </c>
      <c r="CU8" s="544"/>
      <c r="CV8" s="544"/>
      <c r="CW8" s="544"/>
      <c r="CX8" s="544"/>
      <c r="CY8" s="544"/>
      <c r="CZ8" s="544"/>
      <c r="DA8" s="545"/>
      <c r="DB8" s="543">
        <v>0.27</v>
      </c>
      <c r="DC8" s="544"/>
      <c r="DD8" s="544"/>
      <c r="DE8" s="544"/>
      <c r="DF8" s="544"/>
      <c r="DG8" s="544"/>
      <c r="DH8" s="544"/>
      <c r="DI8" s="545"/>
      <c r="DJ8" s="186"/>
      <c r="DK8" s="186"/>
      <c r="DL8" s="186"/>
      <c r="DM8" s="186"/>
      <c r="DN8" s="186"/>
      <c r="DO8" s="186"/>
    </row>
    <row r="9" spans="1:119" ht="18.75" customHeight="1" thickBot="1" x14ac:dyDescent="0.2">
      <c r="A9" s="187"/>
      <c r="B9" s="572" t="s">
        <v>111</v>
      </c>
      <c r="C9" s="573"/>
      <c r="D9" s="573"/>
      <c r="E9" s="573"/>
      <c r="F9" s="573"/>
      <c r="G9" s="573"/>
      <c r="H9" s="573"/>
      <c r="I9" s="573"/>
      <c r="J9" s="573"/>
      <c r="K9" s="493"/>
      <c r="L9" s="574" t="s">
        <v>112</v>
      </c>
      <c r="M9" s="575"/>
      <c r="N9" s="575"/>
      <c r="O9" s="575"/>
      <c r="P9" s="575"/>
      <c r="Q9" s="576"/>
      <c r="R9" s="577">
        <v>12388</v>
      </c>
      <c r="S9" s="578"/>
      <c r="T9" s="578"/>
      <c r="U9" s="578"/>
      <c r="V9" s="579"/>
      <c r="W9" s="509" t="s">
        <v>113</v>
      </c>
      <c r="X9" s="510"/>
      <c r="Y9" s="510"/>
      <c r="Z9" s="510"/>
      <c r="AA9" s="510"/>
      <c r="AB9" s="510"/>
      <c r="AC9" s="510"/>
      <c r="AD9" s="510"/>
      <c r="AE9" s="510"/>
      <c r="AF9" s="510"/>
      <c r="AG9" s="510"/>
      <c r="AH9" s="510"/>
      <c r="AI9" s="510"/>
      <c r="AJ9" s="510"/>
      <c r="AK9" s="510"/>
      <c r="AL9" s="580"/>
      <c r="AM9" s="499" t="s">
        <v>114</v>
      </c>
      <c r="AN9" s="404"/>
      <c r="AO9" s="404"/>
      <c r="AP9" s="404"/>
      <c r="AQ9" s="404"/>
      <c r="AR9" s="404"/>
      <c r="AS9" s="404"/>
      <c r="AT9" s="405"/>
      <c r="AU9" s="487" t="s">
        <v>93</v>
      </c>
      <c r="AV9" s="488"/>
      <c r="AW9" s="488"/>
      <c r="AX9" s="488"/>
      <c r="AY9" s="410" t="s">
        <v>115</v>
      </c>
      <c r="AZ9" s="411"/>
      <c r="BA9" s="411"/>
      <c r="BB9" s="411"/>
      <c r="BC9" s="411"/>
      <c r="BD9" s="411"/>
      <c r="BE9" s="411"/>
      <c r="BF9" s="411"/>
      <c r="BG9" s="411"/>
      <c r="BH9" s="411"/>
      <c r="BI9" s="411"/>
      <c r="BJ9" s="411"/>
      <c r="BK9" s="411"/>
      <c r="BL9" s="411"/>
      <c r="BM9" s="412"/>
      <c r="BN9" s="430">
        <v>38474</v>
      </c>
      <c r="BO9" s="431"/>
      <c r="BP9" s="431"/>
      <c r="BQ9" s="431"/>
      <c r="BR9" s="431"/>
      <c r="BS9" s="431"/>
      <c r="BT9" s="431"/>
      <c r="BU9" s="432"/>
      <c r="BV9" s="430">
        <v>21162</v>
      </c>
      <c r="BW9" s="431"/>
      <c r="BX9" s="431"/>
      <c r="BY9" s="431"/>
      <c r="BZ9" s="431"/>
      <c r="CA9" s="431"/>
      <c r="CB9" s="431"/>
      <c r="CC9" s="432"/>
      <c r="CD9" s="439" t="s">
        <v>116</v>
      </c>
      <c r="CE9" s="440"/>
      <c r="CF9" s="440"/>
      <c r="CG9" s="440"/>
      <c r="CH9" s="440"/>
      <c r="CI9" s="440"/>
      <c r="CJ9" s="440"/>
      <c r="CK9" s="440"/>
      <c r="CL9" s="440"/>
      <c r="CM9" s="440"/>
      <c r="CN9" s="440"/>
      <c r="CO9" s="440"/>
      <c r="CP9" s="440"/>
      <c r="CQ9" s="440"/>
      <c r="CR9" s="440"/>
      <c r="CS9" s="441"/>
      <c r="CT9" s="400">
        <v>24.3</v>
      </c>
      <c r="CU9" s="401"/>
      <c r="CV9" s="401"/>
      <c r="CW9" s="401"/>
      <c r="CX9" s="401"/>
      <c r="CY9" s="401"/>
      <c r="CZ9" s="401"/>
      <c r="DA9" s="402"/>
      <c r="DB9" s="400">
        <v>26.6</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117</v>
      </c>
      <c r="M10" s="404"/>
      <c r="N10" s="404"/>
      <c r="O10" s="404"/>
      <c r="P10" s="404"/>
      <c r="Q10" s="405"/>
      <c r="R10" s="406">
        <v>13778</v>
      </c>
      <c r="S10" s="407"/>
      <c r="T10" s="407"/>
      <c r="U10" s="407"/>
      <c r="V10" s="409"/>
      <c r="W10" s="581"/>
      <c r="X10" s="392"/>
      <c r="Y10" s="392"/>
      <c r="Z10" s="392"/>
      <c r="AA10" s="392"/>
      <c r="AB10" s="392"/>
      <c r="AC10" s="392"/>
      <c r="AD10" s="392"/>
      <c r="AE10" s="392"/>
      <c r="AF10" s="392"/>
      <c r="AG10" s="392"/>
      <c r="AH10" s="392"/>
      <c r="AI10" s="392"/>
      <c r="AJ10" s="392"/>
      <c r="AK10" s="392"/>
      <c r="AL10" s="582"/>
      <c r="AM10" s="499" t="s">
        <v>118</v>
      </c>
      <c r="AN10" s="404"/>
      <c r="AO10" s="404"/>
      <c r="AP10" s="404"/>
      <c r="AQ10" s="404"/>
      <c r="AR10" s="404"/>
      <c r="AS10" s="404"/>
      <c r="AT10" s="405"/>
      <c r="AU10" s="487" t="s">
        <v>119</v>
      </c>
      <c r="AV10" s="488"/>
      <c r="AW10" s="488"/>
      <c r="AX10" s="488"/>
      <c r="AY10" s="410" t="s">
        <v>120</v>
      </c>
      <c r="AZ10" s="411"/>
      <c r="BA10" s="411"/>
      <c r="BB10" s="411"/>
      <c r="BC10" s="411"/>
      <c r="BD10" s="411"/>
      <c r="BE10" s="411"/>
      <c r="BF10" s="411"/>
      <c r="BG10" s="411"/>
      <c r="BH10" s="411"/>
      <c r="BI10" s="411"/>
      <c r="BJ10" s="411"/>
      <c r="BK10" s="411"/>
      <c r="BL10" s="411"/>
      <c r="BM10" s="412"/>
      <c r="BN10" s="430">
        <v>57092</v>
      </c>
      <c r="BO10" s="431"/>
      <c r="BP10" s="431"/>
      <c r="BQ10" s="431"/>
      <c r="BR10" s="431"/>
      <c r="BS10" s="431"/>
      <c r="BT10" s="431"/>
      <c r="BU10" s="432"/>
      <c r="BV10" s="430">
        <v>46102</v>
      </c>
      <c r="BW10" s="431"/>
      <c r="BX10" s="431"/>
      <c r="BY10" s="431"/>
      <c r="BZ10" s="431"/>
      <c r="CA10" s="431"/>
      <c r="CB10" s="431"/>
      <c r="CC10" s="432"/>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6" t="s">
        <v>122</v>
      </c>
      <c r="M11" s="477"/>
      <c r="N11" s="477"/>
      <c r="O11" s="477"/>
      <c r="P11" s="477"/>
      <c r="Q11" s="478"/>
      <c r="R11" s="569" t="s">
        <v>123</v>
      </c>
      <c r="S11" s="570"/>
      <c r="T11" s="570"/>
      <c r="U11" s="570"/>
      <c r="V11" s="571"/>
      <c r="W11" s="581"/>
      <c r="X11" s="392"/>
      <c r="Y11" s="392"/>
      <c r="Z11" s="392"/>
      <c r="AA11" s="392"/>
      <c r="AB11" s="392"/>
      <c r="AC11" s="392"/>
      <c r="AD11" s="392"/>
      <c r="AE11" s="392"/>
      <c r="AF11" s="392"/>
      <c r="AG11" s="392"/>
      <c r="AH11" s="392"/>
      <c r="AI11" s="392"/>
      <c r="AJ11" s="392"/>
      <c r="AK11" s="392"/>
      <c r="AL11" s="582"/>
      <c r="AM11" s="499" t="s">
        <v>124</v>
      </c>
      <c r="AN11" s="404"/>
      <c r="AO11" s="404"/>
      <c r="AP11" s="404"/>
      <c r="AQ11" s="404"/>
      <c r="AR11" s="404"/>
      <c r="AS11" s="404"/>
      <c r="AT11" s="405"/>
      <c r="AU11" s="487" t="s">
        <v>119</v>
      </c>
      <c r="AV11" s="488"/>
      <c r="AW11" s="488"/>
      <c r="AX11" s="488"/>
      <c r="AY11" s="410" t="s">
        <v>125</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126</v>
      </c>
      <c r="CE11" s="440"/>
      <c r="CF11" s="440"/>
      <c r="CG11" s="440"/>
      <c r="CH11" s="440"/>
      <c r="CI11" s="440"/>
      <c r="CJ11" s="440"/>
      <c r="CK11" s="440"/>
      <c r="CL11" s="440"/>
      <c r="CM11" s="440"/>
      <c r="CN11" s="440"/>
      <c r="CO11" s="440"/>
      <c r="CP11" s="440"/>
      <c r="CQ11" s="440"/>
      <c r="CR11" s="440"/>
      <c r="CS11" s="441"/>
      <c r="CT11" s="543" t="s">
        <v>127</v>
      </c>
      <c r="CU11" s="544"/>
      <c r="CV11" s="544"/>
      <c r="CW11" s="544"/>
      <c r="CX11" s="544"/>
      <c r="CY11" s="544"/>
      <c r="CZ11" s="544"/>
      <c r="DA11" s="545"/>
      <c r="DB11" s="543" t="s">
        <v>128</v>
      </c>
      <c r="DC11" s="544"/>
      <c r="DD11" s="544"/>
      <c r="DE11" s="544"/>
      <c r="DF11" s="544"/>
      <c r="DG11" s="544"/>
      <c r="DH11" s="544"/>
      <c r="DI11" s="545"/>
      <c r="DJ11" s="186"/>
      <c r="DK11" s="186"/>
      <c r="DL11" s="186"/>
      <c r="DM11" s="186"/>
      <c r="DN11" s="186"/>
      <c r="DO11" s="186"/>
    </row>
    <row r="12" spans="1:119" ht="18.75" customHeight="1" x14ac:dyDescent="0.15">
      <c r="A12" s="187"/>
      <c r="B12" s="546" t="s">
        <v>129</v>
      </c>
      <c r="C12" s="547"/>
      <c r="D12" s="547"/>
      <c r="E12" s="547"/>
      <c r="F12" s="547"/>
      <c r="G12" s="547"/>
      <c r="H12" s="547"/>
      <c r="I12" s="547"/>
      <c r="J12" s="547"/>
      <c r="K12" s="548"/>
      <c r="L12" s="555" t="s">
        <v>130</v>
      </c>
      <c r="M12" s="556"/>
      <c r="N12" s="556"/>
      <c r="O12" s="556"/>
      <c r="P12" s="556"/>
      <c r="Q12" s="557"/>
      <c r="R12" s="558">
        <v>12978</v>
      </c>
      <c r="S12" s="559"/>
      <c r="T12" s="559"/>
      <c r="U12" s="559"/>
      <c r="V12" s="560"/>
      <c r="W12" s="561" t="s">
        <v>1</v>
      </c>
      <c r="X12" s="488"/>
      <c r="Y12" s="488"/>
      <c r="Z12" s="488"/>
      <c r="AA12" s="488"/>
      <c r="AB12" s="562"/>
      <c r="AC12" s="563" t="s">
        <v>131</v>
      </c>
      <c r="AD12" s="564"/>
      <c r="AE12" s="564"/>
      <c r="AF12" s="564"/>
      <c r="AG12" s="565"/>
      <c r="AH12" s="563" t="s">
        <v>132</v>
      </c>
      <c r="AI12" s="564"/>
      <c r="AJ12" s="564"/>
      <c r="AK12" s="564"/>
      <c r="AL12" s="566"/>
      <c r="AM12" s="499" t="s">
        <v>133</v>
      </c>
      <c r="AN12" s="404"/>
      <c r="AO12" s="404"/>
      <c r="AP12" s="404"/>
      <c r="AQ12" s="404"/>
      <c r="AR12" s="404"/>
      <c r="AS12" s="404"/>
      <c r="AT12" s="405"/>
      <c r="AU12" s="487" t="s">
        <v>134</v>
      </c>
      <c r="AV12" s="488"/>
      <c r="AW12" s="488"/>
      <c r="AX12" s="488"/>
      <c r="AY12" s="410" t="s">
        <v>135</v>
      </c>
      <c r="AZ12" s="411"/>
      <c r="BA12" s="411"/>
      <c r="BB12" s="411"/>
      <c r="BC12" s="411"/>
      <c r="BD12" s="411"/>
      <c r="BE12" s="411"/>
      <c r="BF12" s="411"/>
      <c r="BG12" s="411"/>
      <c r="BH12" s="411"/>
      <c r="BI12" s="411"/>
      <c r="BJ12" s="411"/>
      <c r="BK12" s="411"/>
      <c r="BL12" s="411"/>
      <c r="BM12" s="412"/>
      <c r="BN12" s="430">
        <v>0</v>
      </c>
      <c r="BO12" s="431"/>
      <c r="BP12" s="431"/>
      <c r="BQ12" s="431"/>
      <c r="BR12" s="431"/>
      <c r="BS12" s="431"/>
      <c r="BT12" s="431"/>
      <c r="BU12" s="432"/>
      <c r="BV12" s="430">
        <v>90000</v>
      </c>
      <c r="BW12" s="431"/>
      <c r="BX12" s="431"/>
      <c r="BY12" s="431"/>
      <c r="BZ12" s="431"/>
      <c r="CA12" s="431"/>
      <c r="CB12" s="431"/>
      <c r="CC12" s="432"/>
      <c r="CD12" s="439" t="s">
        <v>136</v>
      </c>
      <c r="CE12" s="440"/>
      <c r="CF12" s="440"/>
      <c r="CG12" s="440"/>
      <c r="CH12" s="440"/>
      <c r="CI12" s="440"/>
      <c r="CJ12" s="440"/>
      <c r="CK12" s="440"/>
      <c r="CL12" s="440"/>
      <c r="CM12" s="440"/>
      <c r="CN12" s="440"/>
      <c r="CO12" s="440"/>
      <c r="CP12" s="440"/>
      <c r="CQ12" s="440"/>
      <c r="CR12" s="440"/>
      <c r="CS12" s="441"/>
      <c r="CT12" s="543" t="s">
        <v>137</v>
      </c>
      <c r="CU12" s="544"/>
      <c r="CV12" s="544"/>
      <c r="CW12" s="544"/>
      <c r="CX12" s="544"/>
      <c r="CY12" s="544"/>
      <c r="CZ12" s="544"/>
      <c r="DA12" s="545"/>
      <c r="DB12" s="543" t="s">
        <v>138</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139</v>
      </c>
      <c r="N13" s="531"/>
      <c r="O13" s="531"/>
      <c r="P13" s="531"/>
      <c r="Q13" s="532"/>
      <c r="R13" s="533">
        <v>12911</v>
      </c>
      <c r="S13" s="534"/>
      <c r="T13" s="534"/>
      <c r="U13" s="534"/>
      <c r="V13" s="535"/>
      <c r="W13" s="521" t="s">
        <v>140</v>
      </c>
      <c r="X13" s="443"/>
      <c r="Y13" s="443"/>
      <c r="Z13" s="443"/>
      <c r="AA13" s="443"/>
      <c r="AB13" s="444"/>
      <c r="AC13" s="406">
        <v>808</v>
      </c>
      <c r="AD13" s="407"/>
      <c r="AE13" s="407"/>
      <c r="AF13" s="407"/>
      <c r="AG13" s="408"/>
      <c r="AH13" s="406">
        <v>899</v>
      </c>
      <c r="AI13" s="407"/>
      <c r="AJ13" s="407"/>
      <c r="AK13" s="407"/>
      <c r="AL13" s="409"/>
      <c r="AM13" s="499" t="s">
        <v>141</v>
      </c>
      <c r="AN13" s="404"/>
      <c r="AO13" s="404"/>
      <c r="AP13" s="404"/>
      <c r="AQ13" s="404"/>
      <c r="AR13" s="404"/>
      <c r="AS13" s="404"/>
      <c r="AT13" s="405"/>
      <c r="AU13" s="487" t="s">
        <v>142</v>
      </c>
      <c r="AV13" s="488"/>
      <c r="AW13" s="488"/>
      <c r="AX13" s="488"/>
      <c r="AY13" s="410" t="s">
        <v>143</v>
      </c>
      <c r="AZ13" s="411"/>
      <c r="BA13" s="411"/>
      <c r="BB13" s="411"/>
      <c r="BC13" s="411"/>
      <c r="BD13" s="411"/>
      <c r="BE13" s="411"/>
      <c r="BF13" s="411"/>
      <c r="BG13" s="411"/>
      <c r="BH13" s="411"/>
      <c r="BI13" s="411"/>
      <c r="BJ13" s="411"/>
      <c r="BK13" s="411"/>
      <c r="BL13" s="411"/>
      <c r="BM13" s="412"/>
      <c r="BN13" s="430">
        <v>95566</v>
      </c>
      <c r="BO13" s="431"/>
      <c r="BP13" s="431"/>
      <c r="BQ13" s="431"/>
      <c r="BR13" s="431"/>
      <c r="BS13" s="431"/>
      <c r="BT13" s="431"/>
      <c r="BU13" s="432"/>
      <c r="BV13" s="430">
        <v>-22736</v>
      </c>
      <c r="BW13" s="431"/>
      <c r="BX13" s="431"/>
      <c r="BY13" s="431"/>
      <c r="BZ13" s="431"/>
      <c r="CA13" s="431"/>
      <c r="CB13" s="431"/>
      <c r="CC13" s="432"/>
      <c r="CD13" s="439" t="s">
        <v>144</v>
      </c>
      <c r="CE13" s="440"/>
      <c r="CF13" s="440"/>
      <c r="CG13" s="440"/>
      <c r="CH13" s="440"/>
      <c r="CI13" s="440"/>
      <c r="CJ13" s="440"/>
      <c r="CK13" s="440"/>
      <c r="CL13" s="440"/>
      <c r="CM13" s="440"/>
      <c r="CN13" s="440"/>
      <c r="CO13" s="440"/>
      <c r="CP13" s="440"/>
      <c r="CQ13" s="440"/>
      <c r="CR13" s="440"/>
      <c r="CS13" s="441"/>
      <c r="CT13" s="400">
        <v>18.5</v>
      </c>
      <c r="CU13" s="401"/>
      <c r="CV13" s="401"/>
      <c r="CW13" s="401"/>
      <c r="CX13" s="401"/>
      <c r="CY13" s="401"/>
      <c r="CZ13" s="401"/>
      <c r="DA13" s="402"/>
      <c r="DB13" s="400">
        <v>18.8</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145</v>
      </c>
      <c r="M14" s="567"/>
      <c r="N14" s="567"/>
      <c r="O14" s="567"/>
      <c r="P14" s="567"/>
      <c r="Q14" s="568"/>
      <c r="R14" s="533">
        <v>13344</v>
      </c>
      <c r="S14" s="534"/>
      <c r="T14" s="534"/>
      <c r="U14" s="534"/>
      <c r="V14" s="535"/>
      <c r="W14" s="536"/>
      <c r="X14" s="446"/>
      <c r="Y14" s="446"/>
      <c r="Z14" s="446"/>
      <c r="AA14" s="446"/>
      <c r="AB14" s="447"/>
      <c r="AC14" s="526">
        <v>14.7</v>
      </c>
      <c r="AD14" s="527"/>
      <c r="AE14" s="527"/>
      <c r="AF14" s="527"/>
      <c r="AG14" s="528"/>
      <c r="AH14" s="526">
        <v>14.6</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146</v>
      </c>
      <c r="CE14" s="437"/>
      <c r="CF14" s="437"/>
      <c r="CG14" s="437"/>
      <c r="CH14" s="437"/>
      <c r="CI14" s="437"/>
      <c r="CJ14" s="437"/>
      <c r="CK14" s="437"/>
      <c r="CL14" s="437"/>
      <c r="CM14" s="437"/>
      <c r="CN14" s="437"/>
      <c r="CO14" s="437"/>
      <c r="CP14" s="437"/>
      <c r="CQ14" s="437"/>
      <c r="CR14" s="437"/>
      <c r="CS14" s="438"/>
      <c r="CT14" s="537">
        <v>100.9</v>
      </c>
      <c r="CU14" s="538"/>
      <c r="CV14" s="538"/>
      <c r="CW14" s="538"/>
      <c r="CX14" s="538"/>
      <c r="CY14" s="538"/>
      <c r="CZ14" s="538"/>
      <c r="DA14" s="539"/>
      <c r="DB14" s="537">
        <v>115.1</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147</v>
      </c>
      <c r="N15" s="531"/>
      <c r="O15" s="531"/>
      <c r="P15" s="531"/>
      <c r="Q15" s="532"/>
      <c r="R15" s="533">
        <v>13275</v>
      </c>
      <c r="S15" s="534"/>
      <c r="T15" s="534"/>
      <c r="U15" s="534"/>
      <c r="V15" s="535"/>
      <c r="W15" s="521" t="s">
        <v>148</v>
      </c>
      <c r="X15" s="443"/>
      <c r="Y15" s="443"/>
      <c r="Z15" s="443"/>
      <c r="AA15" s="443"/>
      <c r="AB15" s="444"/>
      <c r="AC15" s="406">
        <v>984</v>
      </c>
      <c r="AD15" s="407"/>
      <c r="AE15" s="407"/>
      <c r="AF15" s="407"/>
      <c r="AG15" s="408"/>
      <c r="AH15" s="406">
        <v>1100</v>
      </c>
      <c r="AI15" s="407"/>
      <c r="AJ15" s="407"/>
      <c r="AK15" s="407"/>
      <c r="AL15" s="409"/>
      <c r="AM15" s="499"/>
      <c r="AN15" s="404"/>
      <c r="AO15" s="404"/>
      <c r="AP15" s="404"/>
      <c r="AQ15" s="404"/>
      <c r="AR15" s="404"/>
      <c r="AS15" s="404"/>
      <c r="AT15" s="405"/>
      <c r="AU15" s="487"/>
      <c r="AV15" s="488"/>
      <c r="AW15" s="488"/>
      <c r="AX15" s="488"/>
      <c r="AY15" s="422" t="s">
        <v>149</v>
      </c>
      <c r="AZ15" s="423"/>
      <c r="BA15" s="423"/>
      <c r="BB15" s="423"/>
      <c r="BC15" s="423"/>
      <c r="BD15" s="423"/>
      <c r="BE15" s="423"/>
      <c r="BF15" s="423"/>
      <c r="BG15" s="423"/>
      <c r="BH15" s="423"/>
      <c r="BI15" s="423"/>
      <c r="BJ15" s="423"/>
      <c r="BK15" s="423"/>
      <c r="BL15" s="423"/>
      <c r="BM15" s="424"/>
      <c r="BN15" s="425">
        <v>1276020</v>
      </c>
      <c r="BO15" s="426"/>
      <c r="BP15" s="426"/>
      <c r="BQ15" s="426"/>
      <c r="BR15" s="426"/>
      <c r="BS15" s="426"/>
      <c r="BT15" s="426"/>
      <c r="BU15" s="427"/>
      <c r="BV15" s="425">
        <v>1204350</v>
      </c>
      <c r="BW15" s="426"/>
      <c r="BX15" s="426"/>
      <c r="BY15" s="426"/>
      <c r="BZ15" s="426"/>
      <c r="CA15" s="426"/>
      <c r="CB15" s="426"/>
      <c r="CC15" s="427"/>
      <c r="CD15" s="540" t="s">
        <v>150</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151</v>
      </c>
      <c r="M16" s="524"/>
      <c r="N16" s="524"/>
      <c r="O16" s="524"/>
      <c r="P16" s="524"/>
      <c r="Q16" s="525"/>
      <c r="R16" s="518" t="s">
        <v>152</v>
      </c>
      <c r="S16" s="519"/>
      <c r="T16" s="519"/>
      <c r="U16" s="519"/>
      <c r="V16" s="520"/>
      <c r="W16" s="536"/>
      <c r="X16" s="446"/>
      <c r="Y16" s="446"/>
      <c r="Z16" s="446"/>
      <c r="AA16" s="446"/>
      <c r="AB16" s="447"/>
      <c r="AC16" s="526">
        <v>17.899999999999999</v>
      </c>
      <c r="AD16" s="527"/>
      <c r="AE16" s="527"/>
      <c r="AF16" s="527"/>
      <c r="AG16" s="528"/>
      <c r="AH16" s="526">
        <v>17.8</v>
      </c>
      <c r="AI16" s="527"/>
      <c r="AJ16" s="527"/>
      <c r="AK16" s="527"/>
      <c r="AL16" s="529"/>
      <c r="AM16" s="499"/>
      <c r="AN16" s="404"/>
      <c r="AO16" s="404"/>
      <c r="AP16" s="404"/>
      <c r="AQ16" s="404"/>
      <c r="AR16" s="404"/>
      <c r="AS16" s="404"/>
      <c r="AT16" s="405"/>
      <c r="AU16" s="487"/>
      <c r="AV16" s="488"/>
      <c r="AW16" s="488"/>
      <c r="AX16" s="488"/>
      <c r="AY16" s="410" t="s">
        <v>153</v>
      </c>
      <c r="AZ16" s="411"/>
      <c r="BA16" s="411"/>
      <c r="BB16" s="411"/>
      <c r="BC16" s="411"/>
      <c r="BD16" s="411"/>
      <c r="BE16" s="411"/>
      <c r="BF16" s="411"/>
      <c r="BG16" s="411"/>
      <c r="BH16" s="411"/>
      <c r="BI16" s="411"/>
      <c r="BJ16" s="411"/>
      <c r="BK16" s="411"/>
      <c r="BL16" s="411"/>
      <c r="BM16" s="412"/>
      <c r="BN16" s="430">
        <v>4811344</v>
      </c>
      <c r="BO16" s="431"/>
      <c r="BP16" s="431"/>
      <c r="BQ16" s="431"/>
      <c r="BR16" s="431"/>
      <c r="BS16" s="431"/>
      <c r="BT16" s="431"/>
      <c r="BU16" s="432"/>
      <c r="BV16" s="430">
        <v>4631246</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154</v>
      </c>
      <c r="N17" s="516"/>
      <c r="O17" s="516"/>
      <c r="P17" s="516"/>
      <c r="Q17" s="517"/>
      <c r="R17" s="518" t="s">
        <v>155</v>
      </c>
      <c r="S17" s="519"/>
      <c r="T17" s="519"/>
      <c r="U17" s="519"/>
      <c r="V17" s="520"/>
      <c r="W17" s="521" t="s">
        <v>156</v>
      </c>
      <c r="X17" s="443"/>
      <c r="Y17" s="443"/>
      <c r="Z17" s="443"/>
      <c r="AA17" s="443"/>
      <c r="AB17" s="444"/>
      <c r="AC17" s="406">
        <v>3695</v>
      </c>
      <c r="AD17" s="407"/>
      <c r="AE17" s="407"/>
      <c r="AF17" s="407"/>
      <c r="AG17" s="408"/>
      <c r="AH17" s="406">
        <v>4167</v>
      </c>
      <c r="AI17" s="407"/>
      <c r="AJ17" s="407"/>
      <c r="AK17" s="407"/>
      <c r="AL17" s="409"/>
      <c r="AM17" s="499"/>
      <c r="AN17" s="404"/>
      <c r="AO17" s="404"/>
      <c r="AP17" s="404"/>
      <c r="AQ17" s="404"/>
      <c r="AR17" s="404"/>
      <c r="AS17" s="404"/>
      <c r="AT17" s="405"/>
      <c r="AU17" s="487"/>
      <c r="AV17" s="488"/>
      <c r="AW17" s="488"/>
      <c r="AX17" s="488"/>
      <c r="AY17" s="410" t="s">
        <v>157</v>
      </c>
      <c r="AZ17" s="411"/>
      <c r="BA17" s="411"/>
      <c r="BB17" s="411"/>
      <c r="BC17" s="411"/>
      <c r="BD17" s="411"/>
      <c r="BE17" s="411"/>
      <c r="BF17" s="411"/>
      <c r="BG17" s="411"/>
      <c r="BH17" s="411"/>
      <c r="BI17" s="411"/>
      <c r="BJ17" s="411"/>
      <c r="BK17" s="411"/>
      <c r="BL17" s="411"/>
      <c r="BM17" s="412"/>
      <c r="BN17" s="430">
        <v>1589829</v>
      </c>
      <c r="BO17" s="431"/>
      <c r="BP17" s="431"/>
      <c r="BQ17" s="431"/>
      <c r="BR17" s="431"/>
      <c r="BS17" s="431"/>
      <c r="BT17" s="431"/>
      <c r="BU17" s="432"/>
      <c r="BV17" s="430">
        <v>1525343</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158</v>
      </c>
      <c r="C18" s="493"/>
      <c r="D18" s="493"/>
      <c r="E18" s="494"/>
      <c r="F18" s="494"/>
      <c r="G18" s="494"/>
      <c r="H18" s="494"/>
      <c r="I18" s="494"/>
      <c r="J18" s="494"/>
      <c r="K18" s="494"/>
      <c r="L18" s="495">
        <v>266.33999999999997</v>
      </c>
      <c r="M18" s="495"/>
      <c r="N18" s="495"/>
      <c r="O18" s="495"/>
      <c r="P18" s="495"/>
      <c r="Q18" s="495"/>
      <c r="R18" s="496"/>
      <c r="S18" s="496"/>
      <c r="T18" s="496"/>
      <c r="U18" s="496"/>
      <c r="V18" s="497"/>
      <c r="W18" s="511"/>
      <c r="X18" s="512"/>
      <c r="Y18" s="512"/>
      <c r="Z18" s="512"/>
      <c r="AA18" s="512"/>
      <c r="AB18" s="522"/>
      <c r="AC18" s="394">
        <v>67.3</v>
      </c>
      <c r="AD18" s="395"/>
      <c r="AE18" s="395"/>
      <c r="AF18" s="395"/>
      <c r="AG18" s="498"/>
      <c r="AH18" s="394">
        <v>67.599999999999994</v>
      </c>
      <c r="AI18" s="395"/>
      <c r="AJ18" s="395"/>
      <c r="AK18" s="395"/>
      <c r="AL18" s="396"/>
      <c r="AM18" s="499"/>
      <c r="AN18" s="404"/>
      <c r="AO18" s="404"/>
      <c r="AP18" s="404"/>
      <c r="AQ18" s="404"/>
      <c r="AR18" s="404"/>
      <c r="AS18" s="404"/>
      <c r="AT18" s="405"/>
      <c r="AU18" s="487"/>
      <c r="AV18" s="488"/>
      <c r="AW18" s="488"/>
      <c r="AX18" s="488"/>
      <c r="AY18" s="410" t="s">
        <v>159</v>
      </c>
      <c r="AZ18" s="411"/>
      <c r="BA18" s="411"/>
      <c r="BB18" s="411"/>
      <c r="BC18" s="411"/>
      <c r="BD18" s="411"/>
      <c r="BE18" s="411"/>
      <c r="BF18" s="411"/>
      <c r="BG18" s="411"/>
      <c r="BH18" s="411"/>
      <c r="BI18" s="411"/>
      <c r="BJ18" s="411"/>
      <c r="BK18" s="411"/>
      <c r="BL18" s="411"/>
      <c r="BM18" s="412"/>
      <c r="BN18" s="430">
        <v>5052538</v>
      </c>
      <c r="BO18" s="431"/>
      <c r="BP18" s="431"/>
      <c r="BQ18" s="431"/>
      <c r="BR18" s="431"/>
      <c r="BS18" s="431"/>
      <c r="BT18" s="431"/>
      <c r="BU18" s="432"/>
      <c r="BV18" s="430">
        <v>4956298</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160</v>
      </c>
      <c r="C19" s="493"/>
      <c r="D19" s="493"/>
      <c r="E19" s="494"/>
      <c r="F19" s="494"/>
      <c r="G19" s="494"/>
      <c r="H19" s="494"/>
      <c r="I19" s="494"/>
      <c r="J19" s="494"/>
      <c r="K19" s="494"/>
      <c r="L19" s="500">
        <v>47</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161</v>
      </c>
      <c r="AZ19" s="411"/>
      <c r="BA19" s="411"/>
      <c r="BB19" s="411"/>
      <c r="BC19" s="411"/>
      <c r="BD19" s="411"/>
      <c r="BE19" s="411"/>
      <c r="BF19" s="411"/>
      <c r="BG19" s="411"/>
      <c r="BH19" s="411"/>
      <c r="BI19" s="411"/>
      <c r="BJ19" s="411"/>
      <c r="BK19" s="411"/>
      <c r="BL19" s="411"/>
      <c r="BM19" s="412"/>
      <c r="BN19" s="430">
        <v>6610422</v>
      </c>
      <c r="BO19" s="431"/>
      <c r="BP19" s="431"/>
      <c r="BQ19" s="431"/>
      <c r="BR19" s="431"/>
      <c r="BS19" s="431"/>
      <c r="BT19" s="431"/>
      <c r="BU19" s="432"/>
      <c r="BV19" s="430">
        <v>6113417</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162</v>
      </c>
      <c r="C20" s="493"/>
      <c r="D20" s="493"/>
      <c r="E20" s="494"/>
      <c r="F20" s="494"/>
      <c r="G20" s="494"/>
      <c r="H20" s="494"/>
      <c r="I20" s="494"/>
      <c r="J20" s="494"/>
      <c r="K20" s="494"/>
      <c r="L20" s="500">
        <v>6179</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163</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59" t="s">
        <v>164</v>
      </c>
      <c r="C22" s="460"/>
      <c r="D22" s="461"/>
      <c r="E22" s="468" t="s">
        <v>1</v>
      </c>
      <c r="F22" s="443"/>
      <c r="G22" s="443"/>
      <c r="H22" s="443"/>
      <c r="I22" s="443"/>
      <c r="J22" s="443"/>
      <c r="K22" s="444"/>
      <c r="L22" s="468" t="s">
        <v>165</v>
      </c>
      <c r="M22" s="443"/>
      <c r="N22" s="443"/>
      <c r="O22" s="443"/>
      <c r="P22" s="444"/>
      <c r="Q22" s="453" t="s">
        <v>166</v>
      </c>
      <c r="R22" s="454"/>
      <c r="S22" s="454"/>
      <c r="T22" s="454"/>
      <c r="U22" s="454"/>
      <c r="V22" s="469"/>
      <c r="W22" s="471" t="s">
        <v>167</v>
      </c>
      <c r="X22" s="460"/>
      <c r="Y22" s="461"/>
      <c r="Z22" s="468" t="s">
        <v>1</v>
      </c>
      <c r="AA22" s="443"/>
      <c r="AB22" s="443"/>
      <c r="AC22" s="443"/>
      <c r="AD22" s="443"/>
      <c r="AE22" s="443"/>
      <c r="AF22" s="443"/>
      <c r="AG22" s="444"/>
      <c r="AH22" s="442" t="s">
        <v>168</v>
      </c>
      <c r="AI22" s="443"/>
      <c r="AJ22" s="443"/>
      <c r="AK22" s="443"/>
      <c r="AL22" s="444"/>
      <c r="AM22" s="442" t="s">
        <v>169</v>
      </c>
      <c r="AN22" s="448"/>
      <c r="AO22" s="448"/>
      <c r="AP22" s="448"/>
      <c r="AQ22" s="448"/>
      <c r="AR22" s="449"/>
      <c r="AS22" s="453" t="s">
        <v>166</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170</v>
      </c>
      <c r="AZ23" s="423"/>
      <c r="BA23" s="423"/>
      <c r="BB23" s="423"/>
      <c r="BC23" s="423"/>
      <c r="BD23" s="423"/>
      <c r="BE23" s="423"/>
      <c r="BF23" s="423"/>
      <c r="BG23" s="423"/>
      <c r="BH23" s="423"/>
      <c r="BI23" s="423"/>
      <c r="BJ23" s="423"/>
      <c r="BK23" s="423"/>
      <c r="BL23" s="423"/>
      <c r="BM23" s="424"/>
      <c r="BN23" s="430">
        <v>15348111</v>
      </c>
      <c r="BO23" s="431"/>
      <c r="BP23" s="431"/>
      <c r="BQ23" s="431"/>
      <c r="BR23" s="431"/>
      <c r="BS23" s="431"/>
      <c r="BT23" s="431"/>
      <c r="BU23" s="432"/>
      <c r="BV23" s="430">
        <v>15368888</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2"/>
      <c r="C24" s="463"/>
      <c r="D24" s="464"/>
      <c r="E24" s="403" t="s">
        <v>171</v>
      </c>
      <c r="F24" s="404"/>
      <c r="G24" s="404"/>
      <c r="H24" s="404"/>
      <c r="I24" s="404"/>
      <c r="J24" s="404"/>
      <c r="K24" s="405"/>
      <c r="L24" s="406">
        <v>1</v>
      </c>
      <c r="M24" s="407"/>
      <c r="N24" s="407"/>
      <c r="O24" s="407"/>
      <c r="P24" s="408"/>
      <c r="Q24" s="406">
        <v>6750</v>
      </c>
      <c r="R24" s="407"/>
      <c r="S24" s="407"/>
      <c r="T24" s="407"/>
      <c r="U24" s="407"/>
      <c r="V24" s="408"/>
      <c r="W24" s="472"/>
      <c r="X24" s="463"/>
      <c r="Y24" s="464"/>
      <c r="Z24" s="403" t="s">
        <v>172</v>
      </c>
      <c r="AA24" s="404"/>
      <c r="AB24" s="404"/>
      <c r="AC24" s="404"/>
      <c r="AD24" s="404"/>
      <c r="AE24" s="404"/>
      <c r="AF24" s="404"/>
      <c r="AG24" s="405"/>
      <c r="AH24" s="406">
        <v>207</v>
      </c>
      <c r="AI24" s="407"/>
      <c r="AJ24" s="407"/>
      <c r="AK24" s="407"/>
      <c r="AL24" s="408"/>
      <c r="AM24" s="406">
        <v>619137</v>
      </c>
      <c r="AN24" s="407"/>
      <c r="AO24" s="407"/>
      <c r="AP24" s="407"/>
      <c r="AQ24" s="407"/>
      <c r="AR24" s="408"/>
      <c r="AS24" s="406">
        <v>2991</v>
      </c>
      <c r="AT24" s="407"/>
      <c r="AU24" s="407"/>
      <c r="AV24" s="407"/>
      <c r="AW24" s="407"/>
      <c r="AX24" s="409"/>
      <c r="AY24" s="397" t="s">
        <v>173</v>
      </c>
      <c r="AZ24" s="398"/>
      <c r="BA24" s="398"/>
      <c r="BB24" s="398"/>
      <c r="BC24" s="398"/>
      <c r="BD24" s="398"/>
      <c r="BE24" s="398"/>
      <c r="BF24" s="398"/>
      <c r="BG24" s="398"/>
      <c r="BH24" s="398"/>
      <c r="BI24" s="398"/>
      <c r="BJ24" s="398"/>
      <c r="BK24" s="398"/>
      <c r="BL24" s="398"/>
      <c r="BM24" s="399"/>
      <c r="BN24" s="430">
        <v>14475667</v>
      </c>
      <c r="BO24" s="431"/>
      <c r="BP24" s="431"/>
      <c r="BQ24" s="431"/>
      <c r="BR24" s="431"/>
      <c r="BS24" s="431"/>
      <c r="BT24" s="431"/>
      <c r="BU24" s="432"/>
      <c r="BV24" s="430">
        <v>14211024</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2"/>
      <c r="C25" s="463"/>
      <c r="D25" s="464"/>
      <c r="E25" s="403" t="s">
        <v>174</v>
      </c>
      <c r="F25" s="404"/>
      <c r="G25" s="404"/>
      <c r="H25" s="404"/>
      <c r="I25" s="404"/>
      <c r="J25" s="404"/>
      <c r="K25" s="405"/>
      <c r="L25" s="406">
        <v>1</v>
      </c>
      <c r="M25" s="407"/>
      <c r="N25" s="407"/>
      <c r="O25" s="407"/>
      <c r="P25" s="408"/>
      <c r="Q25" s="406">
        <v>5940</v>
      </c>
      <c r="R25" s="407"/>
      <c r="S25" s="407"/>
      <c r="T25" s="407"/>
      <c r="U25" s="407"/>
      <c r="V25" s="408"/>
      <c r="W25" s="472"/>
      <c r="X25" s="463"/>
      <c r="Y25" s="464"/>
      <c r="Z25" s="403" t="s">
        <v>175</v>
      </c>
      <c r="AA25" s="404"/>
      <c r="AB25" s="404"/>
      <c r="AC25" s="404"/>
      <c r="AD25" s="404"/>
      <c r="AE25" s="404"/>
      <c r="AF25" s="404"/>
      <c r="AG25" s="405"/>
      <c r="AH25" s="406">
        <v>35</v>
      </c>
      <c r="AI25" s="407"/>
      <c r="AJ25" s="407"/>
      <c r="AK25" s="407"/>
      <c r="AL25" s="408"/>
      <c r="AM25" s="406">
        <v>101115</v>
      </c>
      <c r="AN25" s="407"/>
      <c r="AO25" s="407"/>
      <c r="AP25" s="407"/>
      <c r="AQ25" s="407"/>
      <c r="AR25" s="408"/>
      <c r="AS25" s="406">
        <v>2889</v>
      </c>
      <c r="AT25" s="407"/>
      <c r="AU25" s="407"/>
      <c r="AV25" s="407"/>
      <c r="AW25" s="407"/>
      <c r="AX25" s="409"/>
      <c r="AY25" s="422" t="s">
        <v>176</v>
      </c>
      <c r="AZ25" s="423"/>
      <c r="BA25" s="423"/>
      <c r="BB25" s="423"/>
      <c r="BC25" s="423"/>
      <c r="BD25" s="423"/>
      <c r="BE25" s="423"/>
      <c r="BF25" s="423"/>
      <c r="BG25" s="423"/>
      <c r="BH25" s="423"/>
      <c r="BI25" s="423"/>
      <c r="BJ25" s="423"/>
      <c r="BK25" s="423"/>
      <c r="BL25" s="423"/>
      <c r="BM25" s="424"/>
      <c r="BN25" s="425">
        <v>2184551</v>
      </c>
      <c r="BO25" s="426"/>
      <c r="BP25" s="426"/>
      <c r="BQ25" s="426"/>
      <c r="BR25" s="426"/>
      <c r="BS25" s="426"/>
      <c r="BT25" s="426"/>
      <c r="BU25" s="427"/>
      <c r="BV25" s="425">
        <v>1072746</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2"/>
      <c r="C26" s="463"/>
      <c r="D26" s="464"/>
      <c r="E26" s="403" t="s">
        <v>177</v>
      </c>
      <c r="F26" s="404"/>
      <c r="G26" s="404"/>
      <c r="H26" s="404"/>
      <c r="I26" s="404"/>
      <c r="J26" s="404"/>
      <c r="K26" s="405"/>
      <c r="L26" s="406">
        <v>1</v>
      </c>
      <c r="M26" s="407"/>
      <c r="N26" s="407"/>
      <c r="O26" s="407"/>
      <c r="P26" s="408"/>
      <c r="Q26" s="406">
        <v>5400</v>
      </c>
      <c r="R26" s="407"/>
      <c r="S26" s="407"/>
      <c r="T26" s="407"/>
      <c r="U26" s="407"/>
      <c r="V26" s="408"/>
      <c r="W26" s="472"/>
      <c r="X26" s="463"/>
      <c r="Y26" s="464"/>
      <c r="Z26" s="403" t="s">
        <v>178</v>
      </c>
      <c r="AA26" s="485"/>
      <c r="AB26" s="485"/>
      <c r="AC26" s="485"/>
      <c r="AD26" s="485"/>
      <c r="AE26" s="485"/>
      <c r="AF26" s="485"/>
      <c r="AG26" s="486"/>
      <c r="AH26" s="406">
        <v>5</v>
      </c>
      <c r="AI26" s="407"/>
      <c r="AJ26" s="407"/>
      <c r="AK26" s="407"/>
      <c r="AL26" s="408"/>
      <c r="AM26" s="406">
        <v>15510</v>
      </c>
      <c r="AN26" s="407"/>
      <c r="AO26" s="407"/>
      <c r="AP26" s="407"/>
      <c r="AQ26" s="407"/>
      <c r="AR26" s="408"/>
      <c r="AS26" s="406">
        <v>3102</v>
      </c>
      <c r="AT26" s="407"/>
      <c r="AU26" s="407"/>
      <c r="AV26" s="407"/>
      <c r="AW26" s="407"/>
      <c r="AX26" s="409"/>
      <c r="AY26" s="439" t="s">
        <v>179</v>
      </c>
      <c r="AZ26" s="440"/>
      <c r="BA26" s="440"/>
      <c r="BB26" s="440"/>
      <c r="BC26" s="440"/>
      <c r="BD26" s="440"/>
      <c r="BE26" s="440"/>
      <c r="BF26" s="440"/>
      <c r="BG26" s="440"/>
      <c r="BH26" s="440"/>
      <c r="BI26" s="440"/>
      <c r="BJ26" s="440"/>
      <c r="BK26" s="440"/>
      <c r="BL26" s="440"/>
      <c r="BM26" s="441"/>
      <c r="BN26" s="430" t="s">
        <v>138</v>
      </c>
      <c r="BO26" s="431"/>
      <c r="BP26" s="431"/>
      <c r="BQ26" s="431"/>
      <c r="BR26" s="431"/>
      <c r="BS26" s="431"/>
      <c r="BT26" s="431"/>
      <c r="BU26" s="432"/>
      <c r="BV26" s="430" t="s">
        <v>180</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2"/>
      <c r="C27" s="463"/>
      <c r="D27" s="464"/>
      <c r="E27" s="403" t="s">
        <v>181</v>
      </c>
      <c r="F27" s="404"/>
      <c r="G27" s="404"/>
      <c r="H27" s="404"/>
      <c r="I27" s="404"/>
      <c r="J27" s="404"/>
      <c r="K27" s="405"/>
      <c r="L27" s="406">
        <v>1</v>
      </c>
      <c r="M27" s="407"/>
      <c r="N27" s="407"/>
      <c r="O27" s="407"/>
      <c r="P27" s="408"/>
      <c r="Q27" s="406">
        <v>3510</v>
      </c>
      <c r="R27" s="407"/>
      <c r="S27" s="407"/>
      <c r="T27" s="407"/>
      <c r="U27" s="407"/>
      <c r="V27" s="408"/>
      <c r="W27" s="472"/>
      <c r="X27" s="463"/>
      <c r="Y27" s="464"/>
      <c r="Z27" s="403" t="s">
        <v>182</v>
      </c>
      <c r="AA27" s="404"/>
      <c r="AB27" s="404"/>
      <c r="AC27" s="404"/>
      <c r="AD27" s="404"/>
      <c r="AE27" s="404"/>
      <c r="AF27" s="404"/>
      <c r="AG27" s="405"/>
      <c r="AH27" s="406" t="s">
        <v>128</v>
      </c>
      <c r="AI27" s="407"/>
      <c r="AJ27" s="407"/>
      <c r="AK27" s="407"/>
      <c r="AL27" s="408"/>
      <c r="AM27" s="406" t="s">
        <v>137</v>
      </c>
      <c r="AN27" s="407"/>
      <c r="AO27" s="407"/>
      <c r="AP27" s="407"/>
      <c r="AQ27" s="407"/>
      <c r="AR27" s="408"/>
      <c r="AS27" s="406" t="s">
        <v>137</v>
      </c>
      <c r="AT27" s="407"/>
      <c r="AU27" s="407"/>
      <c r="AV27" s="407"/>
      <c r="AW27" s="407"/>
      <c r="AX27" s="409"/>
      <c r="AY27" s="436" t="s">
        <v>183</v>
      </c>
      <c r="AZ27" s="437"/>
      <c r="BA27" s="437"/>
      <c r="BB27" s="437"/>
      <c r="BC27" s="437"/>
      <c r="BD27" s="437"/>
      <c r="BE27" s="437"/>
      <c r="BF27" s="437"/>
      <c r="BG27" s="437"/>
      <c r="BH27" s="437"/>
      <c r="BI27" s="437"/>
      <c r="BJ27" s="437"/>
      <c r="BK27" s="437"/>
      <c r="BL27" s="437"/>
      <c r="BM27" s="438"/>
      <c r="BN27" s="433" t="s">
        <v>137</v>
      </c>
      <c r="BO27" s="434"/>
      <c r="BP27" s="434"/>
      <c r="BQ27" s="434"/>
      <c r="BR27" s="434"/>
      <c r="BS27" s="434"/>
      <c r="BT27" s="434"/>
      <c r="BU27" s="435"/>
      <c r="BV27" s="433">
        <v>223700</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2"/>
      <c r="C28" s="463"/>
      <c r="D28" s="464"/>
      <c r="E28" s="403" t="s">
        <v>184</v>
      </c>
      <c r="F28" s="404"/>
      <c r="G28" s="404"/>
      <c r="H28" s="404"/>
      <c r="I28" s="404"/>
      <c r="J28" s="404"/>
      <c r="K28" s="405"/>
      <c r="L28" s="406">
        <v>1</v>
      </c>
      <c r="M28" s="407"/>
      <c r="N28" s="407"/>
      <c r="O28" s="407"/>
      <c r="P28" s="408"/>
      <c r="Q28" s="406">
        <v>2970</v>
      </c>
      <c r="R28" s="407"/>
      <c r="S28" s="407"/>
      <c r="T28" s="407"/>
      <c r="U28" s="407"/>
      <c r="V28" s="408"/>
      <c r="W28" s="472"/>
      <c r="X28" s="463"/>
      <c r="Y28" s="464"/>
      <c r="Z28" s="403" t="s">
        <v>185</v>
      </c>
      <c r="AA28" s="404"/>
      <c r="AB28" s="404"/>
      <c r="AC28" s="404"/>
      <c r="AD28" s="404"/>
      <c r="AE28" s="404"/>
      <c r="AF28" s="404"/>
      <c r="AG28" s="405"/>
      <c r="AH28" s="406" t="s">
        <v>137</v>
      </c>
      <c r="AI28" s="407"/>
      <c r="AJ28" s="407"/>
      <c r="AK28" s="407"/>
      <c r="AL28" s="408"/>
      <c r="AM28" s="406" t="s">
        <v>137</v>
      </c>
      <c r="AN28" s="407"/>
      <c r="AO28" s="407"/>
      <c r="AP28" s="407"/>
      <c r="AQ28" s="407"/>
      <c r="AR28" s="408"/>
      <c r="AS28" s="406" t="s">
        <v>137</v>
      </c>
      <c r="AT28" s="407"/>
      <c r="AU28" s="407"/>
      <c r="AV28" s="407"/>
      <c r="AW28" s="407"/>
      <c r="AX28" s="409"/>
      <c r="AY28" s="413" t="s">
        <v>186</v>
      </c>
      <c r="AZ28" s="414"/>
      <c r="BA28" s="414"/>
      <c r="BB28" s="415"/>
      <c r="BC28" s="422" t="s">
        <v>48</v>
      </c>
      <c r="BD28" s="423"/>
      <c r="BE28" s="423"/>
      <c r="BF28" s="423"/>
      <c r="BG28" s="423"/>
      <c r="BH28" s="423"/>
      <c r="BI28" s="423"/>
      <c r="BJ28" s="423"/>
      <c r="BK28" s="423"/>
      <c r="BL28" s="423"/>
      <c r="BM28" s="424"/>
      <c r="BN28" s="425">
        <v>934197</v>
      </c>
      <c r="BO28" s="426"/>
      <c r="BP28" s="426"/>
      <c r="BQ28" s="426"/>
      <c r="BR28" s="426"/>
      <c r="BS28" s="426"/>
      <c r="BT28" s="426"/>
      <c r="BU28" s="427"/>
      <c r="BV28" s="425">
        <v>877105</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2"/>
      <c r="C29" s="463"/>
      <c r="D29" s="464"/>
      <c r="E29" s="403" t="s">
        <v>187</v>
      </c>
      <c r="F29" s="404"/>
      <c r="G29" s="404"/>
      <c r="H29" s="404"/>
      <c r="I29" s="404"/>
      <c r="J29" s="404"/>
      <c r="K29" s="405"/>
      <c r="L29" s="406">
        <v>10</v>
      </c>
      <c r="M29" s="407"/>
      <c r="N29" s="407"/>
      <c r="O29" s="407"/>
      <c r="P29" s="408"/>
      <c r="Q29" s="406">
        <v>2700</v>
      </c>
      <c r="R29" s="407"/>
      <c r="S29" s="407"/>
      <c r="T29" s="407"/>
      <c r="U29" s="407"/>
      <c r="V29" s="408"/>
      <c r="W29" s="473"/>
      <c r="X29" s="474"/>
      <c r="Y29" s="475"/>
      <c r="Z29" s="403" t="s">
        <v>188</v>
      </c>
      <c r="AA29" s="404"/>
      <c r="AB29" s="404"/>
      <c r="AC29" s="404"/>
      <c r="AD29" s="404"/>
      <c r="AE29" s="404"/>
      <c r="AF29" s="404"/>
      <c r="AG29" s="405"/>
      <c r="AH29" s="406">
        <v>207</v>
      </c>
      <c r="AI29" s="407"/>
      <c r="AJ29" s="407"/>
      <c r="AK29" s="407"/>
      <c r="AL29" s="408"/>
      <c r="AM29" s="406">
        <v>619137</v>
      </c>
      <c r="AN29" s="407"/>
      <c r="AO29" s="407"/>
      <c r="AP29" s="407"/>
      <c r="AQ29" s="407"/>
      <c r="AR29" s="408"/>
      <c r="AS29" s="406">
        <v>2991</v>
      </c>
      <c r="AT29" s="407"/>
      <c r="AU29" s="407"/>
      <c r="AV29" s="407"/>
      <c r="AW29" s="407"/>
      <c r="AX29" s="409"/>
      <c r="AY29" s="416"/>
      <c r="AZ29" s="417"/>
      <c r="BA29" s="417"/>
      <c r="BB29" s="418"/>
      <c r="BC29" s="410" t="s">
        <v>189</v>
      </c>
      <c r="BD29" s="411"/>
      <c r="BE29" s="411"/>
      <c r="BF29" s="411"/>
      <c r="BG29" s="411"/>
      <c r="BH29" s="411"/>
      <c r="BI29" s="411"/>
      <c r="BJ29" s="411"/>
      <c r="BK29" s="411"/>
      <c r="BL29" s="411"/>
      <c r="BM29" s="412"/>
      <c r="BN29" s="430">
        <v>161468</v>
      </c>
      <c r="BO29" s="431"/>
      <c r="BP29" s="431"/>
      <c r="BQ29" s="431"/>
      <c r="BR29" s="431"/>
      <c r="BS29" s="431"/>
      <c r="BT29" s="431"/>
      <c r="BU29" s="432"/>
      <c r="BV29" s="430">
        <v>160766</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190</v>
      </c>
      <c r="X30" s="483"/>
      <c r="Y30" s="483"/>
      <c r="Z30" s="483"/>
      <c r="AA30" s="483"/>
      <c r="AB30" s="483"/>
      <c r="AC30" s="483"/>
      <c r="AD30" s="483"/>
      <c r="AE30" s="483"/>
      <c r="AF30" s="483"/>
      <c r="AG30" s="484"/>
      <c r="AH30" s="394">
        <v>96.2</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656083</v>
      </c>
      <c r="BO30" s="434"/>
      <c r="BP30" s="434"/>
      <c r="BQ30" s="434"/>
      <c r="BR30" s="434"/>
      <c r="BS30" s="434"/>
      <c r="BT30" s="434"/>
      <c r="BU30" s="435"/>
      <c r="BV30" s="433">
        <v>657777</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197</v>
      </c>
      <c r="D33" s="393"/>
      <c r="E33" s="392" t="s">
        <v>198</v>
      </c>
      <c r="F33" s="392"/>
      <c r="G33" s="392"/>
      <c r="H33" s="392"/>
      <c r="I33" s="392"/>
      <c r="J33" s="392"/>
      <c r="K33" s="392"/>
      <c r="L33" s="392"/>
      <c r="M33" s="392"/>
      <c r="N33" s="392"/>
      <c r="O33" s="392"/>
      <c r="P33" s="392"/>
      <c r="Q33" s="392"/>
      <c r="R33" s="392"/>
      <c r="S33" s="392"/>
      <c r="T33" s="216"/>
      <c r="U33" s="393" t="s">
        <v>199</v>
      </c>
      <c r="V33" s="393"/>
      <c r="W33" s="392" t="s">
        <v>198</v>
      </c>
      <c r="X33" s="392"/>
      <c r="Y33" s="392"/>
      <c r="Z33" s="392"/>
      <c r="AA33" s="392"/>
      <c r="AB33" s="392"/>
      <c r="AC33" s="392"/>
      <c r="AD33" s="392"/>
      <c r="AE33" s="392"/>
      <c r="AF33" s="392"/>
      <c r="AG33" s="392"/>
      <c r="AH33" s="392"/>
      <c r="AI33" s="392"/>
      <c r="AJ33" s="392"/>
      <c r="AK33" s="392"/>
      <c r="AL33" s="216"/>
      <c r="AM33" s="393" t="s">
        <v>197</v>
      </c>
      <c r="AN33" s="393"/>
      <c r="AO33" s="392" t="s">
        <v>198</v>
      </c>
      <c r="AP33" s="392"/>
      <c r="AQ33" s="392"/>
      <c r="AR33" s="392"/>
      <c r="AS33" s="392"/>
      <c r="AT33" s="392"/>
      <c r="AU33" s="392"/>
      <c r="AV33" s="392"/>
      <c r="AW33" s="392"/>
      <c r="AX33" s="392"/>
      <c r="AY33" s="392"/>
      <c r="AZ33" s="392"/>
      <c r="BA33" s="392"/>
      <c r="BB33" s="392"/>
      <c r="BC33" s="392"/>
      <c r="BD33" s="217"/>
      <c r="BE33" s="392" t="s">
        <v>200</v>
      </c>
      <c r="BF33" s="392"/>
      <c r="BG33" s="392" t="s">
        <v>201</v>
      </c>
      <c r="BH33" s="392"/>
      <c r="BI33" s="392"/>
      <c r="BJ33" s="392"/>
      <c r="BK33" s="392"/>
      <c r="BL33" s="392"/>
      <c r="BM33" s="392"/>
      <c r="BN33" s="392"/>
      <c r="BO33" s="392"/>
      <c r="BP33" s="392"/>
      <c r="BQ33" s="392"/>
      <c r="BR33" s="392"/>
      <c r="BS33" s="392"/>
      <c r="BT33" s="392"/>
      <c r="BU33" s="392"/>
      <c r="BV33" s="217"/>
      <c r="BW33" s="393" t="s">
        <v>200</v>
      </c>
      <c r="BX33" s="393"/>
      <c r="BY33" s="392" t="s">
        <v>202</v>
      </c>
      <c r="BZ33" s="392"/>
      <c r="CA33" s="392"/>
      <c r="CB33" s="392"/>
      <c r="CC33" s="392"/>
      <c r="CD33" s="392"/>
      <c r="CE33" s="392"/>
      <c r="CF33" s="392"/>
      <c r="CG33" s="392"/>
      <c r="CH33" s="392"/>
      <c r="CI33" s="392"/>
      <c r="CJ33" s="392"/>
      <c r="CK33" s="392"/>
      <c r="CL33" s="392"/>
      <c r="CM33" s="392"/>
      <c r="CN33" s="216"/>
      <c r="CO33" s="393" t="s">
        <v>203</v>
      </c>
      <c r="CP33" s="393"/>
      <c r="CQ33" s="392" t="s">
        <v>204</v>
      </c>
      <c r="CR33" s="392"/>
      <c r="CS33" s="392"/>
      <c r="CT33" s="392"/>
      <c r="CU33" s="392"/>
      <c r="CV33" s="392"/>
      <c r="CW33" s="392"/>
      <c r="CX33" s="392"/>
      <c r="CY33" s="392"/>
      <c r="CZ33" s="392"/>
      <c r="DA33" s="392"/>
      <c r="DB33" s="392"/>
      <c r="DC33" s="392"/>
      <c r="DD33" s="392"/>
      <c r="DE33" s="392"/>
      <c r="DF33" s="216"/>
      <c r="DG33" s="391" t="s">
        <v>205</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2</v>
      </c>
      <c r="V34" s="389"/>
      <c r="W34" s="388" t="str">
        <f>IF('各会計、関係団体の財政状況及び健全化判断比率'!B28="","",'各会計、関係団体の財政状況及び健全化判断比率'!B28)</f>
        <v>国民健康保険事業特別会計</v>
      </c>
      <c r="X34" s="388"/>
      <c r="Y34" s="388"/>
      <c r="Z34" s="388"/>
      <c r="AA34" s="388"/>
      <c r="AB34" s="388"/>
      <c r="AC34" s="388"/>
      <c r="AD34" s="388"/>
      <c r="AE34" s="388"/>
      <c r="AF34" s="388"/>
      <c r="AG34" s="388"/>
      <c r="AH34" s="388"/>
      <c r="AI34" s="388"/>
      <c r="AJ34" s="388"/>
      <c r="AK34" s="388"/>
      <c r="AL34" s="214"/>
      <c r="AM34" s="389">
        <f>IF(AO34="","",MAX(C34:D43,U34:V43)+1)</f>
        <v>6</v>
      </c>
      <c r="AN34" s="389"/>
      <c r="AO34" s="388" t="str">
        <f>IF('各会計、関係団体の財政状況及び健全化判断比率'!B32="","",'各会計、関係団体の財政状況及び健全化判断比率'!B32)</f>
        <v>土佐清水市水道事業会計</v>
      </c>
      <c r="AP34" s="388"/>
      <c r="AQ34" s="388"/>
      <c r="AR34" s="388"/>
      <c r="AS34" s="388"/>
      <c r="AT34" s="388"/>
      <c r="AU34" s="388"/>
      <c r="AV34" s="388"/>
      <c r="AW34" s="388"/>
      <c r="AX34" s="388"/>
      <c r="AY34" s="388"/>
      <c r="AZ34" s="388"/>
      <c r="BA34" s="388"/>
      <c r="BB34" s="388"/>
      <c r="BC34" s="388"/>
      <c r="BD34" s="214"/>
      <c r="BE34" s="389">
        <f>IF(BG34="","",MAX(C34:D43,U34:V43,AM34:AN43)+1)</f>
        <v>7</v>
      </c>
      <c r="BF34" s="389"/>
      <c r="BG34" s="388" t="str">
        <f>IF('各会計、関係団体の財政状況及び健全化判断比率'!B33="","",'各会計、関係団体の財政状況及び健全化判断比率'!B33)</f>
        <v>再生可能エネルギー事業特別会計</v>
      </c>
      <c r="BH34" s="388"/>
      <c r="BI34" s="388"/>
      <c r="BJ34" s="388"/>
      <c r="BK34" s="388"/>
      <c r="BL34" s="388"/>
      <c r="BM34" s="388"/>
      <c r="BN34" s="388"/>
      <c r="BO34" s="388"/>
      <c r="BP34" s="388"/>
      <c r="BQ34" s="388"/>
      <c r="BR34" s="388"/>
      <c r="BS34" s="388"/>
      <c r="BT34" s="388"/>
      <c r="BU34" s="388"/>
      <c r="BV34" s="214"/>
      <c r="BW34" s="389">
        <f>IF(BY34="","",MAX(C34:D43,U34:V43,AM34:AN43,BE34:BF43)+1)</f>
        <v>8</v>
      </c>
      <c r="BX34" s="389"/>
      <c r="BY34" s="388" t="str">
        <f>IF('各会計、関係団体の財政状況及び健全化判断比率'!B68="","",'各会計、関係団体の財政状況及び健全化判断比率'!B68)</f>
        <v>幡多広域市町村圏事務組合　一般会計</v>
      </c>
      <c r="BZ34" s="388"/>
      <c r="CA34" s="388"/>
      <c r="CB34" s="388"/>
      <c r="CC34" s="388"/>
      <c r="CD34" s="388"/>
      <c r="CE34" s="388"/>
      <c r="CF34" s="388"/>
      <c r="CG34" s="388"/>
      <c r="CH34" s="388"/>
      <c r="CI34" s="388"/>
      <c r="CJ34" s="388"/>
      <c r="CK34" s="388"/>
      <c r="CL34" s="388"/>
      <c r="CM34" s="388"/>
      <c r="CN34" s="214"/>
      <c r="CO34" s="389">
        <f>IF(CQ34="","",MAX(C34:D43,U34:V43,AM34:AN43,BE34:BF43,BW34:BX43)+1)</f>
        <v>16</v>
      </c>
      <c r="CP34" s="389"/>
      <c r="CQ34" s="388" t="str">
        <f>IF('各会計、関係団体の財政状況及び健全化判断比率'!BS7="","",'各会計、関係団体の財政状況及び健全化判断比率'!BS7)</f>
        <v>土佐清水市土地開発公社</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15">
      <c r="A35" s="187"/>
      <c r="B35" s="213"/>
      <c r="C35" s="389" t="str">
        <f>IF(E35="","",C34+1)</f>
        <v/>
      </c>
      <c r="D35" s="389"/>
      <c r="E35" s="388" t="str">
        <f>IF('各会計、関係団体の財政状況及び健全化判断比率'!B8="","",'各会計、関係団体の財政状況及び健全化判断比率'!B8)</f>
        <v/>
      </c>
      <c r="F35" s="388"/>
      <c r="G35" s="388"/>
      <c r="H35" s="388"/>
      <c r="I35" s="388"/>
      <c r="J35" s="388"/>
      <c r="K35" s="388"/>
      <c r="L35" s="388"/>
      <c r="M35" s="388"/>
      <c r="N35" s="388"/>
      <c r="O35" s="388"/>
      <c r="P35" s="388"/>
      <c r="Q35" s="388"/>
      <c r="R35" s="388"/>
      <c r="S35" s="388"/>
      <c r="T35" s="214"/>
      <c r="U35" s="389">
        <f>IF(W35="","",U34+1)</f>
        <v>3</v>
      </c>
      <c r="V35" s="389"/>
      <c r="W35" s="388" t="str">
        <f>IF('各会計、関係団体の財政状況及び健全化判断比率'!B29="","",'各会計、関係団体の財政状況及び健全化判断比率'!B29)</f>
        <v>介護保険特別会計</v>
      </c>
      <c r="X35" s="388"/>
      <c r="Y35" s="388"/>
      <c r="Z35" s="388"/>
      <c r="AA35" s="388"/>
      <c r="AB35" s="388"/>
      <c r="AC35" s="388"/>
      <c r="AD35" s="388"/>
      <c r="AE35" s="388"/>
      <c r="AF35" s="388"/>
      <c r="AG35" s="388"/>
      <c r="AH35" s="388"/>
      <c r="AI35" s="388"/>
      <c r="AJ35" s="388"/>
      <c r="AK35" s="388"/>
      <c r="AL35" s="214"/>
      <c r="AM35" s="389" t="str">
        <f t="shared" ref="AM35:AM43" si="0">IF(AO35="","",AM34+1)</f>
        <v/>
      </c>
      <c r="AN35" s="389"/>
      <c r="AO35" s="388"/>
      <c r="AP35" s="388"/>
      <c r="AQ35" s="388"/>
      <c r="AR35" s="388"/>
      <c r="AS35" s="388"/>
      <c r="AT35" s="388"/>
      <c r="AU35" s="388"/>
      <c r="AV35" s="388"/>
      <c r="AW35" s="388"/>
      <c r="AX35" s="388"/>
      <c r="AY35" s="388"/>
      <c r="AZ35" s="388"/>
      <c r="BA35" s="388"/>
      <c r="BB35" s="388"/>
      <c r="BC35" s="388"/>
      <c r="BD35" s="214"/>
      <c r="BE35" s="389" t="str">
        <f t="shared" ref="BE35:BE43" si="1">IF(BG35="","",BE34+1)</f>
        <v/>
      </c>
      <c r="BF35" s="389"/>
      <c r="BG35" s="388"/>
      <c r="BH35" s="388"/>
      <c r="BI35" s="388"/>
      <c r="BJ35" s="388"/>
      <c r="BK35" s="388"/>
      <c r="BL35" s="388"/>
      <c r="BM35" s="388"/>
      <c r="BN35" s="388"/>
      <c r="BO35" s="388"/>
      <c r="BP35" s="388"/>
      <c r="BQ35" s="388"/>
      <c r="BR35" s="388"/>
      <c r="BS35" s="388"/>
      <c r="BT35" s="388"/>
      <c r="BU35" s="388"/>
      <c r="BV35" s="214"/>
      <c r="BW35" s="389">
        <f t="shared" ref="BW35:BW43" si="2">IF(BY35="","",BW34+1)</f>
        <v>9</v>
      </c>
      <c r="BX35" s="389"/>
      <c r="BY35" s="388" t="str">
        <f>IF('各会計、関係団体の財政状況及び健全化判断比率'!B69="","",'各会計、関係団体の財政状況及び健全化判断比率'!B69)</f>
        <v>幡多広域市町村圏事務組合　ふるさと特別会計</v>
      </c>
      <c r="BZ35" s="388"/>
      <c r="CA35" s="388"/>
      <c r="CB35" s="388"/>
      <c r="CC35" s="388"/>
      <c r="CD35" s="388"/>
      <c r="CE35" s="388"/>
      <c r="CF35" s="388"/>
      <c r="CG35" s="388"/>
      <c r="CH35" s="388"/>
      <c r="CI35" s="388"/>
      <c r="CJ35" s="388"/>
      <c r="CK35" s="388"/>
      <c r="CL35" s="388"/>
      <c r="CM35" s="388"/>
      <c r="CN35" s="214"/>
      <c r="CO35" s="389">
        <f t="shared" ref="CO35:CO43" si="3">IF(CQ35="","",CO34+1)</f>
        <v>17</v>
      </c>
      <c r="CP35" s="389"/>
      <c r="CQ35" s="388" t="str">
        <f>IF('各会計、関係団体の財政状況及び健全化判断比率'!BS8="","",'各会計、関係団体の財政状況及び健全化判断比率'!BS8)</f>
        <v>土佐清水食品株式会社</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f t="shared" ref="U36:U43" si="4">IF(W36="","",U35+1)</f>
        <v>4</v>
      </c>
      <c r="V36" s="389"/>
      <c r="W36" s="388" t="str">
        <f>IF('各会計、関係団体の財政状況及び健全化判断比率'!B30="","",'各会計、関係団体の財政状況及び健全化判断比率'!B30)</f>
        <v>後期高齢者医療特別会計</v>
      </c>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10</v>
      </c>
      <c r="BX36" s="389"/>
      <c r="BY36" s="388" t="str">
        <f>IF('各会計、関係団体の財政状況及び健全化判断比率'!B70="","",'各会計、関係団体の財政状況及び健全化判断比率'!B70)</f>
        <v>幡多広域市町村圏事務組合　滞納整理事業特別会計</v>
      </c>
      <c r="BZ36" s="388"/>
      <c r="CA36" s="388"/>
      <c r="CB36" s="388"/>
      <c r="CC36" s="388"/>
      <c r="CD36" s="388"/>
      <c r="CE36" s="388"/>
      <c r="CF36" s="388"/>
      <c r="CG36" s="388"/>
      <c r="CH36" s="388"/>
      <c r="CI36" s="388"/>
      <c r="CJ36" s="388"/>
      <c r="CK36" s="388"/>
      <c r="CL36" s="388"/>
      <c r="CM36" s="388"/>
      <c r="CN36" s="214"/>
      <c r="CO36" s="389" t="str">
        <f t="shared" si="3"/>
        <v/>
      </c>
      <c r="CP36" s="389"/>
      <c r="CQ36" s="388" t="str">
        <f>IF('各会計、関係団体の財政状況及び健全化判断比率'!BS9="","",'各会計、関係団体の財政状況及び健全化判断比率'!BS9)</f>
        <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f t="shared" si="4"/>
        <v>5</v>
      </c>
      <c r="V37" s="389"/>
      <c r="W37" s="388" t="str">
        <f>IF('各会計、関係団体の財政状況及び健全化判断比率'!B31="","",'各会計、関係団体の財政状況及び健全化判断比率'!B31)</f>
        <v>特別養護老人ホームしおさい特別会計</v>
      </c>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11</v>
      </c>
      <c r="BX37" s="389"/>
      <c r="BY37" s="388" t="str">
        <f>IF('各会計、関係団体の財政状況及び健全化判断比率'!B71="","",'各会計、関係団体の財政状況及び健全化判断比率'!B71)</f>
        <v>こうち人づくり広域連合　一般会計</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12</v>
      </c>
      <c r="BX38" s="389"/>
      <c r="BY38" s="388" t="str">
        <f>IF('各会計、関係団体の財政状況及び健全化判断比率'!B72="","",'各会計、関係団体の財政状況及び健全化判断比率'!B72)</f>
        <v>高知県市町村総合事務組合　一般会計</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13</v>
      </c>
      <c r="BX39" s="389"/>
      <c r="BY39" s="388" t="str">
        <f>IF('各会計、関係団体の財政状況及び健全化判断比率'!B73="","",'各会計、関係団体の財政状況及び健全化判断比率'!B73)</f>
        <v>高知県市町村総合事務組合　交通災害共済事業特別会計</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f t="shared" si="2"/>
        <v>14</v>
      </c>
      <c r="BX40" s="389"/>
      <c r="BY40" s="388" t="str">
        <f>IF('各会計、関係団体の財政状況及び健全化判断比率'!B74="","",'各会計、関係団体の財政状況及び健全化判断比率'!B74)</f>
        <v>高知県後期高齢者医療広域連合　　</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f t="shared" si="2"/>
        <v>15</v>
      </c>
      <c r="BX41" s="389"/>
      <c r="BY41" s="388" t="str">
        <f>IF('各会計、関係団体の財政状況及び健全化判断比率'!B75="","",'各会計、関係団体の財政状況及び健全化判断比率'!B75)</f>
        <v>高知県後期高齢者医療広域連合　後期高齢者医療特別会計</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t="str">
        <f t="shared" si="2"/>
        <v/>
      </c>
      <c r="BX42" s="389"/>
      <c r="BY42" s="388" t="str">
        <f>IF('各会計、関係団体の財政状況及び健全化判断比率'!B76="","",'各会計、関係団体の財政状況及び健全化判断比率'!B76)</f>
        <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t="str">
        <f t="shared" si="2"/>
        <v/>
      </c>
      <c r="BX43" s="389"/>
      <c r="BY43" s="388" t="str">
        <f>IF('各会計、関係団体の財政状況及び健全化判断比率'!B77="","",'各会計、関係団体の財政状況及び健全化判断比率'!B77)</f>
        <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210</v>
      </c>
    </row>
    <row r="50" spans="5:5" x14ac:dyDescent="0.15">
      <c r="E50" s="188" t="s">
        <v>211</v>
      </c>
    </row>
    <row r="51" spans="5:5" x14ac:dyDescent="0.15">
      <c r="E51" s="188" t="s">
        <v>212</v>
      </c>
    </row>
    <row r="52" spans="5:5" x14ac:dyDescent="0.15">
      <c r="E52" s="188" t="s">
        <v>213</v>
      </c>
    </row>
    <row r="53" spans="5:5" x14ac:dyDescent="0.15"/>
    <row r="54" spans="5:5" x14ac:dyDescent="0.15"/>
    <row r="55" spans="5:5" x14ac:dyDescent="0.15"/>
    <row r="56" spans="5:5" x14ac:dyDescent="0.15"/>
  </sheetData>
  <sheetProtection algorithmName="SHA-512" hashValue="E78swGP3Zz61VM5VUSjT7yZ9tcqqb7SYc3ItKcTbw3LT4b4QVWZe3Yho8GCJlGLs3C7vMC+n2KYj2LXNKRm/Ig==" saltValue="8sh1F722hwRkU4WdonzfH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214</v>
      </c>
      <c r="DI1" s="762"/>
      <c r="DJ1" s="762"/>
      <c r="DK1" s="762"/>
      <c r="DL1" s="762"/>
      <c r="DM1" s="762"/>
      <c r="DN1" s="763"/>
      <c r="DO1" s="226"/>
      <c r="DP1" s="761" t="s">
        <v>215</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217</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218</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219</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220</v>
      </c>
      <c r="S4" s="704"/>
      <c r="T4" s="704"/>
      <c r="U4" s="704"/>
      <c r="V4" s="704"/>
      <c r="W4" s="704"/>
      <c r="X4" s="704"/>
      <c r="Y4" s="705"/>
      <c r="Z4" s="703" t="s">
        <v>221</v>
      </c>
      <c r="AA4" s="704"/>
      <c r="AB4" s="704"/>
      <c r="AC4" s="705"/>
      <c r="AD4" s="703" t="s">
        <v>222</v>
      </c>
      <c r="AE4" s="704"/>
      <c r="AF4" s="704"/>
      <c r="AG4" s="704"/>
      <c r="AH4" s="704"/>
      <c r="AI4" s="704"/>
      <c r="AJ4" s="704"/>
      <c r="AK4" s="705"/>
      <c r="AL4" s="703" t="s">
        <v>221</v>
      </c>
      <c r="AM4" s="704"/>
      <c r="AN4" s="704"/>
      <c r="AO4" s="705"/>
      <c r="AP4" s="764" t="s">
        <v>223</v>
      </c>
      <c r="AQ4" s="764"/>
      <c r="AR4" s="764"/>
      <c r="AS4" s="764"/>
      <c r="AT4" s="764"/>
      <c r="AU4" s="764"/>
      <c r="AV4" s="764"/>
      <c r="AW4" s="764"/>
      <c r="AX4" s="764"/>
      <c r="AY4" s="764"/>
      <c r="AZ4" s="764"/>
      <c r="BA4" s="764"/>
      <c r="BB4" s="764"/>
      <c r="BC4" s="764"/>
      <c r="BD4" s="764"/>
      <c r="BE4" s="764"/>
      <c r="BF4" s="764"/>
      <c r="BG4" s="764" t="s">
        <v>224</v>
      </c>
      <c r="BH4" s="764"/>
      <c r="BI4" s="764"/>
      <c r="BJ4" s="764"/>
      <c r="BK4" s="764"/>
      <c r="BL4" s="764"/>
      <c r="BM4" s="764"/>
      <c r="BN4" s="764"/>
      <c r="BO4" s="764" t="s">
        <v>221</v>
      </c>
      <c r="BP4" s="764"/>
      <c r="BQ4" s="764"/>
      <c r="BR4" s="764"/>
      <c r="BS4" s="764" t="s">
        <v>225</v>
      </c>
      <c r="BT4" s="764"/>
      <c r="BU4" s="764"/>
      <c r="BV4" s="764"/>
      <c r="BW4" s="764"/>
      <c r="BX4" s="764"/>
      <c r="BY4" s="764"/>
      <c r="BZ4" s="764"/>
      <c r="CA4" s="764"/>
      <c r="CB4" s="764"/>
      <c r="CD4" s="746" t="s">
        <v>226</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10" t="s">
        <v>227</v>
      </c>
      <c r="C5" s="711"/>
      <c r="D5" s="711"/>
      <c r="E5" s="711"/>
      <c r="F5" s="711"/>
      <c r="G5" s="711"/>
      <c r="H5" s="711"/>
      <c r="I5" s="711"/>
      <c r="J5" s="711"/>
      <c r="K5" s="711"/>
      <c r="L5" s="711"/>
      <c r="M5" s="711"/>
      <c r="N5" s="711"/>
      <c r="O5" s="711"/>
      <c r="P5" s="711"/>
      <c r="Q5" s="712"/>
      <c r="R5" s="697">
        <v>1150978</v>
      </c>
      <c r="S5" s="698"/>
      <c r="T5" s="698"/>
      <c r="U5" s="698"/>
      <c r="V5" s="698"/>
      <c r="W5" s="698"/>
      <c r="X5" s="698"/>
      <c r="Y5" s="741"/>
      <c r="Z5" s="759">
        <v>9.1999999999999993</v>
      </c>
      <c r="AA5" s="759"/>
      <c r="AB5" s="759"/>
      <c r="AC5" s="759"/>
      <c r="AD5" s="760">
        <v>1150978</v>
      </c>
      <c r="AE5" s="760"/>
      <c r="AF5" s="760"/>
      <c r="AG5" s="760"/>
      <c r="AH5" s="760"/>
      <c r="AI5" s="760"/>
      <c r="AJ5" s="760"/>
      <c r="AK5" s="760"/>
      <c r="AL5" s="742">
        <v>22.4</v>
      </c>
      <c r="AM5" s="715"/>
      <c r="AN5" s="715"/>
      <c r="AO5" s="743"/>
      <c r="AP5" s="710" t="s">
        <v>228</v>
      </c>
      <c r="AQ5" s="711"/>
      <c r="AR5" s="711"/>
      <c r="AS5" s="711"/>
      <c r="AT5" s="711"/>
      <c r="AU5" s="711"/>
      <c r="AV5" s="711"/>
      <c r="AW5" s="711"/>
      <c r="AX5" s="711"/>
      <c r="AY5" s="711"/>
      <c r="AZ5" s="711"/>
      <c r="BA5" s="711"/>
      <c r="BB5" s="711"/>
      <c r="BC5" s="711"/>
      <c r="BD5" s="711"/>
      <c r="BE5" s="711"/>
      <c r="BF5" s="712"/>
      <c r="BG5" s="642">
        <v>1144088</v>
      </c>
      <c r="BH5" s="643"/>
      <c r="BI5" s="643"/>
      <c r="BJ5" s="643"/>
      <c r="BK5" s="643"/>
      <c r="BL5" s="643"/>
      <c r="BM5" s="643"/>
      <c r="BN5" s="644"/>
      <c r="BO5" s="675">
        <v>99.4</v>
      </c>
      <c r="BP5" s="675"/>
      <c r="BQ5" s="675"/>
      <c r="BR5" s="675"/>
      <c r="BS5" s="676">
        <v>8794</v>
      </c>
      <c r="BT5" s="676"/>
      <c r="BU5" s="676"/>
      <c r="BV5" s="676"/>
      <c r="BW5" s="676"/>
      <c r="BX5" s="676"/>
      <c r="BY5" s="676"/>
      <c r="BZ5" s="676"/>
      <c r="CA5" s="676"/>
      <c r="CB5" s="730"/>
      <c r="CD5" s="746" t="s">
        <v>223</v>
      </c>
      <c r="CE5" s="747"/>
      <c r="CF5" s="747"/>
      <c r="CG5" s="747"/>
      <c r="CH5" s="747"/>
      <c r="CI5" s="747"/>
      <c r="CJ5" s="747"/>
      <c r="CK5" s="747"/>
      <c r="CL5" s="747"/>
      <c r="CM5" s="747"/>
      <c r="CN5" s="747"/>
      <c r="CO5" s="747"/>
      <c r="CP5" s="747"/>
      <c r="CQ5" s="748"/>
      <c r="CR5" s="746" t="s">
        <v>229</v>
      </c>
      <c r="CS5" s="747"/>
      <c r="CT5" s="747"/>
      <c r="CU5" s="747"/>
      <c r="CV5" s="747"/>
      <c r="CW5" s="747"/>
      <c r="CX5" s="747"/>
      <c r="CY5" s="748"/>
      <c r="CZ5" s="746" t="s">
        <v>221</v>
      </c>
      <c r="DA5" s="747"/>
      <c r="DB5" s="747"/>
      <c r="DC5" s="748"/>
      <c r="DD5" s="746" t="s">
        <v>230</v>
      </c>
      <c r="DE5" s="747"/>
      <c r="DF5" s="747"/>
      <c r="DG5" s="747"/>
      <c r="DH5" s="747"/>
      <c r="DI5" s="747"/>
      <c r="DJ5" s="747"/>
      <c r="DK5" s="747"/>
      <c r="DL5" s="747"/>
      <c r="DM5" s="747"/>
      <c r="DN5" s="747"/>
      <c r="DO5" s="747"/>
      <c r="DP5" s="748"/>
      <c r="DQ5" s="746" t="s">
        <v>231</v>
      </c>
      <c r="DR5" s="747"/>
      <c r="DS5" s="747"/>
      <c r="DT5" s="747"/>
      <c r="DU5" s="747"/>
      <c r="DV5" s="747"/>
      <c r="DW5" s="747"/>
      <c r="DX5" s="747"/>
      <c r="DY5" s="747"/>
      <c r="DZ5" s="747"/>
      <c r="EA5" s="747"/>
      <c r="EB5" s="747"/>
      <c r="EC5" s="748"/>
    </row>
    <row r="6" spans="2:143" ht="11.25" customHeight="1" x14ac:dyDescent="0.15">
      <c r="B6" s="639" t="s">
        <v>232</v>
      </c>
      <c r="C6" s="640"/>
      <c r="D6" s="640"/>
      <c r="E6" s="640"/>
      <c r="F6" s="640"/>
      <c r="G6" s="640"/>
      <c r="H6" s="640"/>
      <c r="I6" s="640"/>
      <c r="J6" s="640"/>
      <c r="K6" s="640"/>
      <c r="L6" s="640"/>
      <c r="M6" s="640"/>
      <c r="N6" s="640"/>
      <c r="O6" s="640"/>
      <c r="P6" s="640"/>
      <c r="Q6" s="641"/>
      <c r="R6" s="642">
        <v>92141</v>
      </c>
      <c r="S6" s="643"/>
      <c r="T6" s="643"/>
      <c r="U6" s="643"/>
      <c r="V6" s="643"/>
      <c r="W6" s="643"/>
      <c r="X6" s="643"/>
      <c r="Y6" s="644"/>
      <c r="Z6" s="675">
        <v>0.7</v>
      </c>
      <c r="AA6" s="675"/>
      <c r="AB6" s="675"/>
      <c r="AC6" s="675"/>
      <c r="AD6" s="676">
        <v>92141</v>
      </c>
      <c r="AE6" s="676"/>
      <c r="AF6" s="676"/>
      <c r="AG6" s="676"/>
      <c r="AH6" s="676"/>
      <c r="AI6" s="676"/>
      <c r="AJ6" s="676"/>
      <c r="AK6" s="676"/>
      <c r="AL6" s="645">
        <v>1.8</v>
      </c>
      <c r="AM6" s="646"/>
      <c r="AN6" s="646"/>
      <c r="AO6" s="677"/>
      <c r="AP6" s="639" t="s">
        <v>233</v>
      </c>
      <c r="AQ6" s="640"/>
      <c r="AR6" s="640"/>
      <c r="AS6" s="640"/>
      <c r="AT6" s="640"/>
      <c r="AU6" s="640"/>
      <c r="AV6" s="640"/>
      <c r="AW6" s="640"/>
      <c r="AX6" s="640"/>
      <c r="AY6" s="640"/>
      <c r="AZ6" s="640"/>
      <c r="BA6" s="640"/>
      <c r="BB6" s="640"/>
      <c r="BC6" s="640"/>
      <c r="BD6" s="640"/>
      <c r="BE6" s="640"/>
      <c r="BF6" s="641"/>
      <c r="BG6" s="642">
        <v>1144088</v>
      </c>
      <c r="BH6" s="643"/>
      <c r="BI6" s="643"/>
      <c r="BJ6" s="643"/>
      <c r="BK6" s="643"/>
      <c r="BL6" s="643"/>
      <c r="BM6" s="643"/>
      <c r="BN6" s="644"/>
      <c r="BO6" s="675">
        <v>99.4</v>
      </c>
      <c r="BP6" s="675"/>
      <c r="BQ6" s="675"/>
      <c r="BR6" s="675"/>
      <c r="BS6" s="676">
        <v>8794</v>
      </c>
      <c r="BT6" s="676"/>
      <c r="BU6" s="676"/>
      <c r="BV6" s="676"/>
      <c r="BW6" s="676"/>
      <c r="BX6" s="676"/>
      <c r="BY6" s="676"/>
      <c r="BZ6" s="676"/>
      <c r="CA6" s="676"/>
      <c r="CB6" s="730"/>
      <c r="CD6" s="700" t="s">
        <v>234</v>
      </c>
      <c r="CE6" s="701"/>
      <c r="CF6" s="701"/>
      <c r="CG6" s="701"/>
      <c r="CH6" s="701"/>
      <c r="CI6" s="701"/>
      <c r="CJ6" s="701"/>
      <c r="CK6" s="701"/>
      <c r="CL6" s="701"/>
      <c r="CM6" s="701"/>
      <c r="CN6" s="701"/>
      <c r="CO6" s="701"/>
      <c r="CP6" s="701"/>
      <c r="CQ6" s="702"/>
      <c r="CR6" s="642">
        <v>91825</v>
      </c>
      <c r="CS6" s="643"/>
      <c r="CT6" s="643"/>
      <c r="CU6" s="643"/>
      <c r="CV6" s="643"/>
      <c r="CW6" s="643"/>
      <c r="CX6" s="643"/>
      <c r="CY6" s="644"/>
      <c r="CZ6" s="742">
        <v>0.7</v>
      </c>
      <c r="DA6" s="715"/>
      <c r="DB6" s="715"/>
      <c r="DC6" s="745"/>
      <c r="DD6" s="648" t="s">
        <v>235</v>
      </c>
      <c r="DE6" s="643"/>
      <c r="DF6" s="643"/>
      <c r="DG6" s="643"/>
      <c r="DH6" s="643"/>
      <c r="DI6" s="643"/>
      <c r="DJ6" s="643"/>
      <c r="DK6" s="643"/>
      <c r="DL6" s="643"/>
      <c r="DM6" s="643"/>
      <c r="DN6" s="643"/>
      <c r="DO6" s="643"/>
      <c r="DP6" s="644"/>
      <c r="DQ6" s="648">
        <v>91825</v>
      </c>
      <c r="DR6" s="643"/>
      <c r="DS6" s="643"/>
      <c r="DT6" s="643"/>
      <c r="DU6" s="643"/>
      <c r="DV6" s="643"/>
      <c r="DW6" s="643"/>
      <c r="DX6" s="643"/>
      <c r="DY6" s="643"/>
      <c r="DZ6" s="643"/>
      <c r="EA6" s="643"/>
      <c r="EB6" s="643"/>
      <c r="EC6" s="689"/>
    </row>
    <row r="7" spans="2:143" ht="11.25" customHeight="1" x14ac:dyDescent="0.15">
      <c r="B7" s="639" t="s">
        <v>236</v>
      </c>
      <c r="C7" s="640"/>
      <c r="D7" s="640"/>
      <c r="E7" s="640"/>
      <c r="F7" s="640"/>
      <c r="G7" s="640"/>
      <c r="H7" s="640"/>
      <c r="I7" s="640"/>
      <c r="J7" s="640"/>
      <c r="K7" s="640"/>
      <c r="L7" s="640"/>
      <c r="M7" s="640"/>
      <c r="N7" s="640"/>
      <c r="O7" s="640"/>
      <c r="P7" s="640"/>
      <c r="Q7" s="641"/>
      <c r="R7" s="642">
        <v>2406</v>
      </c>
      <c r="S7" s="643"/>
      <c r="T7" s="643"/>
      <c r="U7" s="643"/>
      <c r="V7" s="643"/>
      <c r="W7" s="643"/>
      <c r="X7" s="643"/>
      <c r="Y7" s="644"/>
      <c r="Z7" s="675">
        <v>0</v>
      </c>
      <c r="AA7" s="675"/>
      <c r="AB7" s="675"/>
      <c r="AC7" s="675"/>
      <c r="AD7" s="676">
        <v>2406</v>
      </c>
      <c r="AE7" s="676"/>
      <c r="AF7" s="676"/>
      <c r="AG7" s="676"/>
      <c r="AH7" s="676"/>
      <c r="AI7" s="676"/>
      <c r="AJ7" s="676"/>
      <c r="AK7" s="676"/>
      <c r="AL7" s="645">
        <v>0</v>
      </c>
      <c r="AM7" s="646"/>
      <c r="AN7" s="646"/>
      <c r="AO7" s="677"/>
      <c r="AP7" s="639" t="s">
        <v>237</v>
      </c>
      <c r="AQ7" s="640"/>
      <c r="AR7" s="640"/>
      <c r="AS7" s="640"/>
      <c r="AT7" s="640"/>
      <c r="AU7" s="640"/>
      <c r="AV7" s="640"/>
      <c r="AW7" s="640"/>
      <c r="AX7" s="640"/>
      <c r="AY7" s="640"/>
      <c r="AZ7" s="640"/>
      <c r="BA7" s="640"/>
      <c r="BB7" s="640"/>
      <c r="BC7" s="640"/>
      <c r="BD7" s="640"/>
      <c r="BE7" s="640"/>
      <c r="BF7" s="641"/>
      <c r="BG7" s="642">
        <v>446975</v>
      </c>
      <c r="BH7" s="643"/>
      <c r="BI7" s="643"/>
      <c r="BJ7" s="643"/>
      <c r="BK7" s="643"/>
      <c r="BL7" s="643"/>
      <c r="BM7" s="643"/>
      <c r="BN7" s="644"/>
      <c r="BO7" s="675">
        <v>38.799999999999997</v>
      </c>
      <c r="BP7" s="675"/>
      <c r="BQ7" s="675"/>
      <c r="BR7" s="675"/>
      <c r="BS7" s="676">
        <v>8794</v>
      </c>
      <c r="BT7" s="676"/>
      <c r="BU7" s="676"/>
      <c r="BV7" s="676"/>
      <c r="BW7" s="676"/>
      <c r="BX7" s="676"/>
      <c r="BY7" s="676"/>
      <c r="BZ7" s="676"/>
      <c r="CA7" s="676"/>
      <c r="CB7" s="730"/>
      <c r="CD7" s="681" t="s">
        <v>238</v>
      </c>
      <c r="CE7" s="682"/>
      <c r="CF7" s="682"/>
      <c r="CG7" s="682"/>
      <c r="CH7" s="682"/>
      <c r="CI7" s="682"/>
      <c r="CJ7" s="682"/>
      <c r="CK7" s="682"/>
      <c r="CL7" s="682"/>
      <c r="CM7" s="682"/>
      <c r="CN7" s="682"/>
      <c r="CO7" s="682"/>
      <c r="CP7" s="682"/>
      <c r="CQ7" s="683"/>
      <c r="CR7" s="642">
        <v>2687746</v>
      </c>
      <c r="CS7" s="643"/>
      <c r="CT7" s="643"/>
      <c r="CU7" s="643"/>
      <c r="CV7" s="643"/>
      <c r="CW7" s="643"/>
      <c r="CX7" s="643"/>
      <c r="CY7" s="644"/>
      <c r="CZ7" s="675">
        <v>21.9</v>
      </c>
      <c r="DA7" s="675"/>
      <c r="DB7" s="675"/>
      <c r="DC7" s="675"/>
      <c r="DD7" s="648">
        <v>217793</v>
      </c>
      <c r="DE7" s="643"/>
      <c r="DF7" s="643"/>
      <c r="DG7" s="643"/>
      <c r="DH7" s="643"/>
      <c r="DI7" s="643"/>
      <c r="DJ7" s="643"/>
      <c r="DK7" s="643"/>
      <c r="DL7" s="643"/>
      <c r="DM7" s="643"/>
      <c r="DN7" s="643"/>
      <c r="DO7" s="643"/>
      <c r="DP7" s="644"/>
      <c r="DQ7" s="648">
        <v>710537</v>
      </c>
      <c r="DR7" s="643"/>
      <c r="DS7" s="643"/>
      <c r="DT7" s="643"/>
      <c r="DU7" s="643"/>
      <c r="DV7" s="643"/>
      <c r="DW7" s="643"/>
      <c r="DX7" s="643"/>
      <c r="DY7" s="643"/>
      <c r="DZ7" s="643"/>
      <c r="EA7" s="643"/>
      <c r="EB7" s="643"/>
      <c r="EC7" s="689"/>
    </row>
    <row r="8" spans="2:143" ht="11.25" customHeight="1" x14ac:dyDescent="0.15">
      <c r="B8" s="639" t="s">
        <v>239</v>
      </c>
      <c r="C8" s="640"/>
      <c r="D8" s="640"/>
      <c r="E8" s="640"/>
      <c r="F8" s="640"/>
      <c r="G8" s="640"/>
      <c r="H8" s="640"/>
      <c r="I8" s="640"/>
      <c r="J8" s="640"/>
      <c r="K8" s="640"/>
      <c r="L8" s="640"/>
      <c r="M8" s="640"/>
      <c r="N8" s="640"/>
      <c r="O8" s="640"/>
      <c r="P8" s="640"/>
      <c r="Q8" s="641"/>
      <c r="R8" s="642">
        <v>3945</v>
      </c>
      <c r="S8" s="643"/>
      <c r="T8" s="643"/>
      <c r="U8" s="643"/>
      <c r="V8" s="643"/>
      <c r="W8" s="643"/>
      <c r="X8" s="643"/>
      <c r="Y8" s="644"/>
      <c r="Z8" s="675">
        <v>0</v>
      </c>
      <c r="AA8" s="675"/>
      <c r="AB8" s="675"/>
      <c r="AC8" s="675"/>
      <c r="AD8" s="676">
        <v>3945</v>
      </c>
      <c r="AE8" s="676"/>
      <c r="AF8" s="676"/>
      <c r="AG8" s="676"/>
      <c r="AH8" s="676"/>
      <c r="AI8" s="676"/>
      <c r="AJ8" s="676"/>
      <c r="AK8" s="676"/>
      <c r="AL8" s="645">
        <v>0.1</v>
      </c>
      <c r="AM8" s="646"/>
      <c r="AN8" s="646"/>
      <c r="AO8" s="677"/>
      <c r="AP8" s="639" t="s">
        <v>240</v>
      </c>
      <c r="AQ8" s="640"/>
      <c r="AR8" s="640"/>
      <c r="AS8" s="640"/>
      <c r="AT8" s="640"/>
      <c r="AU8" s="640"/>
      <c r="AV8" s="640"/>
      <c r="AW8" s="640"/>
      <c r="AX8" s="640"/>
      <c r="AY8" s="640"/>
      <c r="AZ8" s="640"/>
      <c r="BA8" s="640"/>
      <c r="BB8" s="640"/>
      <c r="BC8" s="640"/>
      <c r="BD8" s="640"/>
      <c r="BE8" s="640"/>
      <c r="BF8" s="641"/>
      <c r="BG8" s="642">
        <v>19501</v>
      </c>
      <c r="BH8" s="643"/>
      <c r="BI8" s="643"/>
      <c r="BJ8" s="643"/>
      <c r="BK8" s="643"/>
      <c r="BL8" s="643"/>
      <c r="BM8" s="643"/>
      <c r="BN8" s="644"/>
      <c r="BO8" s="675">
        <v>1.7</v>
      </c>
      <c r="BP8" s="675"/>
      <c r="BQ8" s="675"/>
      <c r="BR8" s="675"/>
      <c r="BS8" s="648" t="s">
        <v>235</v>
      </c>
      <c r="BT8" s="643"/>
      <c r="BU8" s="643"/>
      <c r="BV8" s="643"/>
      <c r="BW8" s="643"/>
      <c r="BX8" s="643"/>
      <c r="BY8" s="643"/>
      <c r="BZ8" s="643"/>
      <c r="CA8" s="643"/>
      <c r="CB8" s="689"/>
      <c r="CD8" s="681" t="s">
        <v>241</v>
      </c>
      <c r="CE8" s="682"/>
      <c r="CF8" s="682"/>
      <c r="CG8" s="682"/>
      <c r="CH8" s="682"/>
      <c r="CI8" s="682"/>
      <c r="CJ8" s="682"/>
      <c r="CK8" s="682"/>
      <c r="CL8" s="682"/>
      <c r="CM8" s="682"/>
      <c r="CN8" s="682"/>
      <c r="CO8" s="682"/>
      <c r="CP8" s="682"/>
      <c r="CQ8" s="683"/>
      <c r="CR8" s="642">
        <v>2741862</v>
      </c>
      <c r="CS8" s="643"/>
      <c r="CT8" s="643"/>
      <c r="CU8" s="643"/>
      <c r="CV8" s="643"/>
      <c r="CW8" s="643"/>
      <c r="CX8" s="643"/>
      <c r="CY8" s="644"/>
      <c r="CZ8" s="675">
        <v>22.4</v>
      </c>
      <c r="DA8" s="675"/>
      <c r="DB8" s="675"/>
      <c r="DC8" s="675"/>
      <c r="DD8" s="648">
        <v>21645</v>
      </c>
      <c r="DE8" s="643"/>
      <c r="DF8" s="643"/>
      <c r="DG8" s="643"/>
      <c r="DH8" s="643"/>
      <c r="DI8" s="643"/>
      <c r="DJ8" s="643"/>
      <c r="DK8" s="643"/>
      <c r="DL8" s="643"/>
      <c r="DM8" s="643"/>
      <c r="DN8" s="643"/>
      <c r="DO8" s="643"/>
      <c r="DP8" s="644"/>
      <c r="DQ8" s="648">
        <v>1525799</v>
      </c>
      <c r="DR8" s="643"/>
      <c r="DS8" s="643"/>
      <c r="DT8" s="643"/>
      <c r="DU8" s="643"/>
      <c r="DV8" s="643"/>
      <c r="DW8" s="643"/>
      <c r="DX8" s="643"/>
      <c r="DY8" s="643"/>
      <c r="DZ8" s="643"/>
      <c r="EA8" s="643"/>
      <c r="EB8" s="643"/>
      <c r="EC8" s="689"/>
    </row>
    <row r="9" spans="2:143" ht="11.25" customHeight="1" x14ac:dyDescent="0.15">
      <c r="B9" s="639" t="s">
        <v>242</v>
      </c>
      <c r="C9" s="640"/>
      <c r="D9" s="640"/>
      <c r="E9" s="640"/>
      <c r="F9" s="640"/>
      <c r="G9" s="640"/>
      <c r="H9" s="640"/>
      <c r="I9" s="640"/>
      <c r="J9" s="640"/>
      <c r="K9" s="640"/>
      <c r="L9" s="640"/>
      <c r="M9" s="640"/>
      <c r="N9" s="640"/>
      <c r="O9" s="640"/>
      <c r="P9" s="640"/>
      <c r="Q9" s="641"/>
      <c r="R9" s="642">
        <v>4791</v>
      </c>
      <c r="S9" s="643"/>
      <c r="T9" s="643"/>
      <c r="U9" s="643"/>
      <c r="V9" s="643"/>
      <c r="W9" s="643"/>
      <c r="X9" s="643"/>
      <c r="Y9" s="644"/>
      <c r="Z9" s="675">
        <v>0</v>
      </c>
      <c r="AA9" s="675"/>
      <c r="AB9" s="675"/>
      <c r="AC9" s="675"/>
      <c r="AD9" s="676">
        <v>4791</v>
      </c>
      <c r="AE9" s="676"/>
      <c r="AF9" s="676"/>
      <c r="AG9" s="676"/>
      <c r="AH9" s="676"/>
      <c r="AI9" s="676"/>
      <c r="AJ9" s="676"/>
      <c r="AK9" s="676"/>
      <c r="AL9" s="645">
        <v>0.1</v>
      </c>
      <c r="AM9" s="646"/>
      <c r="AN9" s="646"/>
      <c r="AO9" s="677"/>
      <c r="AP9" s="639" t="s">
        <v>243</v>
      </c>
      <c r="AQ9" s="640"/>
      <c r="AR9" s="640"/>
      <c r="AS9" s="640"/>
      <c r="AT9" s="640"/>
      <c r="AU9" s="640"/>
      <c r="AV9" s="640"/>
      <c r="AW9" s="640"/>
      <c r="AX9" s="640"/>
      <c r="AY9" s="640"/>
      <c r="AZ9" s="640"/>
      <c r="BA9" s="640"/>
      <c r="BB9" s="640"/>
      <c r="BC9" s="640"/>
      <c r="BD9" s="640"/>
      <c r="BE9" s="640"/>
      <c r="BF9" s="641"/>
      <c r="BG9" s="642">
        <v>380600</v>
      </c>
      <c r="BH9" s="643"/>
      <c r="BI9" s="643"/>
      <c r="BJ9" s="643"/>
      <c r="BK9" s="643"/>
      <c r="BL9" s="643"/>
      <c r="BM9" s="643"/>
      <c r="BN9" s="644"/>
      <c r="BO9" s="675">
        <v>33.1</v>
      </c>
      <c r="BP9" s="675"/>
      <c r="BQ9" s="675"/>
      <c r="BR9" s="675"/>
      <c r="BS9" s="648" t="s">
        <v>137</v>
      </c>
      <c r="BT9" s="643"/>
      <c r="BU9" s="643"/>
      <c r="BV9" s="643"/>
      <c r="BW9" s="643"/>
      <c r="BX9" s="643"/>
      <c r="BY9" s="643"/>
      <c r="BZ9" s="643"/>
      <c r="CA9" s="643"/>
      <c r="CB9" s="689"/>
      <c r="CD9" s="681" t="s">
        <v>244</v>
      </c>
      <c r="CE9" s="682"/>
      <c r="CF9" s="682"/>
      <c r="CG9" s="682"/>
      <c r="CH9" s="682"/>
      <c r="CI9" s="682"/>
      <c r="CJ9" s="682"/>
      <c r="CK9" s="682"/>
      <c r="CL9" s="682"/>
      <c r="CM9" s="682"/>
      <c r="CN9" s="682"/>
      <c r="CO9" s="682"/>
      <c r="CP9" s="682"/>
      <c r="CQ9" s="683"/>
      <c r="CR9" s="642">
        <v>612213</v>
      </c>
      <c r="CS9" s="643"/>
      <c r="CT9" s="643"/>
      <c r="CU9" s="643"/>
      <c r="CV9" s="643"/>
      <c r="CW9" s="643"/>
      <c r="CX9" s="643"/>
      <c r="CY9" s="644"/>
      <c r="CZ9" s="675">
        <v>5</v>
      </c>
      <c r="DA9" s="675"/>
      <c r="DB9" s="675"/>
      <c r="DC9" s="675"/>
      <c r="DD9" s="648">
        <v>13905</v>
      </c>
      <c r="DE9" s="643"/>
      <c r="DF9" s="643"/>
      <c r="DG9" s="643"/>
      <c r="DH9" s="643"/>
      <c r="DI9" s="643"/>
      <c r="DJ9" s="643"/>
      <c r="DK9" s="643"/>
      <c r="DL9" s="643"/>
      <c r="DM9" s="643"/>
      <c r="DN9" s="643"/>
      <c r="DO9" s="643"/>
      <c r="DP9" s="644"/>
      <c r="DQ9" s="648">
        <v>536527</v>
      </c>
      <c r="DR9" s="643"/>
      <c r="DS9" s="643"/>
      <c r="DT9" s="643"/>
      <c r="DU9" s="643"/>
      <c r="DV9" s="643"/>
      <c r="DW9" s="643"/>
      <c r="DX9" s="643"/>
      <c r="DY9" s="643"/>
      <c r="DZ9" s="643"/>
      <c r="EA9" s="643"/>
      <c r="EB9" s="643"/>
      <c r="EC9" s="689"/>
    </row>
    <row r="10" spans="2:143" ht="11.25" customHeight="1" x14ac:dyDescent="0.15">
      <c r="B10" s="639" t="s">
        <v>245</v>
      </c>
      <c r="C10" s="640"/>
      <c r="D10" s="640"/>
      <c r="E10" s="640"/>
      <c r="F10" s="640"/>
      <c r="G10" s="640"/>
      <c r="H10" s="640"/>
      <c r="I10" s="640"/>
      <c r="J10" s="640"/>
      <c r="K10" s="640"/>
      <c r="L10" s="640"/>
      <c r="M10" s="640"/>
      <c r="N10" s="640"/>
      <c r="O10" s="640"/>
      <c r="P10" s="640"/>
      <c r="Q10" s="641"/>
      <c r="R10" s="642" t="s">
        <v>127</v>
      </c>
      <c r="S10" s="643"/>
      <c r="T10" s="643"/>
      <c r="U10" s="643"/>
      <c r="V10" s="643"/>
      <c r="W10" s="643"/>
      <c r="X10" s="643"/>
      <c r="Y10" s="644"/>
      <c r="Z10" s="675" t="s">
        <v>127</v>
      </c>
      <c r="AA10" s="675"/>
      <c r="AB10" s="675"/>
      <c r="AC10" s="675"/>
      <c r="AD10" s="676" t="s">
        <v>235</v>
      </c>
      <c r="AE10" s="676"/>
      <c r="AF10" s="676"/>
      <c r="AG10" s="676"/>
      <c r="AH10" s="676"/>
      <c r="AI10" s="676"/>
      <c r="AJ10" s="676"/>
      <c r="AK10" s="676"/>
      <c r="AL10" s="645" t="s">
        <v>235</v>
      </c>
      <c r="AM10" s="646"/>
      <c r="AN10" s="646"/>
      <c r="AO10" s="677"/>
      <c r="AP10" s="639" t="s">
        <v>246</v>
      </c>
      <c r="AQ10" s="640"/>
      <c r="AR10" s="640"/>
      <c r="AS10" s="640"/>
      <c r="AT10" s="640"/>
      <c r="AU10" s="640"/>
      <c r="AV10" s="640"/>
      <c r="AW10" s="640"/>
      <c r="AX10" s="640"/>
      <c r="AY10" s="640"/>
      <c r="AZ10" s="640"/>
      <c r="BA10" s="640"/>
      <c r="BB10" s="640"/>
      <c r="BC10" s="640"/>
      <c r="BD10" s="640"/>
      <c r="BE10" s="640"/>
      <c r="BF10" s="641"/>
      <c r="BG10" s="642">
        <v>28985</v>
      </c>
      <c r="BH10" s="643"/>
      <c r="BI10" s="643"/>
      <c r="BJ10" s="643"/>
      <c r="BK10" s="643"/>
      <c r="BL10" s="643"/>
      <c r="BM10" s="643"/>
      <c r="BN10" s="644"/>
      <c r="BO10" s="675">
        <v>2.5</v>
      </c>
      <c r="BP10" s="675"/>
      <c r="BQ10" s="675"/>
      <c r="BR10" s="675"/>
      <c r="BS10" s="648">
        <v>4741</v>
      </c>
      <c r="BT10" s="643"/>
      <c r="BU10" s="643"/>
      <c r="BV10" s="643"/>
      <c r="BW10" s="643"/>
      <c r="BX10" s="643"/>
      <c r="BY10" s="643"/>
      <c r="BZ10" s="643"/>
      <c r="CA10" s="643"/>
      <c r="CB10" s="689"/>
      <c r="CD10" s="681" t="s">
        <v>247</v>
      </c>
      <c r="CE10" s="682"/>
      <c r="CF10" s="682"/>
      <c r="CG10" s="682"/>
      <c r="CH10" s="682"/>
      <c r="CI10" s="682"/>
      <c r="CJ10" s="682"/>
      <c r="CK10" s="682"/>
      <c r="CL10" s="682"/>
      <c r="CM10" s="682"/>
      <c r="CN10" s="682"/>
      <c r="CO10" s="682"/>
      <c r="CP10" s="682"/>
      <c r="CQ10" s="683"/>
      <c r="CR10" s="642" t="s">
        <v>127</v>
      </c>
      <c r="CS10" s="643"/>
      <c r="CT10" s="643"/>
      <c r="CU10" s="643"/>
      <c r="CV10" s="643"/>
      <c r="CW10" s="643"/>
      <c r="CX10" s="643"/>
      <c r="CY10" s="644"/>
      <c r="CZ10" s="675" t="s">
        <v>127</v>
      </c>
      <c r="DA10" s="675"/>
      <c r="DB10" s="675"/>
      <c r="DC10" s="675"/>
      <c r="DD10" s="648" t="s">
        <v>127</v>
      </c>
      <c r="DE10" s="643"/>
      <c r="DF10" s="643"/>
      <c r="DG10" s="643"/>
      <c r="DH10" s="643"/>
      <c r="DI10" s="643"/>
      <c r="DJ10" s="643"/>
      <c r="DK10" s="643"/>
      <c r="DL10" s="643"/>
      <c r="DM10" s="643"/>
      <c r="DN10" s="643"/>
      <c r="DO10" s="643"/>
      <c r="DP10" s="644"/>
      <c r="DQ10" s="648" t="s">
        <v>127</v>
      </c>
      <c r="DR10" s="643"/>
      <c r="DS10" s="643"/>
      <c r="DT10" s="643"/>
      <c r="DU10" s="643"/>
      <c r="DV10" s="643"/>
      <c r="DW10" s="643"/>
      <c r="DX10" s="643"/>
      <c r="DY10" s="643"/>
      <c r="DZ10" s="643"/>
      <c r="EA10" s="643"/>
      <c r="EB10" s="643"/>
      <c r="EC10" s="689"/>
    </row>
    <row r="11" spans="2:143" ht="11.25" customHeight="1" x14ac:dyDescent="0.15">
      <c r="B11" s="639" t="s">
        <v>248</v>
      </c>
      <c r="C11" s="640"/>
      <c r="D11" s="640"/>
      <c r="E11" s="640"/>
      <c r="F11" s="640"/>
      <c r="G11" s="640"/>
      <c r="H11" s="640"/>
      <c r="I11" s="640"/>
      <c r="J11" s="640"/>
      <c r="K11" s="640"/>
      <c r="L11" s="640"/>
      <c r="M11" s="640"/>
      <c r="N11" s="640"/>
      <c r="O11" s="640"/>
      <c r="P11" s="640"/>
      <c r="Q11" s="641"/>
      <c r="R11" s="642">
        <v>298731</v>
      </c>
      <c r="S11" s="643"/>
      <c r="T11" s="643"/>
      <c r="U11" s="643"/>
      <c r="V11" s="643"/>
      <c r="W11" s="643"/>
      <c r="X11" s="643"/>
      <c r="Y11" s="644"/>
      <c r="Z11" s="645">
        <v>2.4</v>
      </c>
      <c r="AA11" s="646"/>
      <c r="AB11" s="646"/>
      <c r="AC11" s="647"/>
      <c r="AD11" s="648">
        <v>298731</v>
      </c>
      <c r="AE11" s="643"/>
      <c r="AF11" s="643"/>
      <c r="AG11" s="643"/>
      <c r="AH11" s="643"/>
      <c r="AI11" s="643"/>
      <c r="AJ11" s="643"/>
      <c r="AK11" s="644"/>
      <c r="AL11" s="645">
        <v>5.8</v>
      </c>
      <c r="AM11" s="646"/>
      <c r="AN11" s="646"/>
      <c r="AO11" s="677"/>
      <c r="AP11" s="639" t="s">
        <v>249</v>
      </c>
      <c r="AQ11" s="640"/>
      <c r="AR11" s="640"/>
      <c r="AS11" s="640"/>
      <c r="AT11" s="640"/>
      <c r="AU11" s="640"/>
      <c r="AV11" s="640"/>
      <c r="AW11" s="640"/>
      <c r="AX11" s="640"/>
      <c r="AY11" s="640"/>
      <c r="AZ11" s="640"/>
      <c r="BA11" s="640"/>
      <c r="BB11" s="640"/>
      <c r="BC11" s="640"/>
      <c r="BD11" s="640"/>
      <c r="BE11" s="640"/>
      <c r="BF11" s="641"/>
      <c r="BG11" s="642">
        <v>17889</v>
      </c>
      <c r="BH11" s="643"/>
      <c r="BI11" s="643"/>
      <c r="BJ11" s="643"/>
      <c r="BK11" s="643"/>
      <c r="BL11" s="643"/>
      <c r="BM11" s="643"/>
      <c r="BN11" s="644"/>
      <c r="BO11" s="675">
        <v>1.6</v>
      </c>
      <c r="BP11" s="675"/>
      <c r="BQ11" s="675"/>
      <c r="BR11" s="675"/>
      <c r="BS11" s="648">
        <v>4053</v>
      </c>
      <c r="BT11" s="643"/>
      <c r="BU11" s="643"/>
      <c r="BV11" s="643"/>
      <c r="BW11" s="643"/>
      <c r="BX11" s="643"/>
      <c r="BY11" s="643"/>
      <c r="BZ11" s="643"/>
      <c r="CA11" s="643"/>
      <c r="CB11" s="689"/>
      <c r="CD11" s="681" t="s">
        <v>250</v>
      </c>
      <c r="CE11" s="682"/>
      <c r="CF11" s="682"/>
      <c r="CG11" s="682"/>
      <c r="CH11" s="682"/>
      <c r="CI11" s="682"/>
      <c r="CJ11" s="682"/>
      <c r="CK11" s="682"/>
      <c r="CL11" s="682"/>
      <c r="CM11" s="682"/>
      <c r="CN11" s="682"/>
      <c r="CO11" s="682"/>
      <c r="CP11" s="682"/>
      <c r="CQ11" s="683"/>
      <c r="CR11" s="642">
        <v>1151351</v>
      </c>
      <c r="CS11" s="643"/>
      <c r="CT11" s="643"/>
      <c r="CU11" s="643"/>
      <c r="CV11" s="643"/>
      <c r="CW11" s="643"/>
      <c r="CX11" s="643"/>
      <c r="CY11" s="644"/>
      <c r="CZ11" s="675">
        <v>9.4</v>
      </c>
      <c r="DA11" s="675"/>
      <c r="DB11" s="675"/>
      <c r="DC11" s="675"/>
      <c r="DD11" s="648">
        <v>940333</v>
      </c>
      <c r="DE11" s="643"/>
      <c r="DF11" s="643"/>
      <c r="DG11" s="643"/>
      <c r="DH11" s="643"/>
      <c r="DI11" s="643"/>
      <c r="DJ11" s="643"/>
      <c r="DK11" s="643"/>
      <c r="DL11" s="643"/>
      <c r="DM11" s="643"/>
      <c r="DN11" s="643"/>
      <c r="DO11" s="643"/>
      <c r="DP11" s="644"/>
      <c r="DQ11" s="648">
        <v>161738</v>
      </c>
      <c r="DR11" s="643"/>
      <c r="DS11" s="643"/>
      <c r="DT11" s="643"/>
      <c r="DU11" s="643"/>
      <c r="DV11" s="643"/>
      <c r="DW11" s="643"/>
      <c r="DX11" s="643"/>
      <c r="DY11" s="643"/>
      <c r="DZ11" s="643"/>
      <c r="EA11" s="643"/>
      <c r="EB11" s="643"/>
      <c r="EC11" s="689"/>
    </row>
    <row r="12" spans="2:143" ht="11.25" customHeight="1" x14ac:dyDescent="0.15">
      <c r="B12" s="639" t="s">
        <v>251</v>
      </c>
      <c r="C12" s="640"/>
      <c r="D12" s="640"/>
      <c r="E12" s="640"/>
      <c r="F12" s="640"/>
      <c r="G12" s="640"/>
      <c r="H12" s="640"/>
      <c r="I12" s="640"/>
      <c r="J12" s="640"/>
      <c r="K12" s="640"/>
      <c r="L12" s="640"/>
      <c r="M12" s="640"/>
      <c r="N12" s="640"/>
      <c r="O12" s="640"/>
      <c r="P12" s="640"/>
      <c r="Q12" s="641"/>
      <c r="R12" s="642" t="s">
        <v>127</v>
      </c>
      <c r="S12" s="643"/>
      <c r="T12" s="643"/>
      <c r="U12" s="643"/>
      <c r="V12" s="643"/>
      <c r="W12" s="643"/>
      <c r="X12" s="643"/>
      <c r="Y12" s="644"/>
      <c r="Z12" s="675" t="s">
        <v>127</v>
      </c>
      <c r="AA12" s="675"/>
      <c r="AB12" s="675"/>
      <c r="AC12" s="675"/>
      <c r="AD12" s="676" t="s">
        <v>127</v>
      </c>
      <c r="AE12" s="676"/>
      <c r="AF12" s="676"/>
      <c r="AG12" s="676"/>
      <c r="AH12" s="676"/>
      <c r="AI12" s="676"/>
      <c r="AJ12" s="676"/>
      <c r="AK12" s="676"/>
      <c r="AL12" s="645" t="s">
        <v>127</v>
      </c>
      <c r="AM12" s="646"/>
      <c r="AN12" s="646"/>
      <c r="AO12" s="677"/>
      <c r="AP12" s="639" t="s">
        <v>252</v>
      </c>
      <c r="AQ12" s="640"/>
      <c r="AR12" s="640"/>
      <c r="AS12" s="640"/>
      <c r="AT12" s="640"/>
      <c r="AU12" s="640"/>
      <c r="AV12" s="640"/>
      <c r="AW12" s="640"/>
      <c r="AX12" s="640"/>
      <c r="AY12" s="640"/>
      <c r="AZ12" s="640"/>
      <c r="BA12" s="640"/>
      <c r="BB12" s="640"/>
      <c r="BC12" s="640"/>
      <c r="BD12" s="640"/>
      <c r="BE12" s="640"/>
      <c r="BF12" s="641"/>
      <c r="BG12" s="642">
        <v>564333</v>
      </c>
      <c r="BH12" s="643"/>
      <c r="BI12" s="643"/>
      <c r="BJ12" s="643"/>
      <c r="BK12" s="643"/>
      <c r="BL12" s="643"/>
      <c r="BM12" s="643"/>
      <c r="BN12" s="644"/>
      <c r="BO12" s="675">
        <v>49</v>
      </c>
      <c r="BP12" s="675"/>
      <c r="BQ12" s="675"/>
      <c r="BR12" s="675"/>
      <c r="BS12" s="648" t="s">
        <v>127</v>
      </c>
      <c r="BT12" s="643"/>
      <c r="BU12" s="643"/>
      <c r="BV12" s="643"/>
      <c r="BW12" s="643"/>
      <c r="BX12" s="643"/>
      <c r="BY12" s="643"/>
      <c r="BZ12" s="643"/>
      <c r="CA12" s="643"/>
      <c r="CB12" s="689"/>
      <c r="CD12" s="681" t="s">
        <v>253</v>
      </c>
      <c r="CE12" s="682"/>
      <c r="CF12" s="682"/>
      <c r="CG12" s="682"/>
      <c r="CH12" s="682"/>
      <c r="CI12" s="682"/>
      <c r="CJ12" s="682"/>
      <c r="CK12" s="682"/>
      <c r="CL12" s="682"/>
      <c r="CM12" s="682"/>
      <c r="CN12" s="682"/>
      <c r="CO12" s="682"/>
      <c r="CP12" s="682"/>
      <c r="CQ12" s="683"/>
      <c r="CR12" s="642">
        <v>959387</v>
      </c>
      <c r="CS12" s="643"/>
      <c r="CT12" s="643"/>
      <c r="CU12" s="643"/>
      <c r="CV12" s="643"/>
      <c r="CW12" s="643"/>
      <c r="CX12" s="643"/>
      <c r="CY12" s="644"/>
      <c r="CZ12" s="675">
        <v>7.8</v>
      </c>
      <c r="DA12" s="675"/>
      <c r="DB12" s="675"/>
      <c r="DC12" s="675"/>
      <c r="DD12" s="648">
        <v>90959</v>
      </c>
      <c r="DE12" s="643"/>
      <c r="DF12" s="643"/>
      <c r="DG12" s="643"/>
      <c r="DH12" s="643"/>
      <c r="DI12" s="643"/>
      <c r="DJ12" s="643"/>
      <c r="DK12" s="643"/>
      <c r="DL12" s="643"/>
      <c r="DM12" s="643"/>
      <c r="DN12" s="643"/>
      <c r="DO12" s="643"/>
      <c r="DP12" s="644"/>
      <c r="DQ12" s="648">
        <v>777742</v>
      </c>
      <c r="DR12" s="643"/>
      <c r="DS12" s="643"/>
      <c r="DT12" s="643"/>
      <c r="DU12" s="643"/>
      <c r="DV12" s="643"/>
      <c r="DW12" s="643"/>
      <c r="DX12" s="643"/>
      <c r="DY12" s="643"/>
      <c r="DZ12" s="643"/>
      <c r="EA12" s="643"/>
      <c r="EB12" s="643"/>
      <c r="EC12" s="689"/>
    </row>
    <row r="13" spans="2:143" ht="11.25" customHeight="1" x14ac:dyDescent="0.15">
      <c r="B13" s="639" t="s">
        <v>254</v>
      </c>
      <c r="C13" s="640"/>
      <c r="D13" s="640"/>
      <c r="E13" s="640"/>
      <c r="F13" s="640"/>
      <c r="G13" s="640"/>
      <c r="H13" s="640"/>
      <c r="I13" s="640"/>
      <c r="J13" s="640"/>
      <c r="K13" s="640"/>
      <c r="L13" s="640"/>
      <c r="M13" s="640"/>
      <c r="N13" s="640"/>
      <c r="O13" s="640"/>
      <c r="P13" s="640"/>
      <c r="Q13" s="641"/>
      <c r="R13" s="642" t="s">
        <v>235</v>
      </c>
      <c r="S13" s="643"/>
      <c r="T13" s="643"/>
      <c r="U13" s="643"/>
      <c r="V13" s="643"/>
      <c r="W13" s="643"/>
      <c r="X13" s="643"/>
      <c r="Y13" s="644"/>
      <c r="Z13" s="675" t="s">
        <v>127</v>
      </c>
      <c r="AA13" s="675"/>
      <c r="AB13" s="675"/>
      <c r="AC13" s="675"/>
      <c r="AD13" s="676" t="s">
        <v>127</v>
      </c>
      <c r="AE13" s="676"/>
      <c r="AF13" s="676"/>
      <c r="AG13" s="676"/>
      <c r="AH13" s="676"/>
      <c r="AI13" s="676"/>
      <c r="AJ13" s="676"/>
      <c r="AK13" s="676"/>
      <c r="AL13" s="645" t="s">
        <v>235</v>
      </c>
      <c r="AM13" s="646"/>
      <c r="AN13" s="646"/>
      <c r="AO13" s="677"/>
      <c r="AP13" s="639" t="s">
        <v>255</v>
      </c>
      <c r="AQ13" s="640"/>
      <c r="AR13" s="640"/>
      <c r="AS13" s="640"/>
      <c r="AT13" s="640"/>
      <c r="AU13" s="640"/>
      <c r="AV13" s="640"/>
      <c r="AW13" s="640"/>
      <c r="AX13" s="640"/>
      <c r="AY13" s="640"/>
      <c r="AZ13" s="640"/>
      <c r="BA13" s="640"/>
      <c r="BB13" s="640"/>
      <c r="BC13" s="640"/>
      <c r="BD13" s="640"/>
      <c r="BE13" s="640"/>
      <c r="BF13" s="641"/>
      <c r="BG13" s="642">
        <v>553767</v>
      </c>
      <c r="BH13" s="643"/>
      <c r="BI13" s="643"/>
      <c r="BJ13" s="643"/>
      <c r="BK13" s="643"/>
      <c r="BL13" s="643"/>
      <c r="BM13" s="643"/>
      <c r="BN13" s="644"/>
      <c r="BO13" s="675">
        <v>48.1</v>
      </c>
      <c r="BP13" s="675"/>
      <c r="BQ13" s="675"/>
      <c r="BR13" s="675"/>
      <c r="BS13" s="648" t="s">
        <v>127</v>
      </c>
      <c r="BT13" s="643"/>
      <c r="BU13" s="643"/>
      <c r="BV13" s="643"/>
      <c r="BW13" s="643"/>
      <c r="BX13" s="643"/>
      <c r="BY13" s="643"/>
      <c r="BZ13" s="643"/>
      <c r="CA13" s="643"/>
      <c r="CB13" s="689"/>
      <c r="CD13" s="681" t="s">
        <v>256</v>
      </c>
      <c r="CE13" s="682"/>
      <c r="CF13" s="682"/>
      <c r="CG13" s="682"/>
      <c r="CH13" s="682"/>
      <c r="CI13" s="682"/>
      <c r="CJ13" s="682"/>
      <c r="CK13" s="682"/>
      <c r="CL13" s="682"/>
      <c r="CM13" s="682"/>
      <c r="CN13" s="682"/>
      <c r="CO13" s="682"/>
      <c r="CP13" s="682"/>
      <c r="CQ13" s="683"/>
      <c r="CR13" s="642">
        <v>666669</v>
      </c>
      <c r="CS13" s="643"/>
      <c r="CT13" s="643"/>
      <c r="CU13" s="643"/>
      <c r="CV13" s="643"/>
      <c r="CW13" s="643"/>
      <c r="CX13" s="643"/>
      <c r="CY13" s="644"/>
      <c r="CZ13" s="675">
        <v>5.4</v>
      </c>
      <c r="DA13" s="675"/>
      <c r="DB13" s="675"/>
      <c r="DC13" s="675"/>
      <c r="DD13" s="648">
        <v>518000</v>
      </c>
      <c r="DE13" s="643"/>
      <c r="DF13" s="643"/>
      <c r="DG13" s="643"/>
      <c r="DH13" s="643"/>
      <c r="DI13" s="643"/>
      <c r="DJ13" s="643"/>
      <c r="DK13" s="643"/>
      <c r="DL13" s="643"/>
      <c r="DM13" s="643"/>
      <c r="DN13" s="643"/>
      <c r="DO13" s="643"/>
      <c r="DP13" s="644"/>
      <c r="DQ13" s="648">
        <v>149326</v>
      </c>
      <c r="DR13" s="643"/>
      <c r="DS13" s="643"/>
      <c r="DT13" s="643"/>
      <c r="DU13" s="643"/>
      <c r="DV13" s="643"/>
      <c r="DW13" s="643"/>
      <c r="DX13" s="643"/>
      <c r="DY13" s="643"/>
      <c r="DZ13" s="643"/>
      <c r="EA13" s="643"/>
      <c r="EB13" s="643"/>
      <c r="EC13" s="689"/>
    </row>
    <row r="14" spans="2:143" ht="11.25" customHeight="1" x14ac:dyDescent="0.15">
      <c r="B14" s="639" t="s">
        <v>257</v>
      </c>
      <c r="C14" s="640"/>
      <c r="D14" s="640"/>
      <c r="E14" s="640"/>
      <c r="F14" s="640"/>
      <c r="G14" s="640"/>
      <c r="H14" s="640"/>
      <c r="I14" s="640"/>
      <c r="J14" s="640"/>
      <c r="K14" s="640"/>
      <c r="L14" s="640"/>
      <c r="M14" s="640"/>
      <c r="N14" s="640"/>
      <c r="O14" s="640"/>
      <c r="P14" s="640"/>
      <c r="Q14" s="641"/>
      <c r="R14" s="642" t="s">
        <v>127</v>
      </c>
      <c r="S14" s="643"/>
      <c r="T14" s="643"/>
      <c r="U14" s="643"/>
      <c r="V14" s="643"/>
      <c r="W14" s="643"/>
      <c r="X14" s="643"/>
      <c r="Y14" s="644"/>
      <c r="Z14" s="675" t="s">
        <v>127</v>
      </c>
      <c r="AA14" s="675"/>
      <c r="AB14" s="675"/>
      <c r="AC14" s="675"/>
      <c r="AD14" s="676" t="s">
        <v>235</v>
      </c>
      <c r="AE14" s="676"/>
      <c r="AF14" s="676"/>
      <c r="AG14" s="676"/>
      <c r="AH14" s="676"/>
      <c r="AI14" s="676"/>
      <c r="AJ14" s="676"/>
      <c r="AK14" s="676"/>
      <c r="AL14" s="645" t="s">
        <v>235</v>
      </c>
      <c r="AM14" s="646"/>
      <c r="AN14" s="646"/>
      <c r="AO14" s="677"/>
      <c r="AP14" s="639" t="s">
        <v>258</v>
      </c>
      <c r="AQ14" s="640"/>
      <c r="AR14" s="640"/>
      <c r="AS14" s="640"/>
      <c r="AT14" s="640"/>
      <c r="AU14" s="640"/>
      <c r="AV14" s="640"/>
      <c r="AW14" s="640"/>
      <c r="AX14" s="640"/>
      <c r="AY14" s="640"/>
      <c r="AZ14" s="640"/>
      <c r="BA14" s="640"/>
      <c r="BB14" s="640"/>
      <c r="BC14" s="640"/>
      <c r="BD14" s="640"/>
      <c r="BE14" s="640"/>
      <c r="BF14" s="641"/>
      <c r="BG14" s="642">
        <v>53702</v>
      </c>
      <c r="BH14" s="643"/>
      <c r="BI14" s="643"/>
      <c r="BJ14" s="643"/>
      <c r="BK14" s="643"/>
      <c r="BL14" s="643"/>
      <c r="BM14" s="643"/>
      <c r="BN14" s="644"/>
      <c r="BO14" s="675">
        <v>4.7</v>
      </c>
      <c r="BP14" s="675"/>
      <c r="BQ14" s="675"/>
      <c r="BR14" s="675"/>
      <c r="BS14" s="648" t="s">
        <v>235</v>
      </c>
      <c r="BT14" s="643"/>
      <c r="BU14" s="643"/>
      <c r="BV14" s="643"/>
      <c r="BW14" s="643"/>
      <c r="BX14" s="643"/>
      <c r="BY14" s="643"/>
      <c r="BZ14" s="643"/>
      <c r="CA14" s="643"/>
      <c r="CB14" s="689"/>
      <c r="CD14" s="681" t="s">
        <v>259</v>
      </c>
      <c r="CE14" s="682"/>
      <c r="CF14" s="682"/>
      <c r="CG14" s="682"/>
      <c r="CH14" s="682"/>
      <c r="CI14" s="682"/>
      <c r="CJ14" s="682"/>
      <c r="CK14" s="682"/>
      <c r="CL14" s="682"/>
      <c r="CM14" s="682"/>
      <c r="CN14" s="682"/>
      <c r="CO14" s="682"/>
      <c r="CP14" s="682"/>
      <c r="CQ14" s="683"/>
      <c r="CR14" s="642">
        <v>1024912</v>
      </c>
      <c r="CS14" s="643"/>
      <c r="CT14" s="643"/>
      <c r="CU14" s="643"/>
      <c r="CV14" s="643"/>
      <c r="CW14" s="643"/>
      <c r="CX14" s="643"/>
      <c r="CY14" s="644"/>
      <c r="CZ14" s="675">
        <v>8.4</v>
      </c>
      <c r="DA14" s="675"/>
      <c r="DB14" s="675"/>
      <c r="DC14" s="675"/>
      <c r="DD14" s="648">
        <v>658268</v>
      </c>
      <c r="DE14" s="643"/>
      <c r="DF14" s="643"/>
      <c r="DG14" s="643"/>
      <c r="DH14" s="643"/>
      <c r="DI14" s="643"/>
      <c r="DJ14" s="643"/>
      <c r="DK14" s="643"/>
      <c r="DL14" s="643"/>
      <c r="DM14" s="643"/>
      <c r="DN14" s="643"/>
      <c r="DO14" s="643"/>
      <c r="DP14" s="644"/>
      <c r="DQ14" s="648">
        <v>383475</v>
      </c>
      <c r="DR14" s="643"/>
      <c r="DS14" s="643"/>
      <c r="DT14" s="643"/>
      <c r="DU14" s="643"/>
      <c r="DV14" s="643"/>
      <c r="DW14" s="643"/>
      <c r="DX14" s="643"/>
      <c r="DY14" s="643"/>
      <c r="DZ14" s="643"/>
      <c r="EA14" s="643"/>
      <c r="EB14" s="643"/>
      <c r="EC14" s="689"/>
    </row>
    <row r="15" spans="2:143" ht="11.25" customHeight="1" x14ac:dyDescent="0.15">
      <c r="B15" s="639" t="s">
        <v>260</v>
      </c>
      <c r="C15" s="640"/>
      <c r="D15" s="640"/>
      <c r="E15" s="640"/>
      <c r="F15" s="640"/>
      <c r="G15" s="640"/>
      <c r="H15" s="640"/>
      <c r="I15" s="640"/>
      <c r="J15" s="640"/>
      <c r="K15" s="640"/>
      <c r="L15" s="640"/>
      <c r="M15" s="640"/>
      <c r="N15" s="640"/>
      <c r="O15" s="640"/>
      <c r="P15" s="640"/>
      <c r="Q15" s="641"/>
      <c r="R15" s="642" t="s">
        <v>127</v>
      </c>
      <c r="S15" s="643"/>
      <c r="T15" s="643"/>
      <c r="U15" s="643"/>
      <c r="V15" s="643"/>
      <c r="W15" s="643"/>
      <c r="X15" s="643"/>
      <c r="Y15" s="644"/>
      <c r="Z15" s="675" t="s">
        <v>235</v>
      </c>
      <c r="AA15" s="675"/>
      <c r="AB15" s="675"/>
      <c r="AC15" s="675"/>
      <c r="AD15" s="676" t="s">
        <v>127</v>
      </c>
      <c r="AE15" s="676"/>
      <c r="AF15" s="676"/>
      <c r="AG15" s="676"/>
      <c r="AH15" s="676"/>
      <c r="AI15" s="676"/>
      <c r="AJ15" s="676"/>
      <c r="AK15" s="676"/>
      <c r="AL15" s="645" t="s">
        <v>127</v>
      </c>
      <c r="AM15" s="646"/>
      <c r="AN15" s="646"/>
      <c r="AO15" s="677"/>
      <c r="AP15" s="639" t="s">
        <v>261</v>
      </c>
      <c r="AQ15" s="640"/>
      <c r="AR15" s="640"/>
      <c r="AS15" s="640"/>
      <c r="AT15" s="640"/>
      <c r="AU15" s="640"/>
      <c r="AV15" s="640"/>
      <c r="AW15" s="640"/>
      <c r="AX15" s="640"/>
      <c r="AY15" s="640"/>
      <c r="AZ15" s="640"/>
      <c r="BA15" s="640"/>
      <c r="BB15" s="640"/>
      <c r="BC15" s="640"/>
      <c r="BD15" s="640"/>
      <c r="BE15" s="640"/>
      <c r="BF15" s="641"/>
      <c r="BG15" s="642">
        <v>79078</v>
      </c>
      <c r="BH15" s="643"/>
      <c r="BI15" s="643"/>
      <c r="BJ15" s="643"/>
      <c r="BK15" s="643"/>
      <c r="BL15" s="643"/>
      <c r="BM15" s="643"/>
      <c r="BN15" s="644"/>
      <c r="BO15" s="675">
        <v>6.9</v>
      </c>
      <c r="BP15" s="675"/>
      <c r="BQ15" s="675"/>
      <c r="BR15" s="675"/>
      <c r="BS15" s="648" t="s">
        <v>127</v>
      </c>
      <c r="BT15" s="643"/>
      <c r="BU15" s="643"/>
      <c r="BV15" s="643"/>
      <c r="BW15" s="643"/>
      <c r="BX15" s="643"/>
      <c r="BY15" s="643"/>
      <c r="BZ15" s="643"/>
      <c r="CA15" s="643"/>
      <c r="CB15" s="689"/>
      <c r="CD15" s="681" t="s">
        <v>262</v>
      </c>
      <c r="CE15" s="682"/>
      <c r="CF15" s="682"/>
      <c r="CG15" s="682"/>
      <c r="CH15" s="682"/>
      <c r="CI15" s="682"/>
      <c r="CJ15" s="682"/>
      <c r="CK15" s="682"/>
      <c r="CL15" s="682"/>
      <c r="CM15" s="682"/>
      <c r="CN15" s="682"/>
      <c r="CO15" s="682"/>
      <c r="CP15" s="682"/>
      <c r="CQ15" s="683"/>
      <c r="CR15" s="642">
        <v>628488</v>
      </c>
      <c r="CS15" s="643"/>
      <c r="CT15" s="643"/>
      <c r="CU15" s="643"/>
      <c r="CV15" s="643"/>
      <c r="CW15" s="643"/>
      <c r="CX15" s="643"/>
      <c r="CY15" s="644"/>
      <c r="CZ15" s="675">
        <v>5.0999999999999996</v>
      </c>
      <c r="DA15" s="675"/>
      <c r="DB15" s="675"/>
      <c r="DC15" s="675"/>
      <c r="DD15" s="648">
        <v>16901</v>
      </c>
      <c r="DE15" s="643"/>
      <c r="DF15" s="643"/>
      <c r="DG15" s="643"/>
      <c r="DH15" s="643"/>
      <c r="DI15" s="643"/>
      <c r="DJ15" s="643"/>
      <c r="DK15" s="643"/>
      <c r="DL15" s="643"/>
      <c r="DM15" s="643"/>
      <c r="DN15" s="643"/>
      <c r="DO15" s="643"/>
      <c r="DP15" s="644"/>
      <c r="DQ15" s="648">
        <v>440445</v>
      </c>
      <c r="DR15" s="643"/>
      <c r="DS15" s="643"/>
      <c r="DT15" s="643"/>
      <c r="DU15" s="643"/>
      <c r="DV15" s="643"/>
      <c r="DW15" s="643"/>
      <c r="DX15" s="643"/>
      <c r="DY15" s="643"/>
      <c r="DZ15" s="643"/>
      <c r="EA15" s="643"/>
      <c r="EB15" s="643"/>
      <c r="EC15" s="689"/>
    </row>
    <row r="16" spans="2:143" ht="11.25" customHeight="1" x14ac:dyDescent="0.15">
      <c r="B16" s="639" t="s">
        <v>263</v>
      </c>
      <c r="C16" s="640"/>
      <c r="D16" s="640"/>
      <c r="E16" s="640"/>
      <c r="F16" s="640"/>
      <c r="G16" s="640"/>
      <c r="H16" s="640"/>
      <c r="I16" s="640"/>
      <c r="J16" s="640"/>
      <c r="K16" s="640"/>
      <c r="L16" s="640"/>
      <c r="M16" s="640"/>
      <c r="N16" s="640"/>
      <c r="O16" s="640"/>
      <c r="P16" s="640"/>
      <c r="Q16" s="641"/>
      <c r="R16" s="642">
        <v>3805</v>
      </c>
      <c r="S16" s="643"/>
      <c r="T16" s="643"/>
      <c r="U16" s="643"/>
      <c r="V16" s="643"/>
      <c r="W16" s="643"/>
      <c r="X16" s="643"/>
      <c r="Y16" s="644"/>
      <c r="Z16" s="675">
        <v>0</v>
      </c>
      <c r="AA16" s="675"/>
      <c r="AB16" s="675"/>
      <c r="AC16" s="675"/>
      <c r="AD16" s="676">
        <v>3805</v>
      </c>
      <c r="AE16" s="676"/>
      <c r="AF16" s="676"/>
      <c r="AG16" s="676"/>
      <c r="AH16" s="676"/>
      <c r="AI16" s="676"/>
      <c r="AJ16" s="676"/>
      <c r="AK16" s="676"/>
      <c r="AL16" s="645">
        <v>0.1</v>
      </c>
      <c r="AM16" s="646"/>
      <c r="AN16" s="646"/>
      <c r="AO16" s="677"/>
      <c r="AP16" s="639" t="s">
        <v>264</v>
      </c>
      <c r="AQ16" s="640"/>
      <c r="AR16" s="640"/>
      <c r="AS16" s="640"/>
      <c r="AT16" s="640"/>
      <c r="AU16" s="640"/>
      <c r="AV16" s="640"/>
      <c r="AW16" s="640"/>
      <c r="AX16" s="640"/>
      <c r="AY16" s="640"/>
      <c r="AZ16" s="640"/>
      <c r="BA16" s="640"/>
      <c r="BB16" s="640"/>
      <c r="BC16" s="640"/>
      <c r="BD16" s="640"/>
      <c r="BE16" s="640"/>
      <c r="BF16" s="641"/>
      <c r="BG16" s="642" t="s">
        <v>137</v>
      </c>
      <c r="BH16" s="643"/>
      <c r="BI16" s="643"/>
      <c r="BJ16" s="643"/>
      <c r="BK16" s="643"/>
      <c r="BL16" s="643"/>
      <c r="BM16" s="643"/>
      <c r="BN16" s="644"/>
      <c r="BO16" s="675" t="s">
        <v>127</v>
      </c>
      <c r="BP16" s="675"/>
      <c r="BQ16" s="675"/>
      <c r="BR16" s="675"/>
      <c r="BS16" s="648" t="s">
        <v>137</v>
      </c>
      <c r="BT16" s="643"/>
      <c r="BU16" s="643"/>
      <c r="BV16" s="643"/>
      <c r="BW16" s="643"/>
      <c r="BX16" s="643"/>
      <c r="BY16" s="643"/>
      <c r="BZ16" s="643"/>
      <c r="CA16" s="643"/>
      <c r="CB16" s="689"/>
      <c r="CD16" s="681" t="s">
        <v>265</v>
      </c>
      <c r="CE16" s="682"/>
      <c r="CF16" s="682"/>
      <c r="CG16" s="682"/>
      <c r="CH16" s="682"/>
      <c r="CI16" s="682"/>
      <c r="CJ16" s="682"/>
      <c r="CK16" s="682"/>
      <c r="CL16" s="682"/>
      <c r="CM16" s="682"/>
      <c r="CN16" s="682"/>
      <c r="CO16" s="682"/>
      <c r="CP16" s="682"/>
      <c r="CQ16" s="683"/>
      <c r="CR16" s="642">
        <v>56382</v>
      </c>
      <c r="CS16" s="643"/>
      <c r="CT16" s="643"/>
      <c r="CU16" s="643"/>
      <c r="CV16" s="643"/>
      <c r="CW16" s="643"/>
      <c r="CX16" s="643"/>
      <c r="CY16" s="644"/>
      <c r="CZ16" s="675">
        <v>0.5</v>
      </c>
      <c r="DA16" s="675"/>
      <c r="DB16" s="675"/>
      <c r="DC16" s="675"/>
      <c r="DD16" s="648" t="s">
        <v>127</v>
      </c>
      <c r="DE16" s="643"/>
      <c r="DF16" s="643"/>
      <c r="DG16" s="643"/>
      <c r="DH16" s="643"/>
      <c r="DI16" s="643"/>
      <c r="DJ16" s="643"/>
      <c r="DK16" s="643"/>
      <c r="DL16" s="643"/>
      <c r="DM16" s="643"/>
      <c r="DN16" s="643"/>
      <c r="DO16" s="643"/>
      <c r="DP16" s="644"/>
      <c r="DQ16" s="648">
        <v>1040</v>
      </c>
      <c r="DR16" s="643"/>
      <c r="DS16" s="643"/>
      <c r="DT16" s="643"/>
      <c r="DU16" s="643"/>
      <c r="DV16" s="643"/>
      <c r="DW16" s="643"/>
      <c r="DX16" s="643"/>
      <c r="DY16" s="643"/>
      <c r="DZ16" s="643"/>
      <c r="EA16" s="643"/>
      <c r="EB16" s="643"/>
      <c r="EC16" s="689"/>
    </row>
    <row r="17" spans="2:133" ht="11.25" customHeight="1" x14ac:dyDescent="0.15">
      <c r="B17" s="639" t="s">
        <v>266</v>
      </c>
      <c r="C17" s="640"/>
      <c r="D17" s="640"/>
      <c r="E17" s="640"/>
      <c r="F17" s="640"/>
      <c r="G17" s="640"/>
      <c r="H17" s="640"/>
      <c r="I17" s="640"/>
      <c r="J17" s="640"/>
      <c r="K17" s="640"/>
      <c r="L17" s="640"/>
      <c r="M17" s="640"/>
      <c r="N17" s="640"/>
      <c r="O17" s="640"/>
      <c r="P17" s="640"/>
      <c r="Q17" s="641"/>
      <c r="R17" s="642">
        <v>2345</v>
      </c>
      <c r="S17" s="643"/>
      <c r="T17" s="643"/>
      <c r="U17" s="643"/>
      <c r="V17" s="643"/>
      <c r="W17" s="643"/>
      <c r="X17" s="643"/>
      <c r="Y17" s="644"/>
      <c r="Z17" s="675">
        <v>0</v>
      </c>
      <c r="AA17" s="675"/>
      <c r="AB17" s="675"/>
      <c r="AC17" s="675"/>
      <c r="AD17" s="676">
        <v>2345</v>
      </c>
      <c r="AE17" s="676"/>
      <c r="AF17" s="676"/>
      <c r="AG17" s="676"/>
      <c r="AH17" s="676"/>
      <c r="AI17" s="676"/>
      <c r="AJ17" s="676"/>
      <c r="AK17" s="676"/>
      <c r="AL17" s="645">
        <v>0</v>
      </c>
      <c r="AM17" s="646"/>
      <c r="AN17" s="646"/>
      <c r="AO17" s="677"/>
      <c r="AP17" s="639" t="s">
        <v>267</v>
      </c>
      <c r="AQ17" s="640"/>
      <c r="AR17" s="640"/>
      <c r="AS17" s="640"/>
      <c r="AT17" s="640"/>
      <c r="AU17" s="640"/>
      <c r="AV17" s="640"/>
      <c r="AW17" s="640"/>
      <c r="AX17" s="640"/>
      <c r="AY17" s="640"/>
      <c r="AZ17" s="640"/>
      <c r="BA17" s="640"/>
      <c r="BB17" s="640"/>
      <c r="BC17" s="640"/>
      <c r="BD17" s="640"/>
      <c r="BE17" s="640"/>
      <c r="BF17" s="641"/>
      <c r="BG17" s="642" t="s">
        <v>127</v>
      </c>
      <c r="BH17" s="643"/>
      <c r="BI17" s="643"/>
      <c r="BJ17" s="643"/>
      <c r="BK17" s="643"/>
      <c r="BL17" s="643"/>
      <c r="BM17" s="643"/>
      <c r="BN17" s="644"/>
      <c r="BO17" s="675" t="s">
        <v>127</v>
      </c>
      <c r="BP17" s="675"/>
      <c r="BQ17" s="675"/>
      <c r="BR17" s="675"/>
      <c r="BS17" s="648" t="s">
        <v>127</v>
      </c>
      <c r="BT17" s="643"/>
      <c r="BU17" s="643"/>
      <c r="BV17" s="643"/>
      <c r="BW17" s="643"/>
      <c r="BX17" s="643"/>
      <c r="BY17" s="643"/>
      <c r="BZ17" s="643"/>
      <c r="CA17" s="643"/>
      <c r="CB17" s="689"/>
      <c r="CD17" s="681" t="s">
        <v>268</v>
      </c>
      <c r="CE17" s="682"/>
      <c r="CF17" s="682"/>
      <c r="CG17" s="682"/>
      <c r="CH17" s="682"/>
      <c r="CI17" s="682"/>
      <c r="CJ17" s="682"/>
      <c r="CK17" s="682"/>
      <c r="CL17" s="682"/>
      <c r="CM17" s="682"/>
      <c r="CN17" s="682"/>
      <c r="CO17" s="682"/>
      <c r="CP17" s="682"/>
      <c r="CQ17" s="683"/>
      <c r="CR17" s="642">
        <v>1639203</v>
      </c>
      <c r="CS17" s="643"/>
      <c r="CT17" s="643"/>
      <c r="CU17" s="643"/>
      <c r="CV17" s="643"/>
      <c r="CW17" s="643"/>
      <c r="CX17" s="643"/>
      <c r="CY17" s="644"/>
      <c r="CZ17" s="675">
        <v>13.4</v>
      </c>
      <c r="DA17" s="675"/>
      <c r="DB17" s="675"/>
      <c r="DC17" s="675"/>
      <c r="DD17" s="648" t="s">
        <v>137</v>
      </c>
      <c r="DE17" s="643"/>
      <c r="DF17" s="643"/>
      <c r="DG17" s="643"/>
      <c r="DH17" s="643"/>
      <c r="DI17" s="643"/>
      <c r="DJ17" s="643"/>
      <c r="DK17" s="643"/>
      <c r="DL17" s="643"/>
      <c r="DM17" s="643"/>
      <c r="DN17" s="643"/>
      <c r="DO17" s="643"/>
      <c r="DP17" s="644"/>
      <c r="DQ17" s="648">
        <v>1605283</v>
      </c>
      <c r="DR17" s="643"/>
      <c r="DS17" s="643"/>
      <c r="DT17" s="643"/>
      <c r="DU17" s="643"/>
      <c r="DV17" s="643"/>
      <c r="DW17" s="643"/>
      <c r="DX17" s="643"/>
      <c r="DY17" s="643"/>
      <c r="DZ17" s="643"/>
      <c r="EA17" s="643"/>
      <c r="EB17" s="643"/>
      <c r="EC17" s="689"/>
    </row>
    <row r="18" spans="2:133" ht="11.25" customHeight="1" x14ac:dyDescent="0.15">
      <c r="B18" s="639" t="s">
        <v>269</v>
      </c>
      <c r="C18" s="640"/>
      <c r="D18" s="640"/>
      <c r="E18" s="640"/>
      <c r="F18" s="640"/>
      <c r="G18" s="640"/>
      <c r="H18" s="640"/>
      <c r="I18" s="640"/>
      <c r="J18" s="640"/>
      <c r="K18" s="640"/>
      <c r="L18" s="640"/>
      <c r="M18" s="640"/>
      <c r="N18" s="640"/>
      <c r="O18" s="640"/>
      <c r="P18" s="640"/>
      <c r="Q18" s="641"/>
      <c r="R18" s="642">
        <v>5580</v>
      </c>
      <c r="S18" s="643"/>
      <c r="T18" s="643"/>
      <c r="U18" s="643"/>
      <c r="V18" s="643"/>
      <c r="W18" s="643"/>
      <c r="X18" s="643"/>
      <c r="Y18" s="644"/>
      <c r="Z18" s="675">
        <v>0</v>
      </c>
      <c r="AA18" s="675"/>
      <c r="AB18" s="675"/>
      <c r="AC18" s="675"/>
      <c r="AD18" s="676">
        <v>5580</v>
      </c>
      <c r="AE18" s="676"/>
      <c r="AF18" s="676"/>
      <c r="AG18" s="676"/>
      <c r="AH18" s="676"/>
      <c r="AI18" s="676"/>
      <c r="AJ18" s="676"/>
      <c r="AK18" s="676"/>
      <c r="AL18" s="645">
        <v>0.1</v>
      </c>
      <c r="AM18" s="646"/>
      <c r="AN18" s="646"/>
      <c r="AO18" s="677"/>
      <c r="AP18" s="639" t="s">
        <v>270</v>
      </c>
      <c r="AQ18" s="640"/>
      <c r="AR18" s="640"/>
      <c r="AS18" s="640"/>
      <c r="AT18" s="640"/>
      <c r="AU18" s="640"/>
      <c r="AV18" s="640"/>
      <c r="AW18" s="640"/>
      <c r="AX18" s="640"/>
      <c r="AY18" s="640"/>
      <c r="AZ18" s="640"/>
      <c r="BA18" s="640"/>
      <c r="BB18" s="640"/>
      <c r="BC18" s="640"/>
      <c r="BD18" s="640"/>
      <c r="BE18" s="640"/>
      <c r="BF18" s="641"/>
      <c r="BG18" s="642" t="s">
        <v>137</v>
      </c>
      <c r="BH18" s="643"/>
      <c r="BI18" s="643"/>
      <c r="BJ18" s="643"/>
      <c r="BK18" s="643"/>
      <c r="BL18" s="643"/>
      <c r="BM18" s="643"/>
      <c r="BN18" s="644"/>
      <c r="BO18" s="675" t="s">
        <v>235</v>
      </c>
      <c r="BP18" s="675"/>
      <c r="BQ18" s="675"/>
      <c r="BR18" s="675"/>
      <c r="BS18" s="648" t="s">
        <v>127</v>
      </c>
      <c r="BT18" s="643"/>
      <c r="BU18" s="643"/>
      <c r="BV18" s="643"/>
      <c r="BW18" s="643"/>
      <c r="BX18" s="643"/>
      <c r="BY18" s="643"/>
      <c r="BZ18" s="643"/>
      <c r="CA18" s="643"/>
      <c r="CB18" s="689"/>
      <c r="CD18" s="681" t="s">
        <v>271</v>
      </c>
      <c r="CE18" s="682"/>
      <c r="CF18" s="682"/>
      <c r="CG18" s="682"/>
      <c r="CH18" s="682"/>
      <c r="CI18" s="682"/>
      <c r="CJ18" s="682"/>
      <c r="CK18" s="682"/>
      <c r="CL18" s="682"/>
      <c r="CM18" s="682"/>
      <c r="CN18" s="682"/>
      <c r="CO18" s="682"/>
      <c r="CP18" s="682"/>
      <c r="CQ18" s="683"/>
      <c r="CR18" s="642" t="s">
        <v>127</v>
      </c>
      <c r="CS18" s="643"/>
      <c r="CT18" s="643"/>
      <c r="CU18" s="643"/>
      <c r="CV18" s="643"/>
      <c r="CW18" s="643"/>
      <c r="CX18" s="643"/>
      <c r="CY18" s="644"/>
      <c r="CZ18" s="675" t="s">
        <v>235</v>
      </c>
      <c r="DA18" s="675"/>
      <c r="DB18" s="675"/>
      <c r="DC18" s="675"/>
      <c r="DD18" s="648" t="s">
        <v>127</v>
      </c>
      <c r="DE18" s="643"/>
      <c r="DF18" s="643"/>
      <c r="DG18" s="643"/>
      <c r="DH18" s="643"/>
      <c r="DI18" s="643"/>
      <c r="DJ18" s="643"/>
      <c r="DK18" s="643"/>
      <c r="DL18" s="643"/>
      <c r="DM18" s="643"/>
      <c r="DN18" s="643"/>
      <c r="DO18" s="643"/>
      <c r="DP18" s="644"/>
      <c r="DQ18" s="648" t="s">
        <v>127</v>
      </c>
      <c r="DR18" s="643"/>
      <c r="DS18" s="643"/>
      <c r="DT18" s="643"/>
      <c r="DU18" s="643"/>
      <c r="DV18" s="643"/>
      <c r="DW18" s="643"/>
      <c r="DX18" s="643"/>
      <c r="DY18" s="643"/>
      <c r="DZ18" s="643"/>
      <c r="EA18" s="643"/>
      <c r="EB18" s="643"/>
      <c r="EC18" s="689"/>
    </row>
    <row r="19" spans="2:133" ht="11.25" customHeight="1" x14ac:dyDescent="0.15">
      <c r="B19" s="639" t="s">
        <v>272</v>
      </c>
      <c r="C19" s="640"/>
      <c r="D19" s="640"/>
      <c r="E19" s="640"/>
      <c r="F19" s="640"/>
      <c r="G19" s="640"/>
      <c r="H19" s="640"/>
      <c r="I19" s="640"/>
      <c r="J19" s="640"/>
      <c r="K19" s="640"/>
      <c r="L19" s="640"/>
      <c r="M19" s="640"/>
      <c r="N19" s="640"/>
      <c r="O19" s="640"/>
      <c r="P19" s="640"/>
      <c r="Q19" s="641"/>
      <c r="R19" s="642">
        <v>2881</v>
      </c>
      <c r="S19" s="643"/>
      <c r="T19" s="643"/>
      <c r="U19" s="643"/>
      <c r="V19" s="643"/>
      <c r="W19" s="643"/>
      <c r="X19" s="643"/>
      <c r="Y19" s="644"/>
      <c r="Z19" s="675">
        <v>0</v>
      </c>
      <c r="AA19" s="675"/>
      <c r="AB19" s="675"/>
      <c r="AC19" s="675"/>
      <c r="AD19" s="676">
        <v>2881</v>
      </c>
      <c r="AE19" s="676"/>
      <c r="AF19" s="676"/>
      <c r="AG19" s="676"/>
      <c r="AH19" s="676"/>
      <c r="AI19" s="676"/>
      <c r="AJ19" s="676"/>
      <c r="AK19" s="676"/>
      <c r="AL19" s="645">
        <v>0.1</v>
      </c>
      <c r="AM19" s="646"/>
      <c r="AN19" s="646"/>
      <c r="AO19" s="677"/>
      <c r="AP19" s="639" t="s">
        <v>273</v>
      </c>
      <c r="AQ19" s="640"/>
      <c r="AR19" s="640"/>
      <c r="AS19" s="640"/>
      <c r="AT19" s="640"/>
      <c r="AU19" s="640"/>
      <c r="AV19" s="640"/>
      <c r="AW19" s="640"/>
      <c r="AX19" s="640"/>
      <c r="AY19" s="640"/>
      <c r="AZ19" s="640"/>
      <c r="BA19" s="640"/>
      <c r="BB19" s="640"/>
      <c r="BC19" s="640"/>
      <c r="BD19" s="640"/>
      <c r="BE19" s="640"/>
      <c r="BF19" s="641"/>
      <c r="BG19" s="642">
        <v>6890</v>
      </c>
      <c r="BH19" s="643"/>
      <c r="BI19" s="643"/>
      <c r="BJ19" s="643"/>
      <c r="BK19" s="643"/>
      <c r="BL19" s="643"/>
      <c r="BM19" s="643"/>
      <c r="BN19" s="644"/>
      <c r="BO19" s="675">
        <v>0.6</v>
      </c>
      <c r="BP19" s="675"/>
      <c r="BQ19" s="675"/>
      <c r="BR19" s="675"/>
      <c r="BS19" s="648" t="s">
        <v>235</v>
      </c>
      <c r="BT19" s="643"/>
      <c r="BU19" s="643"/>
      <c r="BV19" s="643"/>
      <c r="BW19" s="643"/>
      <c r="BX19" s="643"/>
      <c r="BY19" s="643"/>
      <c r="BZ19" s="643"/>
      <c r="CA19" s="643"/>
      <c r="CB19" s="689"/>
      <c r="CD19" s="681" t="s">
        <v>274</v>
      </c>
      <c r="CE19" s="682"/>
      <c r="CF19" s="682"/>
      <c r="CG19" s="682"/>
      <c r="CH19" s="682"/>
      <c r="CI19" s="682"/>
      <c r="CJ19" s="682"/>
      <c r="CK19" s="682"/>
      <c r="CL19" s="682"/>
      <c r="CM19" s="682"/>
      <c r="CN19" s="682"/>
      <c r="CO19" s="682"/>
      <c r="CP19" s="682"/>
      <c r="CQ19" s="683"/>
      <c r="CR19" s="642" t="s">
        <v>127</v>
      </c>
      <c r="CS19" s="643"/>
      <c r="CT19" s="643"/>
      <c r="CU19" s="643"/>
      <c r="CV19" s="643"/>
      <c r="CW19" s="643"/>
      <c r="CX19" s="643"/>
      <c r="CY19" s="644"/>
      <c r="CZ19" s="675" t="s">
        <v>127</v>
      </c>
      <c r="DA19" s="675"/>
      <c r="DB19" s="675"/>
      <c r="DC19" s="675"/>
      <c r="DD19" s="648" t="s">
        <v>127</v>
      </c>
      <c r="DE19" s="643"/>
      <c r="DF19" s="643"/>
      <c r="DG19" s="643"/>
      <c r="DH19" s="643"/>
      <c r="DI19" s="643"/>
      <c r="DJ19" s="643"/>
      <c r="DK19" s="643"/>
      <c r="DL19" s="643"/>
      <c r="DM19" s="643"/>
      <c r="DN19" s="643"/>
      <c r="DO19" s="643"/>
      <c r="DP19" s="644"/>
      <c r="DQ19" s="648" t="s">
        <v>235</v>
      </c>
      <c r="DR19" s="643"/>
      <c r="DS19" s="643"/>
      <c r="DT19" s="643"/>
      <c r="DU19" s="643"/>
      <c r="DV19" s="643"/>
      <c r="DW19" s="643"/>
      <c r="DX19" s="643"/>
      <c r="DY19" s="643"/>
      <c r="DZ19" s="643"/>
      <c r="EA19" s="643"/>
      <c r="EB19" s="643"/>
      <c r="EC19" s="689"/>
    </row>
    <row r="20" spans="2:133" ht="11.25" customHeight="1" x14ac:dyDescent="0.15">
      <c r="B20" s="639" t="s">
        <v>275</v>
      </c>
      <c r="C20" s="640"/>
      <c r="D20" s="640"/>
      <c r="E20" s="640"/>
      <c r="F20" s="640"/>
      <c r="G20" s="640"/>
      <c r="H20" s="640"/>
      <c r="I20" s="640"/>
      <c r="J20" s="640"/>
      <c r="K20" s="640"/>
      <c r="L20" s="640"/>
      <c r="M20" s="640"/>
      <c r="N20" s="640"/>
      <c r="O20" s="640"/>
      <c r="P20" s="640"/>
      <c r="Q20" s="641"/>
      <c r="R20" s="642">
        <v>1651</v>
      </c>
      <c r="S20" s="643"/>
      <c r="T20" s="643"/>
      <c r="U20" s="643"/>
      <c r="V20" s="643"/>
      <c r="W20" s="643"/>
      <c r="X20" s="643"/>
      <c r="Y20" s="644"/>
      <c r="Z20" s="675">
        <v>0</v>
      </c>
      <c r="AA20" s="675"/>
      <c r="AB20" s="675"/>
      <c r="AC20" s="675"/>
      <c r="AD20" s="676">
        <v>1651</v>
      </c>
      <c r="AE20" s="676"/>
      <c r="AF20" s="676"/>
      <c r="AG20" s="676"/>
      <c r="AH20" s="676"/>
      <c r="AI20" s="676"/>
      <c r="AJ20" s="676"/>
      <c r="AK20" s="676"/>
      <c r="AL20" s="645">
        <v>0</v>
      </c>
      <c r="AM20" s="646"/>
      <c r="AN20" s="646"/>
      <c r="AO20" s="677"/>
      <c r="AP20" s="639" t="s">
        <v>276</v>
      </c>
      <c r="AQ20" s="640"/>
      <c r="AR20" s="640"/>
      <c r="AS20" s="640"/>
      <c r="AT20" s="640"/>
      <c r="AU20" s="640"/>
      <c r="AV20" s="640"/>
      <c r="AW20" s="640"/>
      <c r="AX20" s="640"/>
      <c r="AY20" s="640"/>
      <c r="AZ20" s="640"/>
      <c r="BA20" s="640"/>
      <c r="BB20" s="640"/>
      <c r="BC20" s="640"/>
      <c r="BD20" s="640"/>
      <c r="BE20" s="640"/>
      <c r="BF20" s="641"/>
      <c r="BG20" s="642">
        <v>6890</v>
      </c>
      <c r="BH20" s="643"/>
      <c r="BI20" s="643"/>
      <c r="BJ20" s="643"/>
      <c r="BK20" s="643"/>
      <c r="BL20" s="643"/>
      <c r="BM20" s="643"/>
      <c r="BN20" s="644"/>
      <c r="BO20" s="675">
        <v>0.6</v>
      </c>
      <c r="BP20" s="675"/>
      <c r="BQ20" s="675"/>
      <c r="BR20" s="675"/>
      <c r="BS20" s="648" t="s">
        <v>127</v>
      </c>
      <c r="BT20" s="643"/>
      <c r="BU20" s="643"/>
      <c r="BV20" s="643"/>
      <c r="BW20" s="643"/>
      <c r="BX20" s="643"/>
      <c r="BY20" s="643"/>
      <c r="BZ20" s="643"/>
      <c r="CA20" s="643"/>
      <c r="CB20" s="689"/>
      <c r="CD20" s="681" t="s">
        <v>277</v>
      </c>
      <c r="CE20" s="682"/>
      <c r="CF20" s="682"/>
      <c r="CG20" s="682"/>
      <c r="CH20" s="682"/>
      <c r="CI20" s="682"/>
      <c r="CJ20" s="682"/>
      <c r="CK20" s="682"/>
      <c r="CL20" s="682"/>
      <c r="CM20" s="682"/>
      <c r="CN20" s="682"/>
      <c r="CO20" s="682"/>
      <c r="CP20" s="682"/>
      <c r="CQ20" s="683"/>
      <c r="CR20" s="642">
        <v>12260038</v>
      </c>
      <c r="CS20" s="643"/>
      <c r="CT20" s="643"/>
      <c r="CU20" s="643"/>
      <c r="CV20" s="643"/>
      <c r="CW20" s="643"/>
      <c r="CX20" s="643"/>
      <c r="CY20" s="644"/>
      <c r="CZ20" s="675">
        <v>100</v>
      </c>
      <c r="DA20" s="675"/>
      <c r="DB20" s="675"/>
      <c r="DC20" s="675"/>
      <c r="DD20" s="648">
        <v>2477804</v>
      </c>
      <c r="DE20" s="643"/>
      <c r="DF20" s="643"/>
      <c r="DG20" s="643"/>
      <c r="DH20" s="643"/>
      <c r="DI20" s="643"/>
      <c r="DJ20" s="643"/>
      <c r="DK20" s="643"/>
      <c r="DL20" s="643"/>
      <c r="DM20" s="643"/>
      <c r="DN20" s="643"/>
      <c r="DO20" s="643"/>
      <c r="DP20" s="644"/>
      <c r="DQ20" s="648">
        <v>6383737</v>
      </c>
      <c r="DR20" s="643"/>
      <c r="DS20" s="643"/>
      <c r="DT20" s="643"/>
      <c r="DU20" s="643"/>
      <c r="DV20" s="643"/>
      <c r="DW20" s="643"/>
      <c r="DX20" s="643"/>
      <c r="DY20" s="643"/>
      <c r="DZ20" s="643"/>
      <c r="EA20" s="643"/>
      <c r="EB20" s="643"/>
      <c r="EC20" s="689"/>
    </row>
    <row r="21" spans="2:133" ht="11.25" customHeight="1" x14ac:dyDescent="0.15">
      <c r="B21" s="639" t="s">
        <v>278</v>
      </c>
      <c r="C21" s="640"/>
      <c r="D21" s="640"/>
      <c r="E21" s="640"/>
      <c r="F21" s="640"/>
      <c r="G21" s="640"/>
      <c r="H21" s="640"/>
      <c r="I21" s="640"/>
      <c r="J21" s="640"/>
      <c r="K21" s="640"/>
      <c r="L21" s="640"/>
      <c r="M21" s="640"/>
      <c r="N21" s="640"/>
      <c r="O21" s="640"/>
      <c r="P21" s="640"/>
      <c r="Q21" s="641"/>
      <c r="R21" s="642">
        <v>1048</v>
      </c>
      <c r="S21" s="643"/>
      <c r="T21" s="643"/>
      <c r="U21" s="643"/>
      <c r="V21" s="643"/>
      <c r="W21" s="643"/>
      <c r="X21" s="643"/>
      <c r="Y21" s="644"/>
      <c r="Z21" s="675">
        <v>0</v>
      </c>
      <c r="AA21" s="675"/>
      <c r="AB21" s="675"/>
      <c r="AC21" s="675"/>
      <c r="AD21" s="676">
        <v>1048</v>
      </c>
      <c r="AE21" s="676"/>
      <c r="AF21" s="676"/>
      <c r="AG21" s="676"/>
      <c r="AH21" s="676"/>
      <c r="AI21" s="676"/>
      <c r="AJ21" s="676"/>
      <c r="AK21" s="676"/>
      <c r="AL21" s="645">
        <v>0</v>
      </c>
      <c r="AM21" s="646"/>
      <c r="AN21" s="646"/>
      <c r="AO21" s="677"/>
      <c r="AP21" s="737" t="s">
        <v>279</v>
      </c>
      <c r="AQ21" s="744"/>
      <c r="AR21" s="744"/>
      <c r="AS21" s="744"/>
      <c r="AT21" s="744"/>
      <c r="AU21" s="744"/>
      <c r="AV21" s="744"/>
      <c r="AW21" s="744"/>
      <c r="AX21" s="744"/>
      <c r="AY21" s="744"/>
      <c r="AZ21" s="744"/>
      <c r="BA21" s="744"/>
      <c r="BB21" s="744"/>
      <c r="BC21" s="744"/>
      <c r="BD21" s="744"/>
      <c r="BE21" s="744"/>
      <c r="BF21" s="739"/>
      <c r="BG21" s="642">
        <v>6890</v>
      </c>
      <c r="BH21" s="643"/>
      <c r="BI21" s="643"/>
      <c r="BJ21" s="643"/>
      <c r="BK21" s="643"/>
      <c r="BL21" s="643"/>
      <c r="BM21" s="643"/>
      <c r="BN21" s="644"/>
      <c r="BO21" s="675">
        <v>0.6</v>
      </c>
      <c r="BP21" s="675"/>
      <c r="BQ21" s="675"/>
      <c r="BR21" s="675"/>
      <c r="BS21" s="648" t="s">
        <v>235</v>
      </c>
      <c r="BT21" s="643"/>
      <c r="BU21" s="643"/>
      <c r="BV21" s="643"/>
      <c r="BW21" s="643"/>
      <c r="BX21" s="643"/>
      <c r="BY21" s="643"/>
      <c r="BZ21" s="643"/>
      <c r="CA21" s="643"/>
      <c r="CB21" s="689"/>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280</v>
      </c>
      <c r="C22" s="640"/>
      <c r="D22" s="640"/>
      <c r="E22" s="640"/>
      <c r="F22" s="640"/>
      <c r="G22" s="640"/>
      <c r="H22" s="640"/>
      <c r="I22" s="640"/>
      <c r="J22" s="640"/>
      <c r="K22" s="640"/>
      <c r="L22" s="640"/>
      <c r="M22" s="640"/>
      <c r="N22" s="640"/>
      <c r="O22" s="640"/>
      <c r="P22" s="640"/>
      <c r="Q22" s="641"/>
      <c r="R22" s="642">
        <v>4182249</v>
      </c>
      <c r="S22" s="643"/>
      <c r="T22" s="643"/>
      <c r="U22" s="643"/>
      <c r="V22" s="643"/>
      <c r="W22" s="643"/>
      <c r="X22" s="643"/>
      <c r="Y22" s="644"/>
      <c r="Z22" s="675">
        <v>33.5</v>
      </c>
      <c r="AA22" s="675"/>
      <c r="AB22" s="675"/>
      <c r="AC22" s="675"/>
      <c r="AD22" s="676">
        <v>3532866</v>
      </c>
      <c r="AE22" s="676"/>
      <c r="AF22" s="676"/>
      <c r="AG22" s="676"/>
      <c r="AH22" s="676"/>
      <c r="AI22" s="676"/>
      <c r="AJ22" s="676"/>
      <c r="AK22" s="676"/>
      <c r="AL22" s="645">
        <v>68.8</v>
      </c>
      <c r="AM22" s="646"/>
      <c r="AN22" s="646"/>
      <c r="AO22" s="677"/>
      <c r="AP22" s="737" t="s">
        <v>281</v>
      </c>
      <c r="AQ22" s="744"/>
      <c r="AR22" s="744"/>
      <c r="AS22" s="744"/>
      <c r="AT22" s="744"/>
      <c r="AU22" s="744"/>
      <c r="AV22" s="744"/>
      <c r="AW22" s="744"/>
      <c r="AX22" s="744"/>
      <c r="AY22" s="744"/>
      <c r="AZ22" s="744"/>
      <c r="BA22" s="744"/>
      <c r="BB22" s="744"/>
      <c r="BC22" s="744"/>
      <c r="BD22" s="744"/>
      <c r="BE22" s="744"/>
      <c r="BF22" s="739"/>
      <c r="BG22" s="642" t="s">
        <v>235</v>
      </c>
      <c r="BH22" s="643"/>
      <c r="BI22" s="643"/>
      <c r="BJ22" s="643"/>
      <c r="BK22" s="643"/>
      <c r="BL22" s="643"/>
      <c r="BM22" s="643"/>
      <c r="BN22" s="644"/>
      <c r="BO22" s="675" t="s">
        <v>127</v>
      </c>
      <c r="BP22" s="675"/>
      <c r="BQ22" s="675"/>
      <c r="BR22" s="675"/>
      <c r="BS22" s="648" t="s">
        <v>127</v>
      </c>
      <c r="BT22" s="643"/>
      <c r="BU22" s="643"/>
      <c r="BV22" s="643"/>
      <c r="BW22" s="643"/>
      <c r="BX22" s="643"/>
      <c r="BY22" s="643"/>
      <c r="BZ22" s="643"/>
      <c r="CA22" s="643"/>
      <c r="CB22" s="689"/>
      <c r="CD22" s="746" t="s">
        <v>282</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283</v>
      </c>
      <c r="C23" s="640"/>
      <c r="D23" s="640"/>
      <c r="E23" s="640"/>
      <c r="F23" s="640"/>
      <c r="G23" s="640"/>
      <c r="H23" s="640"/>
      <c r="I23" s="640"/>
      <c r="J23" s="640"/>
      <c r="K23" s="640"/>
      <c r="L23" s="640"/>
      <c r="M23" s="640"/>
      <c r="N23" s="640"/>
      <c r="O23" s="640"/>
      <c r="P23" s="640"/>
      <c r="Q23" s="641"/>
      <c r="R23" s="642">
        <v>3532866</v>
      </c>
      <c r="S23" s="643"/>
      <c r="T23" s="643"/>
      <c r="U23" s="643"/>
      <c r="V23" s="643"/>
      <c r="W23" s="643"/>
      <c r="X23" s="643"/>
      <c r="Y23" s="644"/>
      <c r="Z23" s="675">
        <v>28.3</v>
      </c>
      <c r="AA23" s="675"/>
      <c r="AB23" s="675"/>
      <c r="AC23" s="675"/>
      <c r="AD23" s="676">
        <v>3532866</v>
      </c>
      <c r="AE23" s="676"/>
      <c r="AF23" s="676"/>
      <c r="AG23" s="676"/>
      <c r="AH23" s="676"/>
      <c r="AI23" s="676"/>
      <c r="AJ23" s="676"/>
      <c r="AK23" s="676"/>
      <c r="AL23" s="645">
        <v>68.8</v>
      </c>
      <c r="AM23" s="646"/>
      <c r="AN23" s="646"/>
      <c r="AO23" s="677"/>
      <c r="AP23" s="737" t="s">
        <v>284</v>
      </c>
      <c r="AQ23" s="744"/>
      <c r="AR23" s="744"/>
      <c r="AS23" s="744"/>
      <c r="AT23" s="744"/>
      <c r="AU23" s="744"/>
      <c r="AV23" s="744"/>
      <c r="AW23" s="744"/>
      <c r="AX23" s="744"/>
      <c r="AY23" s="744"/>
      <c r="AZ23" s="744"/>
      <c r="BA23" s="744"/>
      <c r="BB23" s="744"/>
      <c r="BC23" s="744"/>
      <c r="BD23" s="744"/>
      <c r="BE23" s="744"/>
      <c r="BF23" s="739"/>
      <c r="BG23" s="642" t="s">
        <v>127</v>
      </c>
      <c r="BH23" s="643"/>
      <c r="BI23" s="643"/>
      <c r="BJ23" s="643"/>
      <c r="BK23" s="643"/>
      <c r="BL23" s="643"/>
      <c r="BM23" s="643"/>
      <c r="BN23" s="644"/>
      <c r="BO23" s="675" t="s">
        <v>127</v>
      </c>
      <c r="BP23" s="675"/>
      <c r="BQ23" s="675"/>
      <c r="BR23" s="675"/>
      <c r="BS23" s="648" t="s">
        <v>127</v>
      </c>
      <c r="BT23" s="643"/>
      <c r="BU23" s="643"/>
      <c r="BV23" s="643"/>
      <c r="BW23" s="643"/>
      <c r="BX23" s="643"/>
      <c r="BY23" s="643"/>
      <c r="BZ23" s="643"/>
      <c r="CA23" s="643"/>
      <c r="CB23" s="689"/>
      <c r="CD23" s="746" t="s">
        <v>223</v>
      </c>
      <c r="CE23" s="747"/>
      <c r="CF23" s="747"/>
      <c r="CG23" s="747"/>
      <c r="CH23" s="747"/>
      <c r="CI23" s="747"/>
      <c r="CJ23" s="747"/>
      <c r="CK23" s="747"/>
      <c r="CL23" s="747"/>
      <c r="CM23" s="747"/>
      <c r="CN23" s="747"/>
      <c r="CO23" s="747"/>
      <c r="CP23" s="747"/>
      <c r="CQ23" s="748"/>
      <c r="CR23" s="746" t="s">
        <v>285</v>
      </c>
      <c r="CS23" s="747"/>
      <c r="CT23" s="747"/>
      <c r="CU23" s="747"/>
      <c r="CV23" s="747"/>
      <c r="CW23" s="747"/>
      <c r="CX23" s="747"/>
      <c r="CY23" s="748"/>
      <c r="CZ23" s="746" t="s">
        <v>286</v>
      </c>
      <c r="DA23" s="747"/>
      <c r="DB23" s="747"/>
      <c r="DC23" s="748"/>
      <c r="DD23" s="746" t="s">
        <v>287</v>
      </c>
      <c r="DE23" s="747"/>
      <c r="DF23" s="747"/>
      <c r="DG23" s="747"/>
      <c r="DH23" s="747"/>
      <c r="DI23" s="747"/>
      <c r="DJ23" s="747"/>
      <c r="DK23" s="748"/>
      <c r="DL23" s="755" t="s">
        <v>288</v>
      </c>
      <c r="DM23" s="756"/>
      <c r="DN23" s="756"/>
      <c r="DO23" s="756"/>
      <c r="DP23" s="756"/>
      <c r="DQ23" s="756"/>
      <c r="DR23" s="756"/>
      <c r="DS23" s="756"/>
      <c r="DT23" s="756"/>
      <c r="DU23" s="756"/>
      <c r="DV23" s="757"/>
      <c r="DW23" s="746" t="s">
        <v>289</v>
      </c>
      <c r="DX23" s="747"/>
      <c r="DY23" s="747"/>
      <c r="DZ23" s="747"/>
      <c r="EA23" s="747"/>
      <c r="EB23" s="747"/>
      <c r="EC23" s="748"/>
    </row>
    <row r="24" spans="2:133" ht="11.25" customHeight="1" x14ac:dyDescent="0.15">
      <c r="B24" s="639" t="s">
        <v>290</v>
      </c>
      <c r="C24" s="640"/>
      <c r="D24" s="640"/>
      <c r="E24" s="640"/>
      <c r="F24" s="640"/>
      <c r="G24" s="640"/>
      <c r="H24" s="640"/>
      <c r="I24" s="640"/>
      <c r="J24" s="640"/>
      <c r="K24" s="640"/>
      <c r="L24" s="640"/>
      <c r="M24" s="640"/>
      <c r="N24" s="640"/>
      <c r="O24" s="640"/>
      <c r="P24" s="640"/>
      <c r="Q24" s="641"/>
      <c r="R24" s="642">
        <v>649383</v>
      </c>
      <c r="S24" s="643"/>
      <c r="T24" s="643"/>
      <c r="U24" s="643"/>
      <c r="V24" s="643"/>
      <c r="W24" s="643"/>
      <c r="X24" s="643"/>
      <c r="Y24" s="644"/>
      <c r="Z24" s="675">
        <v>5.2</v>
      </c>
      <c r="AA24" s="675"/>
      <c r="AB24" s="675"/>
      <c r="AC24" s="675"/>
      <c r="AD24" s="676" t="s">
        <v>137</v>
      </c>
      <c r="AE24" s="676"/>
      <c r="AF24" s="676"/>
      <c r="AG24" s="676"/>
      <c r="AH24" s="676"/>
      <c r="AI24" s="676"/>
      <c r="AJ24" s="676"/>
      <c r="AK24" s="676"/>
      <c r="AL24" s="645" t="s">
        <v>127</v>
      </c>
      <c r="AM24" s="646"/>
      <c r="AN24" s="646"/>
      <c r="AO24" s="677"/>
      <c r="AP24" s="737" t="s">
        <v>291</v>
      </c>
      <c r="AQ24" s="744"/>
      <c r="AR24" s="744"/>
      <c r="AS24" s="744"/>
      <c r="AT24" s="744"/>
      <c r="AU24" s="744"/>
      <c r="AV24" s="744"/>
      <c r="AW24" s="744"/>
      <c r="AX24" s="744"/>
      <c r="AY24" s="744"/>
      <c r="AZ24" s="744"/>
      <c r="BA24" s="744"/>
      <c r="BB24" s="744"/>
      <c r="BC24" s="744"/>
      <c r="BD24" s="744"/>
      <c r="BE24" s="744"/>
      <c r="BF24" s="739"/>
      <c r="BG24" s="642" t="s">
        <v>127</v>
      </c>
      <c r="BH24" s="643"/>
      <c r="BI24" s="643"/>
      <c r="BJ24" s="643"/>
      <c r="BK24" s="643"/>
      <c r="BL24" s="643"/>
      <c r="BM24" s="643"/>
      <c r="BN24" s="644"/>
      <c r="BO24" s="675" t="s">
        <v>127</v>
      </c>
      <c r="BP24" s="675"/>
      <c r="BQ24" s="675"/>
      <c r="BR24" s="675"/>
      <c r="BS24" s="648" t="s">
        <v>127</v>
      </c>
      <c r="BT24" s="643"/>
      <c r="BU24" s="643"/>
      <c r="BV24" s="643"/>
      <c r="BW24" s="643"/>
      <c r="BX24" s="643"/>
      <c r="BY24" s="643"/>
      <c r="BZ24" s="643"/>
      <c r="CA24" s="643"/>
      <c r="CB24" s="689"/>
      <c r="CD24" s="700" t="s">
        <v>292</v>
      </c>
      <c r="CE24" s="701"/>
      <c r="CF24" s="701"/>
      <c r="CG24" s="701"/>
      <c r="CH24" s="701"/>
      <c r="CI24" s="701"/>
      <c r="CJ24" s="701"/>
      <c r="CK24" s="701"/>
      <c r="CL24" s="701"/>
      <c r="CM24" s="701"/>
      <c r="CN24" s="701"/>
      <c r="CO24" s="701"/>
      <c r="CP24" s="701"/>
      <c r="CQ24" s="702"/>
      <c r="CR24" s="697">
        <v>4821111</v>
      </c>
      <c r="CS24" s="698"/>
      <c r="CT24" s="698"/>
      <c r="CU24" s="698"/>
      <c r="CV24" s="698"/>
      <c r="CW24" s="698"/>
      <c r="CX24" s="698"/>
      <c r="CY24" s="741"/>
      <c r="CZ24" s="742">
        <v>39.299999999999997</v>
      </c>
      <c r="DA24" s="715"/>
      <c r="DB24" s="715"/>
      <c r="DC24" s="745"/>
      <c r="DD24" s="740">
        <v>3811291</v>
      </c>
      <c r="DE24" s="698"/>
      <c r="DF24" s="698"/>
      <c r="DG24" s="698"/>
      <c r="DH24" s="698"/>
      <c r="DI24" s="698"/>
      <c r="DJ24" s="698"/>
      <c r="DK24" s="741"/>
      <c r="DL24" s="740">
        <v>3584134</v>
      </c>
      <c r="DM24" s="698"/>
      <c r="DN24" s="698"/>
      <c r="DO24" s="698"/>
      <c r="DP24" s="698"/>
      <c r="DQ24" s="698"/>
      <c r="DR24" s="698"/>
      <c r="DS24" s="698"/>
      <c r="DT24" s="698"/>
      <c r="DU24" s="698"/>
      <c r="DV24" s="741"/>
      <c r="DW24" s="742">
        <v>67.599999999999994</v>
      </c>
      <c r="DX24" s="715"/>
      <c r="DY24" s="715"/>
      <c r="DZ24" s="715"/>
      <c r="EA24" s="715"/>
      <c r="EB24" s="715"/>
      <c r="EC24" s="743"/>
    </row>
    <row r="25" spans="2:133" ht="11.25" customHeight="1" x14ac:dyDescent="0.15">
      <c r="B25" s="639" t="s">
        <v>293</v>
      </c>
      <c r="C25" s="640"/>
      <c r="D25" s="640"/>
      <c r="E25" s="640"/>
      <c r="F25" s="640"/>
      <c r="G25" s="640"/>
      <c r="H25" s="640"/>
      <c r="I25" s="640"/>
      <c r="J25" s="640"/>
      <c r="K25" s="640"/>
      <c r="L25" s="640"/>
      <c r="M25" s="640"/>
      <c r="N25" s="640"/>
      <c r="O25" s="640"/>
      <c r="P25" s="640"/>
      <c r="Q25" s="641"/>
      <c r="R25" s="642" t="s">
        <v>127</v>
      </c>
      <c r="S25" s="643"/>
      <c r="T25" s="643"/>
      <c r="U25" s="643"/>
      <c r="V25" s="643"/>
      <c r="W25" s="643"/>
      <c r="X25" s="643"/>
      <c r="Y25" s="644"/>
      <c r="Z25" s="675" t="s">
        <v>127</v>
      </c>
      <c r="AA25" s="675"/>
      <c r="AB25" s="675"/>
      <c r="AC25" s="675"/>
      <c r="AD25" s="676" t="s">
        <v>137</v>
      </c>
      <c r="AE25" s="676"/>
      <c r="AF25" s="676"/>
      <c r="AG25" s="676"/>
      <c r="AH25" s="676"/>
      <c r="AI25" s="676"/>
      <c r="AJ25" s="676"/>
      <c r="AK25" s="676"/>
      <c r="AL25" s="645" t="s">
        <v>137</v>
      </c>
      <c r="AM25" s="646"/>
      <c r="AN25" s="646"/>
      <c r="AO25" s="677"/>
      <c r="AP25" s="737" t="s">
        <v>294</v>
      </c>
      <c r="AQ25" s="744"/>
      <c r="AR25" s="744"/>
      <c r="AS25" s="744"/>
      <c r="AT25" s="744"/>
      <c r="AU25" s="744"/>
      <c r="AV25" s="744"/>
      <c r="AW25" s="744"/>
      <c r="AX25" s="744"/>
      <c r="AY25" s="744"/>
      <c r="AZ25" s="744"/>
      <c r="BA25" s="744"/>
      <c r="BB25" s="744"/>
      <c r="BC25" s="744"/>
      <c r="BD25" s="744"/>
      <c r="BE25" s="744"/>
      <c r="BF25" s="739"/>
      <c r="BG25" s="642" t="s">
        <v>137</v>
      </c>
      <c r="BH25" s="643"/>
      <c r="BI25" s="643"/>
      <c r="BJ25" s="643"/>
      <c r="BK25" s="643"/>
      <c r="BL25" s="643"/>
      <c r="BM25" s="643"/>
      <c r="BN25" s="644"/>
      <c r="BO25" s="675" t="s">
        <v>127</v>
      </c>
      <c r="BP25" s="675"/>
      <c r="BQ25" s="675"/>
      <c r="BR25" s="675"/>
      <c r="BS25" s="648" t="s">
        <v>127</v>
      </c>
      <c r="BT25" s="643"/>
      <c r="BU25" s="643"/>
      <c r="BV25" s="643"/>
      <c r="BW25" s="643"/>
      <c r="BX25" s="643"/>
      <c r="BY25" s="643"/>
      <c r="BZ25" s="643"/>
      <c r="CA25" s="643"/>
      <c r="CB25" s="689"/>
      <c r="CD25" s="681" t="s">
        <v>295</v>
      </c>
      <c r="CE25" s="682"/>
      <c r="CF25" s="682"/>
      <c r="CG25" s="682"/>
      <c r="CH25" s="682"/>
      <c r="CI25" s="682"/>
      <c r="CJ25" s="682"/>
      <c r="CK25" s="682"/>
      <c r="CL25" s="682"/>
      <c r="CM25" s="682"/>
      <c r="CN25" s="682"/>
      <c r="CO25" s="682"/>
      <c r="CP25" s="682"/>
      <c r="CQ25" s="683"/>
      <c r="CR25" s="642">
        <v>1990102</v>
      </c>
      <c r="CS25" s="661"/>
      <c r="CT25" s="661"/>
      <c r="CU25" s="661"/>
      <c r="CV25" s="661"/>
      <c r="CW25" s="661"/>
      <c r="CX25" s="661"/>
      <c r="CY25" s="662"/>
      <c r="CZ25" s="645">
        <v>16.2</v>
      </c>
      <c r="DA25" s="663"/>
      <c r="DB25" s="663"/>
      <c r="DC25" s="664"/>
      <c r="DD25" s="648">
        <v>1866359</v>
      </c>
      <c r="DE25" s="661"/>
      <c r="DF25" s="661"/>
      <c r="DG25" s="661"/>
      <c r="DH25" s="661"/>
      <c r="DI25" s="661"/>
      <c r="DJ25" s="661"/>
      <c r="DK25" s="662"/>
      <c r="DL25" s="648">
        <v>1639202</v>
      </c>
      <c r="DM25" s="661"/>
      <c r="DN25" s="661"/>
      <c r="DO25" s="661"/>
      <c r="DP25" s="661"/>
      <c r="DQ25" s="661"/>
      <c r="DR25" s="661"/>
      <c r="DS25" s="661"/>
      <c r="DT25" s="661"/>
      <c r="DU25" s="661"/>
      <c r="DV25" s="662"/>
      <c r="DW25" s="645">
        <v>30.9</v>
      </c>
      <c r="DX25" s="663"/>
      <c r="DY25" s="663"/>
      <c r="DZ25" s="663"/>
      <c r="EA25" s="663"/>
      <c r="EB25" s="663"/>
      <c r="EC25" s="684"/>
    </row>
    <row r="26" spans="2:133" ht="11.25" customHeight="1" x14ac:dyDescent="0.15">
      <c r="B26" s="639" t="s">
        <v>296</v>
      </c>
      <c r="C26" s="640"/>
      <c r="D26" s="640"/>
      <c r="E26" s="640"/>
      <c r="F26" s="640"/>
      <c r="G26" s="640"/>
      <c r="H26" s="640"/>
      <c r="I26" s="640"/>
      <c r="J26" s="640"/>
      <c r="K26" s="640"/>
      <c r="L26" s="640"/>
      <c r="M26" s="640"/>
      <c r="N26" s="640"/>
      <c r="O26" s="640"/>
      <c r="P26" s="640"/>
      <c r="Q26" s="641"/>
      <c r="R26" s="642">
        <v>5746971</v>
      </c>
      <c r="S26" s="643"/>
      <c r="T26" s="643"/>
      <c r="U26" s="643"/>
      <c r="V26" s="643"/>
      <c r="W26" s="643"/>
      <c r="X26" s="643"/>
      <c r="Y26" s="644"/>
      <c r="Z26" s="675">
        <v>46</v>
      </c>
      <c r="AA26" s="675"/>
      <c r="AB26" s="675"/>
      <c r="AC26" s="675"/>
      <c r="AD26" s="676">
        <v>5097588</v>
      </c>
      <c r="AE26" s="676"/>
      <c r="AF26" s="676"/>
      <c r="AG26" s="676"/>
      <c r="AH26" s="676"/>
      <c r="AI26" s="676"/>
      <c r="AJ26" s="676"/>
      <c r="AK26" s="676"/>
      <c r="AL26" s="645">
        <v>99.3</v>
      </c>
      <c r="AM26" s="646"/>
      <c r="AN26" s="646"/>
      <c r="AO26" s="677"/>
      <c r="AP26" s="737" t="s">
        <v>297</v>
      </c>
      <c r="AQ26" s="738"/>
      <c r="AR26" s="738"/>
      <c r="AS26" s="738"/>
      <c r="AT26" s="738"/>
      <c r="AU26" s="738"/>
      <c r="AV26" s="738"/>
      <c r="AW26" s="738"/>
      <c r="AX26" s="738"/>
      <c r="AY26" s="738"/>
      <c r="AZ26" s="738"/>
      <c r="BA26" s="738"/>
      <c r="BB26" s="738"/>
      <c r="BC26" s="738"/>
      <c r="BD26" s="738"/>
      <c r="BE26" s="738"/>
      <c r="BF26" s="739"/>
      <c r="BG26" s="642" t="s">
        <v>127</v>
      </c>
      <c r="BH26" s="643"/>
      <c r="BI26" s="643"/>
      <c r="BJ26" s="643"/>
      <c r="BK26" s="643"/>
      <c r="BL26" s="643"/>
      <c r="BM26" s="643"/>
      <c r="BN26" s="644"/>
      <c r="BO26" s="675" t="s">
        <v>137</v>
      </c>
      <c r="BP26" s="675"/>
      <c r="BQ26" s="675"/>
      <c r="BR26" s="675"/>
      <c r="BS26" s="648" t="s">
        <v>127</v>
      </c>
      <c r="BT26" s="643"/>
      <c r="BU26" s="643"/>
      <c r="BV26" s="643"/>
      <c r="BW26" s="643"/>
      <c r="BX26" s="643"/>
      <c r="BY26" s="643"/>
      <c r="BZ26" s="643"/>
      <c r="CA26" s="643"/>
      <c r="CB26" s="689"/>
      <c r="CD26" s="681" t="s">
        <v>298</v>
      </c>
      <c r="CE26" s="682"/>
      <c r="CF26" s="682"/>
      <c r="CG26" s="682"/>
      <c r="CH26" s="682"/>
      <c r="CI26" s="682"/>
      <c r="CJ26" s="682"/>
      <c r="CK26" s="682"/>
      <c r="CL26" s="682"/>
      <c r="CM26" s="682"/>
      <c r="CN26" s="682"/>
      <c r="CO26" s="682"/>
      <c r="CP26" s="682"/>
      <c r="CQ26" s="683"/>
      <c r="CR26" s="642">
        <v>1199662</v>
      </c>
      <c r="CS26" s="643"/>
      <c r="CT26" s="643"/>
      <c r="CU26" s="643"/>
      <c r="CV26" s="643"/>
      <c r="CW26" s="643"/>
      <c r="CX26" s="643"/>
      <c r="CY26" s="644"/>
      <c r="CZ26" s="645">
        <v>9.8000000000000007</v>
      </c>
      <c r="DA26" s="663"/>
      <c r="DB26" s="663"/>
      <c r="DC26" s="664"/>
      <c r="DD26" s="648">
        <v>1108515</v>
      </c>
      <c r="DE26" s="643"/>
      <c r="DF26" s="643"/>
      <c r="DG26" s="643"/>
      <c r="DH26" s="643"/>
      <c r="DI26" s="643"/>
      <c r="DJ26" s="643"/>
      <c r="DK26" s="644"/>
      <c r="DL26" s="648" t="s">
        <v>127</v>
      </c>
      <c r="DM26" s="643"/>
      <c r="DN26" s="643"/>
      <c r="DO26" s="643"/>
      <c r="DP26" s="643"/>
      <c r="DQ26" s="643"/>
      <c r="DR26" s="643"/>
      <c r="DS26" s="643"/>
      <c r="DT26" s="643"/>
      <c r="DU26" s="643"/>
      <c r="DV26" s="644"/>
      <c r="DW26" s="645" t="s">
        <v>127</v>
      </c>
      <c r="DX26" s="663"/>
      <c r="DY26" s="663"/>
      <c r="DZ26" s="663"/>
      <c r="EA26" s="663"/>
      <c r="EB26" s="663"/>
      <c r="EC26" s="684"/>
    </row>
    <row r="27" spans="2:133" ht="11.25" customHeight="1" x14ac:dyDescent="0.15">
      <c r="B27" s="639" t="s">
        <v>299</v>
      </c>
      <c r="C27" s="640"/>
      <c r="D27" s="640"/>
      <c r="E27" s="640"/>
      <c r="F27" s="640"/>
      <c r="G27" s="640"/>
      <c r="H27" s="640"/>
      <c r="I27" s="640"/>
      <c r="J27" s="640"/>
      <c r="K27" s="640"/>
      <c r="L27" s="640"/>
      <c r="M27" s="640"/>
      <c r="N27" s="640"/>
      <c r="O27" s="640"/>
      <c r="P27" s="640"/>
      <c r="Q27" s="641"/>
      <c r="R27" s="642">
        <v>1021</v>
      </c>
      <c r="S27" s="643"/>
      <c r="T27" s="643"/>
      <c r="U27" s="643"/>
      <c r="V27" s="643"/>
      <c r="W27" s="643"/>
      <c r="X27" s="643"/>
      <c r="Y27" s="644"/>
      <c r="Z27" s="675">
        <v>0</v>
      </c>
      <c r="AA27" s="675"/>
      <c r="AB27" s="675"/>
      <c r="AC27" s="675"/>
      <c r="AD27" s="676">
        <v>1021</v>
      </c>
      <c r="AE27" s="676"/>
      <c r="AF27" s="676"/>
      <c r="AG27" s="676"/>
      <c r="AH27" s="676"/>
      <c r="AI27" s="676"/>
      <c r="AJ27" s="676"/>
      <c r="AK27" s="676"/>
      <c r="AL27" s="645">
        <v>0</v>
      </c>
      <c r="AM27" s="646"/>
      <c r="AN27" s="646"/>
      <c r="AO27" s="677"/>
      <c r="AP27" s="639" t="s">
        <v>300</v>
      </c>
      <c r="AQ27" s="640"/>
      <c r="AR27" s="640"/>
      <c r="AS27" s="640"/>
      <c r="AT27" s="640"/>
      <c r="AU27" s="640"/>
      <c r="AV27" s="640"/>
      <c r="AW27" s="640"/>
      <c r="AX27" s="640"/>
      <c r="AY27" s="640"/>
      <c r="AZ27" s="640"/>
      <c r="BA27" s="640"/>
      <c r="BB27" s="640"/>
      <c r="BC27" s="640"/>
      <c r="BD27" s="640"/>
      <c r="BE27" s="640"/>
      <c r="BF27" s="641"/>
      <c r="BG27" s="642">
        <v>1150978</v>
      </c>
      <c r="BH27" s="643"/>
      <c r="BI27" s="643"/>
      <c r="BJ27" s="643"/>
      <c r="BK27" s="643"/>
      <c r="BL27" s="643"/>
      <c r="BM27" s="643"/>
      <c r="BN27" s="644"/>
      <c r="BO27" s="675">
        <v>100</v>
      </c>
      <c r="BP27" s="675"/>
      <c r="BQ27" s="675"/>
      <c r="BR27" s="675"/>
      <c r="BS27" s="648">
        <v>8794</v>
      </c>
      <c r="BT27" s="643"/>
      <c r="BU27" s="643"/>
      <c r="BV27" s="643"/>
      <c r="BW27" s="643"/>
      <c r="BX27" s="643"/>
      <c r="BY27" s="643"/>
      <c r="BZ27" s="643"/>
      <c r="CA27" s="643"/>
      <c r="CB27" s="689"/>
      <c r="CD27" s="681" t="s">
        <v>301</v>
      </c>
      <c r="CE27" s="682"/>
      <c r="CF27" s="682"/>
      <c r="CG27" s="682"/>
      <c r="CH27" s="682"/>
      <c r="CI27" s="682"/>
      <c r="CJ27" s="682"/>
      <c r="CK27" s="682"/>
      <c r="CL27" s="682"/>
      <c r="CM27" s="682"/>
      <c r="CN27" s="682"/>
      <c r="CO27" s="682"/>
      <c r="CP27" s="682"/>
      <c r="CQ27" s="683"/>
      <c r="CR27" s="642">
        <v>1191806</v>
      </c>
      <c r="CS27" s="661"/>
      <c r="CT27" s="661"/>
      <c r="CU27" s="661"/>
      <c r="CV27" s="661"/>
      <c r="CW27" s="661"/>
      <c r="CX27" s="661"/>
      <c r="CY27" s="662"/>
      <c r="CZ27" s="645">
        <v>9.6999999999999993</v>
      </c>
      <c r="DA27" s="663"/>
      <c r="DB27" s="663"/>
      <c r="DC27" s="664"/>
      <c r="DD27" s="648">
        <v>339649</v>
      </c>
      <c r="DE27" s="661"/>
      <c r="DF27" s="661"/>
      <c r="DG27" s="661"/>
      <c r="DH27" s="661"/>
      <c r="DI27" s="661"/>
      <c r="DJ27" s="661"/>
      <c r="DK27" s="662"/>
      <c r="DL27" s="648">
        <v>339649</v>
      </c>
      <c r="DM27" s="661"/>
      <c r="DN27" s="661"/>
      <c r="DO27" s="661"/>
      <c r="DP27" s="661"/>
      <c r="DQ27" s="661"/>
      <c r="DR27" s="661"/>
      <c r="DS27" s="661"/>
      <c r="DT27" s="661"/>
      <c r="DU27" s="661"/>
      <c r="DV27" s="662"/>
      <c r="DW27" s="645">
        <v>6.4</v>
      </c>
      <c r="DX27" s="663"/>
      <c r="DY27" s="663"/>
      <c r="DZ27" s="663"/>
      <c r="EA27" s="663"/>
      <c r="EB27" s="663"/>
      <c r="EC27" s="684"/>
    </row>
    <row r="28" spans="2:133" ht="11.25" customHeight="1" x14ac:dyDescent="0.15">
      <c r="B28" s="639" t="s">
        <v>302</v>
      </c>
      <c r="C28" s="640"/>
      <c r="D28" s="640"/>
      <c r="E28" s="640"/>
      <c r="F28" s="640"/>
      <c r="G28" s="640"/>
      <c r="H28" s="640"/>
      <c r="I28" s="640"/>
      <c r="J28" s="640"/>
      <c r="K28" s="640"/>
      <c r="L28" s="640"/>
      <c r="M28" s="640"/>
      <c r="N28" s="640"/>
      <c r="O28" s="640"/>
      <c r="P28" s="640"/>
      <c r="Q28" s="641"/>
      <c r="R28" s="642">
        <v>25493</v>
      </c>
      <c r="S28" s="643"/>
      <c r="T28" s="643"/>
      <c r="U28" s="643"/>
      <c r="V28" s="643"/>
      <c r="W28" s="643"/>
      <c r="X28" s="643"/>
      <c r="Y28" s="644"/>
      <c r="Z28" s="675">
        <v>0.2</v>
      </c>
      <c r="AA28" s="675"/>
      <c r="AB28" s="675"/>
      <c r="AC28" s="675"/>
      <c r="AD28" s="676" t="s">
        <v>137</v>
      </c>
      <c r="AE28" s="676"/>
      <c r="AF28" s="676"/>
      <c r="AG28" s="676"/>
      <c r="AH28" s="676"/>
      <c r="AI28" s="676"/>
      <c r="AJ28" s="676"/>
      <c r="AK28" s="676"/>
      <c r="AL28" s="645" t="s">
        <v>127</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9"/>
      <c r="CD28" s="681" t="s">
        <v>303</v>
      </c>
      <c r="CE28" s="682"/>
      <c r="CF28" s="682"/>
      <c r="CG28" s="682"/>
      <c r="CH28" s="682"/>
      <c r="CI28" s="682"/>
      <c r="CJ28" s="682"/>
      <c r="CK28" s="682"/>
      <c r="CL28" s="682"/>
      <c r="CM28" s="682"/>
      <c r="CN28" s="682"/>
      <c r="CO28" s="682"/>
      <c r="CP28" s="682"/>
      <c r="CQ28" s="683"/>
      <c r="CR28" s="642">
        <v>1639203</v>
      </c>
      <c r="CS28" s="643"/>
      <c r="CT28" s="643"/>
      <c r="CU28" s="643"/>
      <c r="CV28" s="643"/>
      <c r="CW28" s="643"/>
      <c r="CX28" s="643"/>
      <c r="CY28" s="644"/>
      <c r="CZ28" s="645">
        <v>13.4</v>
      </c>
      <c r="DA28" s="663"/>
      <c r="DB28" s="663"/>
      <c r="DC28" s="664"/>
      <c r="DD28" s="648">
        <v>1605283</v>
      </c>
      <c r="DE28" s="643"/>
      <c r="DF28" s="643"/>
      <c r="DG28" s="643"/>
      <c r="DH28" s="643"/>
      <c r="DI28" s="643"/>
      <c r="DJ28" s="643"/>
      <c r="DK28" s="644"/>
      <c r="DL28" s="648">
        <v>1605283</v>
      </c>
      <c r="DM28" s="643"/>
      <c r="DN28" s="643"/>
      <c r="DO28" s="643"/>
      <c r="DP28" s="643"/>
      <c r="DQ28" s="643"/>
      <c r="DR28" s="643"/>
      <c r="DS28" s="643"/>
      <c r="DT28" s="643"/>
      <c r="DU28" s="643"/>
      <c r="DV28" s="644"/>
      <c r="DW28" s="645">
        <v>30.3</v>
      </c>
      <c r="DX28" s="663"/>
      <c r="DY28" s="663"/>
      <c r="DZ28" s="663"/>
      <c r="EA28" s="663"/>
      <c r="EB28" s="663"/>
      <c r="EC28" s="684"/>
    </row>
    <row r="29" spans="2:133" ht="11.25" customHeight="1" x14ac:dyDescent="0.15">
      <c r="B29" s="639" t="s">
        <v>304</v>
      </c>
      <c r="C29" s="640"/>
      <c r="D29" s="640"/>
      <c r="E29" s="640"/>
      <c r="F29" s="640"/>
      <c r="G29" s="640"/>
      <c r="H29" s="640"/>
      <c r="I29" s="640"/>
      <c r="J29" s="640"/>
      <c r="K29" s="640"/>
      <c r="L29" s="640"/>
      <c r="M29" s="640"/>
      <c r="N29" s="640"/>
      <c r="O29" s="640"/>
      <c r="P29" s="640"/>
      <c r="Q29" s="641"/>
      <c r="R29" s="642">
        <v>117018</v>
      </c>
      <c r="S29" s="643"/>
      <c r="T29" s="643"/>
      <c r="U29" s="643"/>
      <c r="V29" s="643"/>
      <c r="W29" s="643"/>
      <c r="X29" s="643"/>
      <c r="Y29" s="644"/>
      <c r="Z29" s="675">
        <v>0.9</v>
      </c>
      <c r="AA29" s="675"/>
      <c r="AB29" s="675"/>
      <c r="AC29" s="675"/>
      <c r="AD29" s="676">
        <v>18156</v>
      </c>
      <c r="AE29" s="676"/>
      <c r="AF29" s="676"/>
      <c r="AG29" s="676"/>
      <c r="AH29" s="676"/>
      <c r="AI29" s="676"/>
      <c r="AJ29" s="676"/>
      <c r="AK29" s="676"/>
      <c r="AL29" s="645">
        <v>0.4</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0"/>
      <c r="CD29" s="731" t="s">
        <v>305</v>
      </c>
      <c r="CE29" s="732"/>
      <c r="CF29" s="681" t="s">
        <v>306</v>
      </c>
      <c r="CG29" s="682"/>
      <c r="CH29" s="682"/>
      <c r="CI29" s="682"/>
      <c r="CJ29" s="682"/>
      <c r="CK29" s="682"/>
      <c r="CL29" s="682"/>
      <c r="CM29" s="682"/>
      <c r="CN29" s="682"/>
      <c r="CO29" s="682"/>
      <c r="CP29" s="682"/>
      <c r="CQ29" s="683"/>
      <c r="CR29" s="642">
        <v>1639147</v>
      </c>
      <c r="CS29" s="661"/>
      <c r="CT29" s="661"/>
      <c r="CU29" s="661"/>
      <c r="CV29" s="661"/>
      <c r="CW29" s="661"/>
      <c r="CX29" s="661"/>
      <c r="CY29" s="662"/>
      <c r="CZ29" s="645">
        <v>13.4</v>
      </c>
      <c r="DA29" s="663"/>
      <c r="DB29" s="663"/>
      <c r="DC29" s="664"/>
      <c r="DD29" s="648">
        <v>1605227</v>
      </c>
      <c r="DE29" s="661"/>
      <c r="DF29" s="661"/>
      <c r="DG29" s="661"/>
      <c r="DH29" s="661"/>
      <c r="DI29" s="661"/>
      <c r="DJ29" s="661"/>
      <c r="DK29" s="662"/>
      <c r="DL29" s="648">
        <v>1605227</v>
      </c>
      <c r="DM29" s="661"/>
      <c r="DN29" s="661"/>
      <c r="DO29" s="661"/>
      <c r="DP29" s="661"/>
      <c r="DQ29" s="661"/>
      <c r="DR29" s="661"/>
      <c r="DS29" s="661"/>
      <c r="DT29" s="661"/>
      <c r="DU29" s="661"/>
      <c r="DV29" s="662"/>
      <c r="DW29" s="645">
        <v>30.3</v>
      </c>
      <c r="DX29" s="663"/>
      <c r="DY29" s="663"/>
      <c r="DZ29" s="663"/>
      <c r="EA29" s="663"/>
      <c r="EB29" s="663"/>
      <c r="EC29" s="684"/>
    </row>
    <row r="30" spans="2:133" ht="11.25" customHeight="1" x14ac:dyDescent="0.15">
      <c r="B30" s="639" t="s">
        <v>307</v>
      </c>
      <c r="C30" s="640"/>
      <c r="D30" s="640"/>
      <c r="E30" s="640"/>
      <c r="F30" s="640"/>
      <c r="G30" s="640"/>
      <c r="H30" s="640"/>
      <c r="I30" s="640"/>
      <c r="J30" s="640"/>
      <c r="K30" s="640"/>
      <c r="L30" s="640"/>
      <c r="M30" s="640"/>
      <c r="N30" s="640"/>
      <c r="O30" s="640"/>
      <c r="P30" s="640"/>
      <c r="Q30" s="641"/>
      <c r="R30" s="642">
        <v>8663</v>
      </c>
      <c r="S30" s="643"/>
      <c r="T30" s="643"/>
      <c r="U30" s="643"/>
      <c r="V30" s="643"/>
      <c r="W30" s="643"/>
      <c r="X30" s="643"/>
      <c r="Y30" s="644"/>
      <c r="Z30" s="675">
        <v>0.1</v>
      </c>
      <c r="AA30" s="675"/>
      <c r="AB30" s="675"/>
      <c r="AC30" s="675"/>
      <c r="AD30" s="676" t="s">
        <v>127</v>
      </c>
      <c r="AE30" s="676"/>
      <c r="AF30" s="676"/>
      <c r="AG30" s="676"/>
      <c r="AH30" s="676"/>
      <c r="AI30" s="676"/>
      <c r="AJ30" s="676"/>
      <c r="AK30" s="676"/>
      <c r="AL30" s="645" t="s">
        <v>127</v>
      </c>
      <c r="AM30" s="646"/>
      <c r="AN30" s="646"/>
      <c r="AO30" s="677"/>
      <c r="AP30" s="703" t="s">
        <v>223</v>
      </c>
      <c r="AQ30" s="704"/>
      <c r="AR30" s="704"/>
      <c r="AS30" s="704"/>
      <c r="AT30" s="704"/>
      <c r="AU30" s="704"/>
      <c r="AV30" s="704"/>
      <c r="AW30" s="704"/>
      <c r="AX30" s="704"/>
      <c r="AY30" s="704"/>
      <c r="AZ30" s="704"/>
      <c r="BA30" s="704"/>
      <c r="BB30" s="704"/>
      <c r="BC30" s="704"/>
      <c r="BD30" s="704"/>
      <c r="BE30" s="704"/>
      <c r="BF30" s="705"/>
      <c r="BG30" s="703" t="s">
        <v>308</v>
      </c>
      <c r="BH30" s="728"/>
      <c r="BI30" s="728"/>
      <c r="BJ30" s="728"/>
      <c r="BK30" s="728"/>
      <c r="BL30" s="728"/>
      <c r="BM30" s="728"/>
      <c r="BN30" s="728"/>
      <c r="BO30" s="728"/>
      <c r="BP30" s="728"/>
      <c r="BQ30" s="729"/>
      <c r="BR30" s="703" t="s">
        <v>309</v>
      </c>
      <c r="BS30" s="728"/>
      <c r="BT30" s="728"/>
      <c r="BU30" s="728"/>
      <c r="BV30" s="728"/>
      <c r="BW30" s="728"/>
      <c r="BX30" s="728"/>
      <c r="BY30" s="728"/>
      <c r="BZ30" s="728"/>
      <c r="CA30" s="728"/>
      <c r="CB30" s="729"/>
      <c r="CD30" s="733"/>
      <c r="CE30" s="734"/>
      <c r="CF30" s="681" t="s">
        <v>310</v>
      </c>
      <c r="CG30" s="682"/>
      <c r="CH30" s="682"/>
      <c r="CI30" s="682"/>
      <c r="CJ30" s="682"/>
      <c r="CK30" s="682"/>
      <c r="CL30" s="682"/>
      <c r="CM30" s="682"/>
      <c r="CN30" s="682"/>
      <c r="CO30" s="682"/>
      <c r="CP30" s="682"/>
      <c r="CQ30" s="683"/>
      <c r="CR30" s="642">
        <v>1566744</v>
      </c>
      <c r="CS30" s="643"/>
      <c r="CT30" s="643"/>
      <c r="CU30" s="643"/>
      <c r="CV30" s="643"/>
      <c r="CW30" s="643"/>
      <c r="CX30" s="643"/>
      <c r="CY30" s="644"/>
      <c r="CZ30" s="645">
        <v>12.8</v>
      </c>
      <c r="DA30" s="663"/>
      <c r="DB30" s="663"/>
      <c r="DC30" s="664"/>
      <c r="DD30" s="648">
        <v>1532824</v>
      </c>
      <c r="DE30" s="643"/>
      <c r="DF30" s="643"/>
      <c r="DG30" s="643"/>
      <c r="DH30" s="643"/>
      <c r="DI30" s="643"/>
      <c r="DJ30" s="643"/>
      <c r="DK30" s="644"/>
      <c r="DL30" s="648">
        <v>1532824</v>
      </c>
      <c r="DM30" s="643"/>
      <c r="DN30" s="643"/>
      <c r="DO30" s="643"/>
      <c r="DP30" s="643"/>
      <c r="DQ30" s="643"/>
      <c r="DR30" s="643"/>
      <c r="DS30" s="643"/>
      <c r="DT30" s="643"/>
      <c r="DU30" s="643"/>
      <c r="DV30" s="644"/>
      <c r="DW30" s="645">
        <v>28.9</v>
      </c>
      <c r="DX30" s="663"/>
      <c r="DY30" s="663"/>
      <c r="DZ30" s="663"/>
      <c r="EA30" s="663"/>
      <c r="EB30" s="663"/>
      <c r="EC30" s="684"/>
    </row>
    <row r="31" spans="2:133" ht="11.25" customHeight="1" x14ac:dyDescent="0.15">
      <c r="B31" s="639" t="s">
        <v>311</v>
      </c>
      <c r="C31" s="640"/>
      <c r="D31" s="640"/>
      <c r="E31" s="640"/>
      <c r="F31" s="640"/>
      <c r="G31" s="640"/>
      <c r="H31" s="640"/>
      <c r="I31" s="640"/>
      <c r="J31" s="640"/>
      <c r="K31" s="640"/>
      <c r="L31" s="640"/>
      <c r="M31" s="640"/>
      <c r="N31" s="640"/>
      <c r="O31" s="640"/>
      <c r="P31" s="640"/>
      <c r="Q31" s="641"/>
      <c r="R31" s="642">
        <v>2827361</v>
      </c>
      <c r="S31" s="643"/>
      <c r="T31" s="643"/>
      <c r="U31" s="643"/>
      <c r="V31" s="643"/>
      <c r="W31" s="643"/>
      <c r="X31" s="643"/>
      <c r="Y31" s="644"/>
      <c r="Z31" s="675">
        <v>22.6</v>
      </c>
      <c r="AA31" s="675"/>
      <c r="AB31" s="675"/>
      <c r="AC31" s="675"/>
      <c r="AD31" s="676" t="s">
        <v>127</v>
      </c>
      <c r="AE31" s="676"/>
      <c r="AF31" s="676"/>
      <c r="AG31" s="676"/>
      <c r="AH31" s="676"/>
      <c r="AI31" s="676"/>
      <c r="AJ31" s="676"/>
      <c r="AK31" s="676"/>
      <c r="AL31" s="645" t="s">
        <v>235</v>
      </c>
      <c r="AM31" s="646"/>
      <c r="AN31" s="646"/>
      <c r="AO31" s="677"/>
      <c r="AP31" s="717" t="s">
        <v>312</v>
      </c>
      <c r="AQ31" s="718"/>
      <c r="AR31" s="718"/>
      <c r="AS31" s="718"/>
      <c r="AT31" s="723" t="s">
        <v>313</v>
      </c>
      <c r="AU31" s="231"/>
      <c r="AV31" s="231"/>
      <c r="AW31" s="231"/>
      <c r="AX31" s="710" t="s">
        <v>188</v>
      </c>
      <c r="AY31" s="711"/>
      <c r="AZ31" s="711"/>
      <c r="BA31" s="711"/>
      <c r="BB31" s="711"/>
      <c r="BC31" s="711"/>
      <c r="BD31" s="711"/>
      <c r="BE31" s="711"/>
      <c r="BF31" s="712"/>
      <c r="BG31" s="713">
        <v>97.6</v>
      </c>
      <c r="BH31" s="714"/>
      <c r="BI31" s="714"/>
      <c r="BJ31" s="714"/>
      <c r="BK31" s="714"/>
      <c r="BL31" s="714"/>
      <c r="BM31" s="715">
        <v>94.5</v>
      </c>
      <c r="BN31" s="714"/>
      <c r="BO31" s="714"/>
      <c r="BP31" s="714"/>
      <c r="BQ31" s="716"/>
      <c r="BR31" s="713">
        <v>98</v>
      </c>
      <c r="BS31" s="714"/>
      <c r="BT31" s="714"/>
      <c r="BU31" s="714"/>
      <c r="BV31" s="714"/>
      <c r="BW31" s="714"/>
      <c r="BX31" s="715">
        <v>94.8</v>
      </c>
      <c r="BY31" s="714"/>
      <c r="BZ31" s="714"/>
      <c r="CA31" s="714"/>
      <c r="CB31" s="716"/>
      <c r="CD31" s="733"/>
      <c r="CE31" s="734"/>
      <c r="CF31" s="681" t="s">
        <v>314</v>
      </c>
      <c r="CG31" s="682"/>
      <c r="CH31" s="682"/>
      <c r="CI31" s="682"/>
      <c r="CJ31" s="682"/>
      <c r="CK31" s="682"/>
      <c r="CL31" s="682"/>
      <c r="CM31" s="682"/>
      <c r="CN31" s="682"/>
      <c r="CO31" s="682"/>
      <c r="CP31" s="682"/>
      <c r="CQ31" s="683"/>
      <c r="CR31" s="642">
        <v>72403</v>
      </c>
      <c r="CS31" s="661"/>
      <c r="CT31" s="661"/>
      <c r="CU31" s="661"/>
      <c r="CV31" s="661"/>
      <c r="CW31" s="661"/>
      <c r="CX31" s="661"/>
      <c r="CY31" s="662"/>
      <c r="CZ31" s="645">
        <v>0.6</v>
      </c>
      <c r="DA31" s="663"/>
      <c r="DB31" s="663"/>
      <c r="DC31" s="664"/>
      <c r="DD31" s="648">
        <v>72403</v>
      </c>
      <c r="DE31" s="661"/>
      <c r="DF31" s="661"/>
      <c r="DG31" s="661"/>
      <c r="DH31" s="661"/>
      <c r="DI31" s="661"/>
      <c r="DJ31" s="661"/>
      <c r="DK31" s="662"/>
      <c r="DL31" s="648">
        <v>72403</v>
      </c>
      <c r="DM31" s="661"/>
      <c r="DN31" s="661"/>
      <c r="DO31" s="661"/>
      <c r="DP31" s="661"/>
      <c r="DQ31" s="661"/>
      <c r="DR31" s="661"/>
      <c r="DS31" s="661"/>
      <c r="DT31" s="661"/>
      <c r="DU31" s="661"/>
      <c r="DV31" s="662"/>
      <c r="DW31" s="645">
        <v>1.4</v>
      </c>
      <c r="DX31" s="663"/>
      <c r="DY31" s="663"/>
      <c r="DZ31" s="663"/>
      <c r="EA31" s="663"/>
      <c r="EB31" s="663"/>
      <c r="EC31" s="684"/>
    </row>
    <row r="32" spans="2:133" ht="11.25" customHeight="1" x14ac:dyDescent="0.15">
      <c r="B32" s="706" t="s">
        <v>315</v>
      </c>
      <c r="C32" s="707"/>
      <c r="D32" s="707"/>
      <c r="E32" s="707"/>
      <c r="F32" s="707"/>
      <c r="G32" s="707"/>
      <c r="H32" s="707"/>
      <c r="I32" s="707"/>
      <c r="J32" s="707"/>
      <c r="K32" s="707"/>
      <c r="L32" s="707"/>
      <c r="M32" s="707"/>
      <c r="N32" s="707"/>
      <c r="O32" s="707"/>
      <c r="P32" s="707"/>
      <c r="Q32" s="708"/>
      <c r="R32" s="642" t="s">
        <v>127</v>
      </c>
      <c r="S32" s="643"/>
      <c r="T32" s="643"/>
      <c r="U32" s="643"/>
      <c r="V32" s="643"/>
      <c r="W32" s="643"/>
      <c r="X32" s="643"/>
      <c r="Y32" s="644"/>
      <c r="Z32" s="675" t="s">
        <v>235</v>
      </c>
      <c r="AA32" s="675"/>
      <c r="AB32" s="675"/>
      <c r="AC32" s="675"/>
      <c r="AD32" s="676" t="s">
        <v>235</v>
      </c>
      <c r="AE32" s="676"/>
      <c r="AF32" s="676"/>
      <c r="AG32" s="676"/>
      <c r="AH32" s="676"/>
      <c r="AI32" s="676"/>
      <c r="AJ32" s="676"/>
      <c r="AK32" s="676"/>
      <c r="AL32" s="645" t="s">
        <v>127</v>
      </c>
      <c r="AM32" s="646"/>
      <c r="AN32" s="646"/>
      <c r="AO32" s="677"/>
      <c r="AP32" s="719"/>
      <c r="AQ32" s="720"/>
      <c r="AR32" s="720"/>
      <c r="AS32" s="720"/>
      <c r="AT32" s="724"/>
      <c r="AU32" s="230" t="s">
        <v>316</v>
      </c>
      <c r="AV32" s="230"/>
      <c r="AW32" s="230"/>
      <c r="AX32" s="639" t="s">
        <v>317</v>
      </c>
      <c r="AY32" s="640"/>
      <c r="AZ32" s="640"/>
      <c r="BA32" s="640"/>
      <c r="BB32" s="640"/>
      <c r="BC32" s="640"/>
      <c r="BD32" s="640"/>
      <c r="BE32" s="640"/>
      <c r="BF32" s="641"/>
      <c r="BG32" s="726">
        <v>98.3</v>
      </c>
      <c r="BH32" s="661"/>
      <c r="BI32" s="661"/>
      <c r="BJ32" s="661"/>
      <c r="BK32" s="661"/>
      <c r="BL32" s="661"/>
      <c r="BM32" s="646">
        <v>97</v>
      </c>
      <c r="BN32" s="727"/>
      <c r="BO32" s="727"/>
      <c r="BP32" s="727"/>
      <c r="BQ32" s="688"/>
      <c r="BR32" s="726">
        <v>98.9</v>
      </c>
      <c r="BS32" s="661"/>
      <c r="BT32" s="661"/>
      <c r="BU32" s="661"/>
      <c r="BV32" s="661"/>
      <c r="BW32" s="661"/>
      <c r="BX32" s="646">
        <v>97.7</v>
      </c>
      <c r="BY32" s="727"/>
      <c r="BZ32" s="727"/>
      <c r="CA32" s="727"/>
      <c r="CB32" s="688"/>
      <c r="CD32" s="735"/>
      <c r="CE32" s="736"/>
      <c r="CF32" s="681" t="s">
        <v>318</v>
      </c>
      <c r="CG32" s="682"/>
      <c r="CH32" s="682"/>
      <c r="CI32" s="682"/>
      <c r="CJ32" s="682"/>
      <c r="CK32" s="682"/>
      <c r="CL32" s="682"/>
      <c r="CM32" s="682"/>
      <c r="CN32" s="682"/>
      <c r="CO32" s="682"/>
      <c r="CP32" s="682"/>
      <c r="CQ32" s="683"/>
      <c r="CR32" s="642">
        <v>56</v>
      </c>
      <c r="CS32" s="643"/>
      <c r="CT32" s="643"/>
      <c r="CU32" s="643"/>
      <c r="CV32" s="643"/>
      <c r="CW32" s="643"/>
      <c r="CX32" s="643"/>
      <c r="CY32" s="644"/>
      <c r="CZ32" s="645">
        <v>0</v>
      </c>
      <c r="DA32" s="663"/>
      <c r="DB32" s="663"/>
      <c r="DC32" s="664"/>
      <c r="DD32" s="648">
        <v>56</v>
      </c>
      <c r="DE32" s="643"/>
      <c r="DF32" s="643"/>
      <c r="DG32" s="643"/>
      <c r="DH32" s="643"/>
      <c r="DI32" s="643"/>
      <c r="DJ32" s="643"/>
      <c r="DK32" s="644"/>
      <c r="DL32" s="648">
        <v>56</v>
      </c>
      <c r="DM32" s="643"/>
      <c r="DN32" s="643"/>
      <c r="DO32" s="643"/>
      <c r="DP32" s="643"/>
      <c r="DQ32" s="643"/>
      <c r="DR32" s="643"/>
      <c r="DS32" s="643"/>
      <c r="DT32" s="643"/>
      <c r="DU32" s="643"/>
      <c r="DV32" s="644"/>
      <c r="DW32" s="645">
        <v>0</v>
      </c>
      <c r="DX32" s="663"/>
      <c r="DY32" s="663"/>
      <c r="DZ32" s="663"/>
      <c r="EA32" s="663"/>
      <c r="EB32" s="663"/>
      <c r="EC32" s="684"/>
    </row>
    <row r="33" spans="2:133" ht="11.25" customHeight="1" x14ac:dyDescent="0.15">
      <c r="B33" s="639" t="s">
        <v>319</v>
      </c>
      <c r="C33" s="640"/>
      <c r="D33" s="640"/>
      <c r="E33" s="640"/>
      <c r="F33" s="640"/>
      <c r="G33" s="640"/>
      <c r="H33" s="640"/>
      <c r="I33" s="640"/>
      <c r="J33" s="640"/>
      <c r="K33" s="640"/>
      <c r="L33" s="640"/>
      <c r="M33" s="640"/>
      <c r="N33" s="640"/>
      <c r="O33" s="640"/>
      <c r="P33" s="640"/>
      <c r="Q33" s="641"/>
      <c r="R33" s="642">
        <v>1340295</v>
      </c>
      <c r="S33" s="643"/>
      <c r="T33" s="643"/>
      <c r="U33" s="643"/>
      <c r="V33" s="643"/>
      <c r="W33" s="643"/>
      <c r="X33" s="643"/>
      <c r="Y33" s="644"/>
      <c r="Z33" s="675">
        <v>10.7</v>
      </c>
      <c r="AA33" s="675"/>
      <c r="AB33" s="675"/>
      <c r="AC33" s="675"/>
      <c r="AD33" s="676" t="s">
        <v>127</v>
      </c>
      <c r="AE33" s="676"/>
      <c r="AF33" s="676"/>
      <c r="AG33" s="676"/>
      <c r="AH33" s="676"/>
      <c r="AI33" s="676"/>
      <c r="AJ33" s="676"/>
      <c r="AK33" s="676"/>
      <c r="AL33" s="645" t="s">
        <v>137</v>
      </c>
      <c r="AM33" s="646"/>
      <c r="AN33" s="646"/>
      <c r="AO33" s="677"/>
      <c r="AP33" s="721"/>
      <c r="AQ33" s="722"/>
      <c r="AR33" s="722"/>
      <c r="AS33" s="722"/>
      <c r="AT33" s="725"/>
      <c r="AU33" s="232"/>
      <c r="AV33" s="232"/>
      <c r="AW33" s="232"/>
      <c r="AX33" s="623" t="s">
        <v>320</v>
      </c>
      <c r="AY33" s="624"/>
      <c r="AZ33" s="624"/>
      <c r="BA33" s="624"/>
      <c r="BB33" s="624"/>
      <c r="BC33" s="624"/>
      <c r="BD33" s="624"/>
      <c r="BE33" s="624"/>
      <c r="BF33" s="625"/>
      <c r="BG33" s="709">
        <v>96.7</v>
      </c>
      <c r="BH33" s="627"/>
      <c r="BI33" s="627"/>
      <c r="BJ33" s="627"/>
      <c r="BK33" s="627"/>
      <c r="BL33" s="627"/>
      <c r="BM33" s="669">
        <v>91.8</v>
      </c>
      <c r="BN33" s="627"/>
      <c r="BO33" s="627"/>
      <c r="BP33" s="627"/>
      <c r="BQ33" s="671"/>
      <c r="BR33" s="709">
        <v>96.9</v>
      </c>
      <c r="BS33" s="627"/>
      <c r="BT33" s="627"/>
      <c r="BU33" s="627"/>
      <c r="BV33" s="627"/>
      <c r="BW33" s="627"/>
      <c r="BX33" s="669">
        <v>91.7</v>
      </c>
      <c r="BY33" s="627"/>
      <c r="BZ33" s="627"/>
      <c r="CA33" s="627"/>
      <c r="CB33" s="671"/>
      <c r="CD33" s="681" t="s">
        <v>321</v>
      </c>
      <c r="CE33" s="682"/>
      <c r="CF33" s="682"/>
      <c r="CG33" s="682"/>
      <c r="CH33" s="682"/>
      <c r="CI33" s="682"/>
      <c r="CJ33" s="682"/>
      <c r="CK33" s="682"/>
      <c r="CL33" s="682"/>
      <c r="CM33" s="682"/>
      <c r="CN33" s="682"/>
      <c r="CO33" s="682"/>
      <c r="CP33" s="682"/>
      <c r="CQ33" s="683"/>
      <c r="CR33" s="642">
        <v>4904741</v>
      </c>
      <c r="CS33" s="661"/>
      <c r="CT33" s="661"/>
      <c r="CU33" s="661"/>
      <c r="CV33" s="661"/>
      <c r="CW33" s="661"/>
      <c r="CX33" s="661"/>
      <c r="CY33" s="662"/>
      <c r="CZ33" s="645">
        <v>40</v>
      </c>
      <c r="DA33" s="663"/>
      <c r="DB33" s="663"/>
      <c r="DC33" s="664"/>
      <c r="DD33" s="648">
        <v>2421190</v>
      </c>
      <c r="DE33" s="661"/>
      <c r="DF33" s="661"/>
      <c r="DG33" s="661"/>
      <c r="DH33" s="661"/>
      <c r="DI33" s="661"/>
      <c r="DJ33" s="661"/>
      <c r="DK33" s="662"/>
      <c r="DL33" s="648">
        <v>1468404</v>
      </c>
      <c r="DM33" s="661"/>
      <c r="DN33" s="661"/>
      <c r="DO33" s="661"/>
      <c r="DP33" s="661"/>
      <c r="DQ33" s="661"/>
      <c r="DR33" s="661"/>
      <c r="DS33" s="661"/>
      <c r="DT33" s="661"/>
      <c r="DU33" s="661"/>
      <c r="DV33" s="662"/>
      <c r="DW33" s="645">
        <v>27.7</v>
      </c>
      <c r="DX33" s="663"/>
      <c r="DY33" s="663"/>
      <c r="DZ33" s="663"/>
      <c r="EA33" s="663"/>
      <c r="EB33" s="663"/>
      <c r="EC33" s="684"/>
    </row>
    <row r="34" spans="2:133" ht="11.25" customHeight="1" x14ac:dyDescent="0.15">
      <c r="B34" s="639" t="s">
        <v>322</v>
      </c>
      <c r="C34" s="640"/>
      <c r="D34" s="640"/>
      <c r="E34" s="640"/>
      <c r="F34" s="640"/>
      <c r="G34" s="640"/>
      <c r="H34" s="640"/>
      <c r="I34" s="640"/>
      <c r="J34" s="640"/>
      <c r="K34" s="640"/>
      <c r="L34" s="640"/>
      <c r="M34" s="640"/>
      <c r="N34" s="640"/>
      <c r="O34" s="640"/>
      <c r="P34" s="640"/>
      <c r="Q34" s="641"/>
      <c r="R34" s="642">
        <v>15180</v>
      </c>
      <c r="S34" s="643"/>
      <c r="T34" s="643"/>
      <c r="U34" s="643"/>
      <c r="V34" s="643"/>
      <c r="W34" s="643"/>
      <c r="X34" s="643"/>
      <c r="Y34" s="644"/>
      <c r="Z34" s="675">
        <v>0.1</v>
      </c>
      <c r="AA34" s="675"/>
      <c r="AB34" s="675"/>
      <c r="AC34" s="675"/>
      <c r="AD34" s="676" t="s">
        <v>127</v>
      </c>
      <c r="AE34" s="676"/>
      <c r="AF34" s="676"/>
      <c r="AG34" s="676"/>
      <c r="AH34" s="676"/>
      <c r="AI34" s="676"/>
      <c r="AJ34" s="676"/>
      <c r="AK34" s="676"/>
      <c r="AL34" s="645" t="s">
        <v>127</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1" t="s">
        <v>323</v>
      </c>
      <c r="CE34" s="682"/>
      <c r="CF34" s="682"/>
      <c r="CG34" s="682"/>
      <c r="CH34" s="682"/>
      <c r="CI34" s="682"/>
      <c r="CJ34" s="682"/>
      <c r="CK34" s="682"/>
      <c r="CL34" s="682"/>
      <c r="CM34" s="682"/>
      <c r="CN34" s="682"/>
      <c r="CO34" s="682"/>
      <c r="CP34" s="682"/>
      <c r="CQ34" s="683"/>
      <c r="CR34" s="642">
        <v>1245899</v>
      </c>
      <c r="CS34" s="643"/>
      <c r="CT34" s="643"/>
      <c r="CU34" s="643"/>
      <c r="CV34" s="643"/>
      <c r="CW34" s="643"/>
      <c r="CX34" s="643"/>
      <c r="CY34" s="644"/>
      <c r="CZ34" s="645">
        <v>10.199999999999999</v>
      </c>
      <c r="DA34" s="663"/>
      <c r="DB34" s="663"/>
      <c r="DC34" s="664"/>
      <c r="DD34" s="648">
        <v>796875</v>
      </c>
      <c r="DE34" s="643"/>
      <c r="DF34" s="643"/>
      <c r="DG34" s="643"/>
      <c r="DH34" s="643"/>
      <c r="DI34" s="643"/>
      <c r="DJ34" s="643"/>
      <c r="DK34" s="644"/>
      <c r="DL34" s="648">
        <v>383462</v>
      </c>
      <c r="DM34" s="643"/>
      <c r="DN34" s="643"/>
      <c r="DO34" s="643"/>
      <c r="DP34" s="643"/>
      <c r="DQ34" s="643"/>
      <c r="DR34" s="643"/>
      <c r="DS34" s="643"/>
      <c r="DT34" s="643"/>
      <c r="DU34" s="643"/>
      <c r="DV34" s="644"/>
      <c r="DW34" s="645">
        <v>7.2</v>
      </c>
      <c r="DX34" s="663"/>
      <c r="DY34" s="663"/>
      <c r="DZ34" s="663"/>
      <c r="EA34" s="663"/>
      <c r="EB34" s="663"/>
      <c r="EC34" s="684"/>
    </row>
    <row r="35" spans="2:133" ht="11.25" customHeight="1" x14ac:dyDescent="0.15">
      <c r="B35" s="639" t="s">
        <v>324</v>
      </c>
      <c r="C35" s="640"/>
      <c r="D35" s="640"/>
      <c r="E35" s="640"/>
      <c r="F35" s="640"/>
      <c r="G35" s="640"/>
      <c r="H35" s="640"/>
      <c r="I35" s="640"/>
      <c r="J35" s="640"/>
      <c r="K35" s="640"/>
      <c r="L35" s="640"/>
      <c r="M35" s="640"/>
      <c r="N35" s="640"/>
      <c r="O35" s="640"/>
      <c r="P35" s="640"/>
      <c r="Q35" s="641"/>
      <c r="R35" s="642">
        <v>231538</v>
      </c>
      <c r="S35" s="643"/>
      <c r="T35" s="643"/>
      <c r="U35" s="643"/>
      <c r="V35" s="643"/>
      <c r="W35" s="643"/>
      <c r="X35" s="643"/>
      <c r="Y35" s="644"/>
      <c r="Z35" s="675">
        <v>1.9</v>
      </c>
      <c r="AA35" s="675"/>
      <c r="AB35" s="675"/>
      <c r="AC35" s="675"/>
      <c r="AD35" s="676" t="s">
        <v>127</v>
      </c>
      <c r="AE35" s="676"/>
      <c r="AF35" s="676"/>
      <c r="AG35" s="676"/>
      <c r="AH35" s="676"/>
      <c r="AI35" s="676"/>
      <c r="AJ35" s="676"/>
      <c r="AK35" s="676"/>
      <c r="AL35" s="645" t="s">
        <v>235</v>
      </c>
      <c r="AM35" s="646"/>
      <c r="AN35" s="646"/>
      <c r="AO35" s="677"/>
      <c r="AP35" s="235"/>
      <c r="AQ35" s="703" t="s">
        <v>325</v>
      </c>
      <c r="AR35" s="704"/>
      <c r="AS35" s="704"/>
      <c r="AT35" s="704"/>
      <c r="AU35" s="704"/>
      <c r="AV35" s="704"/>
      <c r="AW35" s="704"/>
      <c r="AX35" s="704"/>
      <c r="AY35" s="704"/>
      <c r="AZ35" s="704"/>
      <c r="BA35" s="704"/>
      <c r="BB35" s="704"/>
      <c r="BC35" s="704"/>
      <c r="BD35" s="704"/>
      <c r="BE35" s="704"/>
      <c r="BF35" s="705"/>
      <c r="BG35" s="703" t="s">
        <v>326</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1" t="s">
        <v>327</v>
      </c>
      <c r="CE35" s="682"/>
      <c r="CF35" s="682"/>
      <c r="CG35" s="682"/>
      <c r="CH35" s="682"/>
      <c r="CI35" s="682"/>
      <c r="CJ35" s="682"/>
      <c r="CK35" s="682"/>
      <c r="CL35" s="682"/>
      <c r="CM35" s="682"/>
      <c r="CN35" s="682"/>
      <c r="CO35" s="682"/>
      <c r="CP35" s="682"/>
      <c r="CQ35" s="683"/>
      <c r="CR35" s="642">
        <v>52260</v>
      </c>
      <c r="CS35" s="661"/>
      <c r="CT35" s="661"/>
      <c r="CU35" s="661"/>
      <c r="CV35" s="661"/>
      <c r="CW35" s="661"/>
      <c r="CX35" s="661"/>
      <c r="CY35" s="662"/>
      <c r="CZ35" s="645">
        <v>0.4</v>
      </c>
      <c r="DA35" s="663"/>
      <c r="DB35" s="663"/>
      <c r="DC35" s="664"/>
      <c r="DD35" s="648">
        <v>37988</v>
      </c>
      <c r="DE35" s="661"/>
      <c r="DF35" s="661"/>
      <c r="DG35" s="661"/>
      <c r="DH35" s="661"/>
      <c r="DI35" s="661"/>
      <c r="DJ35" s="661"/>
      <c r="DK35" s="662"/>
      <c r="DL35" s="648">
        <v>34196</v>
      </c>
      <c r="DM35" s="661"/>
      <c r="DN35" s="661"/>
      <c r="DO35" s="661"/>
      <c r="DP35" s="661"/>
      <c r="DQ35" s="661"/>
      <c r="DR35" s="661"/>
      <c r="DS35" s="661"/>
      <c r="DT35" s="661"/>
      <c r="DU35" s="661"/>
      <c r="DV35" s="662"/>
      <c r="DW35" s="645">
        <v>0.6</v>
      </c>
      <c r="DX35" s="663"/>
      <c r="DY35" s="663"/>
      <c r="DZ35" s="663"/>
      <c r="EA35" s="663"/>
      <c r="EB35" s="663"/>
      <c r="EC35" s="684"/>
    </row>
    <row r="36" spans="2:133" ht="11.25" customHeight="1" x14ac:dyDescent="0.15">
      <c r="B36" s="639" t="s">
        <v>328</v>
      </c>
      <c r="C36" s="640"/>
      <c r="D36" s="640"/>
      <c r="E36" s="640"/>
      <c r="F36" s="640"/>
      <c r="G36" s="640"/>
      <c r="H36" s="640"/>
      <c r="I36" s="640"/>
      <c r="J36" s="640"/>
      <c r="K36" s="640"/>
      <c r="L36" s="640"/>
      <c r="M36" s="640"/>
      <c r="N36" s="640"/>
      <c r="O36" s="640"/>
      <c r="P36" s="640"/>
      <c r="Q36" s="641"/>
      <c r="R36" s="642">
        <v>306311</v>
      </c>
      <c r="S36" s="643"/>
      <c r="T36" s="643"/>
      <c r="U36" s="643"/>
      <c r="V36" s="643"/>
      <c r="W36" s="643"/>
      <c r="X36" s="643"/>
      <c r="Y36" s="644"/>
      <c r="Z36" s="675">
        <v>2.5</v>
      </c>
      <c r="AA36" s="675"/>
      <c r="AB36" s="675"/>
      <c r="AC36" s="675"/>
      <c r="AD36" s="676" t="s">
        <v>127</v>
      </c>
      <c r="AE36" s="676"/>
      <c r="AF36" s="676"/>
      <c r="AG36" s="676"/>
      <c r="AH36" s="676"/>
      <c r="AI36" s="676"/>
      <c r="AJ36" s="676"/>
      <c r="AK36" s="676"/>
      <c r="AL36" s="645" t="s">
        <v>127</v>
      </c>
      <c r="AM36" s="646"/>
      <c r="AN36" s="646"/>
      <c r="AO36" s="677"/>
      <c r="AP36" s="235"/>
      <c r="AQ36" s="694" t="s">
        <v>329</v>
      </c>
      <c r="AR36" s="695"/>
      <c r="AS36" s="695"/>
      <c r="AT36" s="695"/>
      <c r="AU36" s="695"/>
      <c r="AV36" s="695"/>
      <c r="AW36" s="695"/>
      <c r="AX36" s="695"/>
      <c r="AY36" s="696"/>
      <c r="AZ36" s="697">
        <v>1016789</v>
      </c>
      <c r="BA36" s="698"/>
      <c r="BB36" s="698"/>
      <c r="BC36" s="698"/>
      <c r="BD36" s="698"/>
      <c r="BE36" s="698"/>
      <c r="BF36" s="699"/>
      <c r="BG36" s="700" t="s">
        <v>330</v>
      </c>
      <c r="BH36" s="701"/>
      <c r="BI36" s="701"/>
      <c r="BJ36" s="701"/>
      <c r="BK36" s="701"/>
      <c r="BL36" s="701"/>
      <c r="BM36" s="701"/>
      <c r="BN36" s="701"/>
      <c r="BO36" s="701"/>
      <c r="BP36" s="701"/>
      <c r="BQ36" s="701"/>
      <c r="BR36" s="701"/>
      <c r="BS36" s="701"/>
      <c r="BT36" s="701"/>
      <c r="BU36" s="702"/>
      <c r="BV36" s="697">
        <v>6458</v>
      </c>
      <c r="BW36" s="698"/>
      <c r="BX36" s="698"/>
      <c r="BY36" s="698"/>
      <c r="BZ36" s="698"/>
      <c r="CA36" s="698"/>
      <c r="CB36" s="699"/>
      <c r="CD36" s="681" t="s">
        <v>331</v>
      </c>
      <c r="CE36" s="682"/>
      <c r="CF36" s="682"/>
      <c r="CG36" s="682"/>
      <c r="CH36" s="682"/>
      <c r="CI36" s="682"/>
      <c r="CJ36" s="682"/>
      <c r="CK36" s="682"/>
      <c r="CL36" s="682"/>
      <c r="CM36" s="682"/>
      <c r="CN36" s="682"/>
      <c r="CO36" s="682"/>
      <c r="CP36" s="682"/>
      <c r="CQ36" s="683"/>
      <c r="CR36" s="642">
        <v>2279611</v>
      </c>
      <c r="CS36" s="643"/>
      <c r="CT36" s="643"/>
      <c r="CU36" s="643"/>
      <c r="CV36" s="643"/>
      <c r="CW36" s="643"/>
      <c r="CX36" s="643"/>
      <c r="CY36" s="644"/>
      <c r="CZ36" s="645">
        <v>18.600000000000001</v>
      </c>
      <c r="DA36" s="663"/>
      <c r="DB36" s="663"/>
      <c r="DC36" s="664"/>
      <c r="DD36" s="648">
        <v>774687</v>
      </c>
      <c r="DE36" s="643"/>
      <c r="DF36" s="643"/>
      <c r="DG36" s="643"/>
      <c r="DH36" s="643"/>
      <c r="DI36" s="643"/>
      <c r="DJ36" s="643"/>
      <c r="DK36" s="644"/>
      <c r="DL36" s="648">
        <v>359376</v>
      </c>
      <c r="DM36" s="643"/>
      <c r="DN36" s="643"/>
      <c r="DO36" s="643"/>
      <c r="DP36" s="643"/>
      <c r="DQ36" s="643"/>
      <c r="DR36" s="643"/>
      <c r="DS36" s="643"/>
      <c r="DT36" s="643"/>
      <c r="DU36" s="643"/>
      <c r="DV36" s="644"/>
      <c r="DW36" s="645">
        <v>6.8</v>
      </c>
      <c r="DX36" s="663"/>
      <c r="DY36" s="663"/>
      <c r="DZ36" s="663"/>
      <c r="EA36" s="663"/>
      <c r="EB36" s="663"/>
      <c r="EC36" s="684"/>
    </row>
    <row r="37" spans="2:133" ht="11.25" customHeight="1" x14ac:dyDescent="0.15">
      <c r="B37" s="639" t="s">
        <v>332</v>
      </c>
      <c r="C37" s="640"/>
      <c r="D37" s="640"/>
      <c r="E37" s="640"/>
      <c r="F37" s="640"/>
      <c r="G37" s="640"/>
      <c r="H37" s="640"/>
      <c r="I37" s="640"/>
      <c r="J37" s="640"/>
      <c r="K37" s="640"/>
      <c r="L37" s="640"/>
      <c r="M37" s="640"/>
      <c r="N37" s="640"/>
      <c r="O37" s="640"/>
      <c r="P37" s="640"/>
      <c r="Q37" s="641"/>
      <c r="R37" s="642">
        <v>125979</v>
      </c>
      <c r="S37" s="643"/>
      <c r="T37" s="643"/>
      <c r="U37" s="643"/>
      <c r="V37" s="643"/>
      <c r="W37" s="643"/>
      <c r="X37" s="643"/>
      <c r="Y37" s="644"/>
      <c r="Z37" s="675">
        <v>1</v>
      </c>
      <c r="AA37" s="675"/>
      <c r="AB37" s="675"/>
      <c r="AC37" s="675"/>
      <c r="AD37" s="676" t="s">
        <v>127</v>
      </c>
      <c r="AE37" s="676"/>
      <c r="AF37" s="676"/>
      <c r="AG37" s="676"/>
      <c r="AH37" s="676"/>
      <c r="AI37" s="676"/>
      <c r="AJ37" s="676"/>
      <c r="AK37" s="676"/>
      <c r="AL37" s="645" t="s">
        <v>127</v>
      </c>
      <c r="AM37" s="646"/>
      <c r="AN37" s="646"/>
      <c r="AO37" s="677"/>
      <c r="AQ37" s="685" t="s">
        <v>333</v>
      </c>
      <c r="AR37" s="686"/>
      <c r="AS37" s="686"/>
      <c r="AT37" s="686"/>
      <c r="AU37" s="686"/>
      <c r="AV37" s="686"/>
      <c r="AW37" s="686"/>
      <c r="AX37" s="686"/>
      <c r="AY37" s="687"/>
      <c r="AZ37" s="642">
        <v>60704</v>
      </c>
      <c r="BA37" s="643"/>
      <c r="BB37" s="643"/>
      <c r="BC37" s="643"/>
      <c r="BD37" s="661"/>
      <c r="BE37" s="661"/>
      <c r="BF37" s="688"/>
      <c r="BG37" s="681" t="s">
        <v>334</v>
      </c>
      <c r="BH37" s="682"/>
      <c r="BI37" s="682"/>
      <c r="BJ37" s="682"/>
      <c r="BK37" s="682"/>
      <c r="BL37" s="682"/>
      <c r="BM37" s="682"/>
      <c r="BN37" s="682"/>
      <c r="BO37" s="682"/>
      <c r="BP37" s="682"/>
      <c r="BQ37" s="682"/>
      <c r="BR37" s="682"/>
      <c r="BS37" s="682"/>
      <c r="BT37" s="682"/>
      <c r="BU37" s="683"/>
      <c r="BV37" s="642">
        <v>-40745</v>
      </c>
      <c r="BW37" s="643"/>
      <c r="BX37" s="643"/>
      <c r="BY37" s="643"/>
      <c r="BZ37" s="643"/>
      <c r="CA37" s="643"/>
      <c r="CB37" s="689"/>
      <c r="CD37" s="681" t="s">
        <v>335</v>
      </c>
      <c r="CE37" s="682"/>
      <c r="CF37" s="682"/>
      <c r="CG37" s="682"/>
      <c r="CH37" s="682"/>
      <c r="CI37" s="682"/>
      <c r="CJ37" s="682"/>
      <c r="CK37" s="682"/>
      <c r="CL37" s="682"/>
      <c r="CM37" s="682"/>
      <c r="CN37" s="682"/>
      <c r="CO37" s="682"/>
      <c r="CP37" s="682"/>
      <c r="CQ37" s="683"/>
      <c r="CR37" s="642">
        <v>151500</v>
      </c>
      <c r="CS37" s="661"/>
      <c r="CT37" s="661"/>
      <c r="CU37" s="661"/>
      <c r="CV37" s="661"/>
      <c r="CW37" s="661"/>
      <c r="CX37" s="661"/>
      <c r="CY37" s="662"/>
      <c r="CZ37" s="645">
        <v>1.2</v>
      </c>
      <c r="DA37" s="663"/>
      <c r="DB37" s="663"/>
      <c r="DC37" s="664"/>
      <c r="DD37" s="648">
        <v>137500</v>
      </c>
      <c r="DE37" s="661"/>
      <c r="DF37" s="661"/>
      <c r="DG37" s="661"/>
      <c r="DH37" s="661"/>
      <c r="DI37" s="661"/>
      <c r="DJ37" s="661"/>
      <c r="DK37" s="662"/>
      <c r="DL37" s="648">
        <v>133091</v>
      </c>
      <c r="DM37" s="661"/>
      <c r="DN37" s="661"/>
      <c r="DO37" s="661"/>
      <c r="DP37" s="661"/>
      <c r="DQ37" s="661"/>
      <c r="DR37" s="661"/>
      <c r="DS37" s="661"/>
      <c r="DT37" s="661"/>
      <c r="DU37" s="661"/>
      <c r="DV37" s="662"/>
      <c r="DW37" s="645">
        <v>2.5</v>
      </c>
      <c r="DX37" s="663"/>
      <c r="DY37" s="663"/>
      <c r="DZ37" s="663"/>
      <c r="EA37" s="663"/>
      <c r="EB37" s="663"/>
      <c r="EC37" s="684"/>
    </row>
    <row r="38" spans="2:133" ht="11.25" customHeight="1" x14ac:dyDescent="0.15">
      <c r="B38" s="639" t="s">
        <v>336</v>
      </c>
      <c r="C38" s="640"/>
      <c r="D38" s="640"/>
      <c r="E38" s="640"/>
      <c r="F38" s="640"/>
      <c r="G38" s="640"/>
      <c r="H38" s="640"/>
      <c r="I38" s="640"/>
      <c r="J38" s="640"/>
      <c r="K38" s="640"/>
      <c r="L38" s="640"/>
      <c r="M38" s="640"/>
      <c r="N38" s="640"/>
      <c r="O38" s="640"/>
      <c r="P38" s="640"/>
      <c r="Q38" s="641"/>
      <c r="R38" s="642">
        <v>194926</v>
      </c>
      <c r="S38" s="643"/>
      <c r="T38" s="643"/>
      <c r="U38" s="643"/>
      <c r="V38" s="643"/>
      <c r="W38" s="643"/>
      <c r="X38" s="643"/>
      <c r="Y38" s="644"/>
      <c r="Z38" s="675">
        <v>1.6</v>
      </c>
      <c r="AA38" s="675"/>
      <c r="AB38" s="675"/>
      <c r="AC38" s="675"/>
      <c r="AD38" s="676">
        <v>16474</v>
      </c>
      <c r="AE38" s="676"/>
      <c r="AF38" s="676"/>
      <c r="AG38" s="676"/>
      <c r="AH38" s="676"/>
      <c r="AI38" s="676"/>
      <c r="AJ38" s="676"/>
      <c r="AK38" s="676"/>
      <c r="AL38" s="645">
        <v>0.3</v>
      </c>
      <c r="AM38" s="646"/>
      <c r="AN38" s="646"/>
      <c r="AO38" s="677"/>
      <c r="AQ38" s="685" t="s">
        <v>337</v>
      </c>
      <c r="AR38" s="686"/>
      <c r="AS38" s="686"/>
      <c r="AT38" s="686"/>
      <c r="AU38" s="686"/>
      <c r="AV38" s="686"/>
      <c r="AW38" s="686"/>
      <c r="AX38" s="686"/>
      <c r="AY38" s="687"/>
      <c r="AZ38" s="642">
        <v>2330</v>
      </c>
      <c r="BA38" s="643"/>
      <c r="BB38" s="643"/>
      <c r="BC38" s="643"/>
      <c r="BD38" s="661"/>
      <c r="BE38" s="661"/>
      <c r="BF38" s="688"/>
      <c r="BG38" s="681" t="s">
        <v>338</v>
      </c>
      <c r="BH38" s="682"/>
      <c r="BI38" s="682"/>
      <c r="BJ38" s="682"/>
      <c r="BK38" s="682"/>
      <c r="BL38" s="682"/>
      <c r="BM38" s="682"/>
      <c r="BN38" s="682"/>
      <c r="BO38" s="682"/>
      <c r="BP38" s="682"/>
      <c r="BQ38" s="682"/>
      <c r="BR38" s="682"/>
      <c r="BS38" s="682"/>
      <c r="BT38" s="682"/>
      <c r="BU38" s="683"/>
      <c r="BV38" s="642">
        <v>2741</v>
      </c>
      <c r="BW38" s="643"/>
      <c r="BX38" s="643"/>
      <c r="BY38" s="643"/>
      <c r="BZ38" s="643"/>
      <c r="CA38" s="643"/>
      <c r="CB38" s="689"/>
      <c r="CD38" s="681" t="s">
        <v>339</v>
      </c>
      <c r="CE38" s="682"/>
      <c r="CF38" s="682"/>
      <c r="CG38" s="682"/>
      <c r="CH38" s="682"/>
      <c r="CI38" s="682"/>
      <c r="CJ38" s="682"/>
      <c r="CK38" s="682"/>
      <c r="CL38" s="682"/>
      <c r="CM38" s="682"/>
      <c r="CN38" s="682"/>
      <c r="CO38" s="682"/>
      <c r="CP38" s="682"/>
      <c r="CQ38" s="683"/>
      <c r="CR38" s="642">
        <v>956085</v>
      </c>
      <c r="CS38" s="643"/>
      <c r="CT38" s="643"/>
      <c r="CU38" s="643"/>
      <c r="CV38" s="643"/>
      <c r="CW38" s="643"/>
      <c r="CX38" s="643"/>
      <c r="CY38" s="644"/>
      <c r="CZ38" s="645">
        <v>7.8</v>
      </c>
      <c r="DA38" s="663"/>
      <c r="DB38" s="663"/>
      <c r="DC38" s="664"/>
      <c r="DD38" s="648">
        <v>743423</v>
      </c>
      <c r="DE38" s="643"/>
      <c r="DF38" s="643"/>
      <c r="DG38" s="643"/>
      <c r="DH38" s="643"/>
      <c r="DI38" s="643"/>
      <c r="DJ38" s="643"/>
      <c r="DK38" s="644"/>
      <c r="DL38" s="648">
        <v>691370</v>
      </c>
      <c r="DM38" s="643"/>
      <c r="DN38" s="643"/>
      <c r="DO38" s="643"/>
      <c r="DP38" s="643"/>
      <c r="DQ38" s="643"/>
      <c r="DR38" s="643"/>
      <c r="DS38" s="643"/>
      <c r="DT38" s="643"/>
      <c r="DU38" s="643"/>
      <c r="DV38" s="644"/>
      <c r="DW38" s="645">
        <v>13</v>
      </c>
      <c r="DX38" s="663"/>
      <c r="DY38" s="663"/>
      <c r="DZ38" s="663"/>
      <c r="EA38" s="663"/>
      <c r="EB38" s="663"/>
      <c r="EC38" s="684"/>
    </row>
    <row r="39" spans="2:133" ht="11.25" customHeight="1" x14ac:dyDescent="0.15">
      <c r="B39" s="639" t="s">
        <v>340</v>
      </c>
      <c r="C39" s="640"/>
      <c r="D39" s="640"/>
      <c r="E39" s="640"/>
      <c r="F39" s="640"/>
      <c r="G39" s="640"/>
      <c r="H39" s="640"/>
      <c r="I39" s="640"/>
      <c r="J39" s="640"/>
      <c r="K39" s="640"/>
      <c r="L39" s="640"/>
      <c r="M39" s="640"/>
      <c r="N39" s="640"/>
      <c r="O39" s="640"/>
      <c r="P39" s="640"/>
      <c r="Q39" s="641"/>
      <c r="R39" s="642">
        <v>1545967</v>
      </c>
      <c r="S39" s="643"/>
      <c r="T39" s="643"/>
      <c r="U39" s="643"/>
      <c r="V39" s="643"/>
      <c r="W39" s="643"/>
      <c r="X39" s="643"/>
      <c r="Y39" s="644"/>
      <c r="Z39" s="675">
        <v>12.4</v>
      </c>
      <c r="AA39" s="675"/>
      <c r="AB39" s="675"/>
      <c r="AC39" s="675"/>
      <c r="AD39" s="676" t="s">
        <v>127</v>
      </c>
      <c r="AE39" s="676"/>
      <c r="AF39" s="676"/>
      <c r="AG39" s="676"/>
      <c r="AH39" s="676"/>
      <c r="AI39" s="676"/>
      <c r="AJ39" s="676"/>
      <c r="AK39" s="676"/>
      <c r="AL39" s="645" t="s">
        <v>127</v>
      </c>
      <c r="AM39" s="646"/>
      <c r="AN39" s="646"/>
      <c r="AO39" s="677"/>
      <c r="AQ39" s="685" t="s">
        <v>341</v>
      </c>
      <c r="AR39" s="686"/>
      <c r="AS39" s="686"/>
      <c r="AT39" s="686"/>
      <c r="AU39" s="686"/>
      <c r="AV39" s="686"/>
      <c r="AW39" s="686"/>
      <c r="AX39" s="686"/>
      <c r="AY39" s="687"/>
      <c r="AZ39" s="642" t="s">
        <v>127</v>
      </c>
      <c r="BA39" s="643"/>
      <c r="BB39" s="643"/>
      <c r="BC39" s="643"/>
      <c r="BD39" s="661"/>
      <c r="BE39" s="661"/>
      <c r="BF39" s="688"/>
      <c r="BG39" s="681" t="s">
        <v>342</v>
      </c>
      <c r="BH39" s="682"/>
      <c r="BI39" s="682"/>
      <c r="BJ39" s="682"/>
      <c r="BK39" s="682"/>
      <c r="BL39" s="682"/>
      <c r="BM39" s="682"/>
      <c r="BN39" s="682"/>
      <c r="BO39" s="682"/>
      <c r="BP39" s="682"/>
      <c r="BQ39" s="682"/>
      <c r="BR39" s="682"/>
      <c r="BS39" s="682"/>
      <c r="BT39" s="682"/>
      <c r="BU39" s="683"/>
      <c r="BV39" s="642">
        <v>4120</v>
      </c>
      <c r="BW39" s="643"/>
      <c r="BX39" s="643"/>
      <c r="BY39" s="643"/>
      <c r="BZ39" s="643"/>
      <c r="CA39" s="643"/>
      <c r="CB39" s="689"/>
      <c r="CD39" s="681" t="s">
        <v>343</v>
      </c>
      <c r="CE39" s="682"/>
      <c r="CF39" s="682"/>
      <c r="CG39" s="682"/>
      <c r="CH39" s="682"/>
      <c r="CI39" s="682"/>
      <c r="CJ39" s="682"/>
      <c r="CK39" s="682"/>
      <c r="CL39" s="682"/>
      <c r="CM39" s="682"/>
      <c r="CN39" s="682"/>
      <c r="CO39" s="682"/>
      <c r="CP39" s="682"/>
      <c r="CQ39" s="683"/>
      <c r="CR39" s="642">
        <v>300424</v>
      </c>
      <c r="CS39" s="661"/>
      <c r="CT39" s="661"/>
      <c r="CU39" s="661"/>
      <c r="CV39" s="661"/>
      <c r="CW39" s="661"/>
      <c r="CX39" s="661"/>
      <c r="CY39" s="662"/>
      <c r="CZ39" s="645">
        <v>2.5</v>
      </c>
      <c r="DA39" s="663"/>
      <c r="DB39" s="663"/>
      <c r="DC39" s="664"/>
      <c r="DD39" s="648">
        <v>68217</v>
      </c>
      <c r="DE39" s="661"/>
      <c r="DF39" s="661"/>
      <c r="DG39" s="661"/>
      <c r="DH39" s="661"/>
      <c r="DI39" s="661"/>
      <c r="DJ39" s="661"/>
      <c r="DK39" s="662"/>
      <c r="DL39" s="648" t="s">
        <v>127</v>
      </c>
      <c r="DM39" s="661"/>
      <c r="DN39" s="661"/>
      <c r="DO39" s="661"/>
      <c r="DP39" s="661"/>
      <c r="DQ39" s="661"/>
      <c r="DR39" s="661"/>
      <c r="DS39" s="661"/>
      <c r="DT39" s="661"/>
      <c r="DU39" s="661"/>
      <c r="DV39" s="662"/>
      <c r="DW39" s="645" t="s">
        <v>127</v>
      </c>
      <c r="DX39" s="663"/>
      <c r="DY39" s="663"/>
      <c r="DZ39" s="663"/>
      <c r="EA39" s="663"/>
      <c r="EB39" s="663"/>
      <c r="EC39" s="684"/>
    </row>
    <row r="40" spans="2:133" ht="11.25" customHeight="1" x14ac:dyDescent="0.15">
      <c r="B40" s="639" t="s">
        <v>344</v>
      </c>
      <c r="C40" s="640"/>
      <c r="D40" s="640"/>
      <c r="E40" s="640"/>
      <c r="F40" s="640"/>
      <c r="G40" s="640"/>
      <c r="H40" s="640"/>
      <c r="I40" s="640"/>
      <c r="J40" s="640"/>
      <c r="K40" s="640"/>
      <c r="L40" s="640"/>
      <c r="M40" s="640"/>
      <c r="N40" s="640"/>
      <c r="O40" s="640"/>
      <c r="P40" s="640"/>
      <c r="Q40" s="641"/>
      <c r="R40" s="642">
        <v>11994</v>
      </c>
      <c r="S40" s="643"/>
      <c r="T40" s="643"/>
      <c r="U40" s="643"/>
      <c r="V40" s="643"/>
      <c r="W40" s="643"/>
      <c r="X40" s="643"/>
      <c r="Y40" s="644"/>
      <c r="Z40" s="675">
        <v>0.1</v>
      </c>
      <c r="AA40" s="675"/>
      <c r="AB40" s="675"/>
      <c r="AC40" s="675"/>
      <c r="AD40" s="676" t="s">
        <v>127</v>
      </c>
      <c r="AE40" s="676"/>
      <c r="AF40" s="676"/>
      <c r="AG40" s="676"/>
      <c r="AH40" s="676"/>
      <c r="AI40" s="676"/>
      <c r="AJ40" s="676"/>
      <c r="AK40" s="676"/>
      <c r="AL40" s="645" t="s">
        <v>235</v>
      </c>
      <c r="AM40" s="646"/>
      <c r="AN40" s="646"/>
      <c r="AO40" s="677"/>
      <c r="AQ40" s="685" t="s">
        <v>345</v>
      </c>
      <c r="AR40" s="686"/>
      <c r="AS40" s="686"/>
      <c r="AT40" s="686"/>
      <c r="AU40" s="686"/>
      <c r="AV40" s="686"/>
      <c r="AW40" s="686"/>
      <c r="AX40" s="686"/>
      <c r="AY40" s="687"/>
      <c r="AZ40" s="642" t="s">
        <v>127</v>
      </c>
      <c r="BA40" s="643"/>
      <c r="BB40" s="643"/>
      <c r="BC40" s="643"/>
      <c r="BD40" s="661"/>
      <c r="BE40" s="661"/>
      <c r="BF40" s="688"/>
      <c r="BG40" s="690" t="s">
        <v>346</v>
      </c>
      <c r="BH40" s="691"/>
      <c r="BI40" s="691"/>
      <c r="BJ40" s="691"/>
      <c r="BK40" s="691"/>
      <c r="BL40" s="236"/>
      <c r="BM40" s="682" t="s">
        <v>347</v>
      </c>
      <c r="BN40" s="682"/>
      <c r="BO40" s="682"/>
      <c r="BP40" s="682"/>
      <c r="BQ40" s="682"/>
      <c r="BR40" s="682"/>
      <c r="BS40" s="682"/>
      <c r="BT40" s="682"/>
      <c r="BU40" s="683"/>
      <c r="BV40" s="642">
        <v>87</v>
      </c>
      <c r="BW40" s="643"/>
      <c r="BX40" s="643"/>
      <c r="BY40" s="643"/>
      <c r="BZ40" s="643"/>
      <c r="CA40" s="643"/>
      <c r="CB40" s="689"/>
      <c r="CD40" s="681" t="s">
        <v>348</v>
      </c>
      <c r="CE40" s="682"/>
      <c r="CF40" s="682"/>
      <c r="CG40" s="682"/>
      <c r="CH40" s="682"/>
      <c r="CI40" s="682"/>
      <c r="CJ40" s="682"/>
      <c r="CK40" s="682"/>
      <c r="CL40" s="682"/>
      <c r="CM40" s="682"/>
      <c r="CN40" s="682"/>
      <c r="CO40" s="682"/>
      <c r="CP40" s="682"/>
      <c r="CQ40" s="683"/>
      <c r="CR40" s="642">
        <v>70462</v>
      </c>
      <c r="CS40" s="643"/>
      <c r="CT40" s="643"/>
      <c r="CU40" s="643"/>
      <c r="CV40" s="643"/>
      <c r="CW40" s="643"/>
      <c r="CX40" s="643"/>
      <c r="CY40" s="644"/>
      <c r="CZ40" s="645">
        <v>0.6</v>
      </c>
      <c r="DA40" s="663"/>
      <c r="DB40" s="663"/>
      <c r="DC40" s="664"/>
      <c r="DD40" s="648" t="s">
        <v>127</v>
      </c>
      <c r="DE40" s="643"/>
      <c r="DF40" s="643"/>
      <c r="DG40" s="643"/>
      <c r="DH40" s="643"/>
      <c r="DI40" s="643"/>
      <c r="DJ40" s="643"/>
      <c r="DK40" s="644"/>
      <c r="DL40" s="648" t="s">
        <v>127</v>
      </c>
      <c r="DM40" s="643"/>
      <c r="DN40" s="643"/>
      <c r="DO40" s="643"/>
      <c r="DP40" s="643"/>
      <c r="DQ40" s="643"/>
      <c r="DR40" s="643"/>
      <c r="DS40" s="643"/>
      <c r="DT40" s="643"/>
      <c r="DU40" s="643"/>
      <c r="DV40" s="644"/>
      <c r="DW40" s="645" t="s">
        <v>235</v>
      </c>
      <c r="DX40" s="663"/>
      <c r="DY40" s="663"/>
      <c r="DZ40" s="663"/>
      <c r="EA40" s="663"/>
      <c r="EB40" s="663"/>
      <c r="EC40" s="684"/>
    </row>
    <row r="41" spans="2:133" ht="11.25" customHeight="1" x14ac:dyDescent="0.15">
      <c r="B41" s="639" t="s">
        <v>349</v>
      </c>
      <c r="C41" s="640"/>
      <c r="D41" s="640"/>
      <c r="E41" s="640"/>
      <c r="F41" s="640"/>
      <c r="G41" s="640"/>
      <c r="H41" s="640"/>
      <c r="I41" s="640"/>
      <c r="J41" s="640"/>
      <c r="K41" s="640"/>
      <c r="L41" s="640"/>
      <c r="M41" s="640"/>
      <c r="N41" s="640"/>
      <c r="O41" s="640"/>
      <c r="P41" s="640"/>
      <c r="Q41" s="641"/>
      <c r="R41" s="642" t="s">
        <v>235</v>
      </c>
      <c r="S41" s="643"/>
      <c r="T41" s="643"/>
      <c r="U41" s="643"/>
      <c r="V41" s="643"/>
      <c r="W41" s="643"/>
      <c r="X41" s="643"/>
      <c r="Y41" s="644"/>
      <c r="Z41" s="675" t="s">
        <v>127</v>
      </c>
      <c r="AA41" s="675"/>
      <c r="AB41" s="675"/>
      <c r="AC41" s="675"/>
      <c r="AD41" s="676" t="s">
        <v>137</v>
      </c>
      <c r="AE41" s="676"/>
      <c r="AF41" s="676"/>
      <c r="AG41" s="676"/>
      <c r="AH41" s="676"/>
      <c r="AI41" s="676"/>
      <c r="AJ41" s="676"/>
      <c r="AK41" s="676"/>
      <c r="AL41" s="645" t="s">
        <v>127</v>
      </c>
      <c r="AM41" s="646"/>
      <c r="AN41" s="646"/>
      <c r="AO41" s="677"/>
      <c r="AQ41" s="685" t="s">
        <v>350</v>
      </c>
      <c r="AR41" s="686"/>
      <c r="AS41" s="686"/>
      <c r="AT41" s="686"/>
      <c r="AU41" s="686"/>
      <c r="AV41" s="686"/>
      <c r="AW41" s="686"/>
      <c r="AX41" s="686"/>
      <c r="AY41" s="687"/>
      <c r="AZ41" s="642">
        <v>246713</v>
      </c>
      <c r="BA41" s="643"/>
      <c r="BB41" s="643"/>
      <c r="BC41" s="643"/>
      <c r="BD41" s="661"/>
      <c r="BE41" s="661"/>
      <c r="BF41" s="688"/>
      <c r="BG41" s="690"/>
      <c r="BH41" s="691"/>
      <c r="BI41" s="691"/>
      <c r="BJ41" s="691"/>
      <c r="BK41" s="691"/>
      <c r="BL41" s="236"/>
      <c r="BM41" s="682" t="s">
        <v>351</v>
      </c>
      <c r="BN41" s="682"/>
      <c r="BO41" s="682"/>
      <c r="BP41" s="682"/>
      <c r="BQ41" s="682"/>
      <c r="BR41" s="682"/>
      <c r="BS41" s="682"/>
      <c r="BT41" s="682"/>
      <c r="BU41" s="683"/>
      <c r="BV41" s="642">
        <v>3</v>
      </c>
      <c r="BW41" s="643"/>
      <c r="BX41" s="643"/>
      <c r="BY41" s="643"/>
      <c r="BZ41" s="643"/>
      <c r="CA41" s="643"/>
      <c r="CB41" s="689"/>
      <c r="CD41" s="681" t="s">
        <v>352</v>
      </c>
      <c r="CE41" s="682"/>
      <c r="CF41" s="682"/>
      <c r="CG41" s="682"/>
      <c r="CH41" s="682"/>
      <c r="CI41" s="682"/>
      <c r="CJ41" s="682"/>
      <c r="CK41" s="682"/>
      <c r="CL41" s="682"/>
      <c r="CM41" s="682"/>
      <c r="CN41" s="682"/>
      <c r="CO41" s="682"/>
      <c r="CP41" s="682"/>
      <c r="CQ41" s="683"/>
      <c r="CR41" s="642" t="s">
        <v>137</v>
      </c>
      <c r="CS41" s="661"/>
      <c r="CT41" s="661"/>
      <c r="CU41" s="661"/>
      <c r="CV41" s="661"/>
      <c r="CW41" s="661"/>
      <c r="CX41" s="661"/>
      <c r="CY41" s="662"/>
      <c r="CZ41" s="645" t="s">
        <v>235</v>
      </c>
      <c r="DA41" s="663"/>
      <c r="DB41" s="663"/>
      <c r="DC41" s="664"/>
      <c r="DD41" s="648" t="s">
        <v>235</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353</v>
      </c>
      <c r="C42" s="640"/>
      <c r="D42" s="640"/>
      <c r="E42" s="640"/>
      <c r="F42" s="640"/>
      <c r="G42" s="640"/>
      <c r="H42" s="640"/>
      <c r="I42" s="640"/>
      <c r="J42" s="640"/>
      <c r="K42" s="640"/>
      <c r="L42" s="640"/>
      <c r="M42" s="640"/>
      <c r="N42" s="640"/>
      <c r="O42" s="640"/>
      <c r="P42" s="640"/>
      <c r="Q42" s="641"/>
      <c r="R42" s="642">
        <v>160573</v>
      </c>
      <c r="S42" s="643"/>
      <c r="T42" s="643"/>
      <c r="U42" s="643"/>
      <c r="V42" s="643"/>
      <c r="W42" s="643"/>
      <c r="X42" s="643"/>
      <c r="Y42" s="644"/>
      <c r="Z42" s="675">
        <v>1.3</v>
      </c>
      <c r="AA42" s="675"/>
      <c r="AB42" s="675"/>
      <c r="AC42" s="675"/>
      <c r="AD42" s="676" t="s">
        <v>127</v>
      </c>
      <c r="AE42" s="676"/>
      <c r="AF42" s="676"/>
      <c r="AG42" s="676"/>
      <c r="AH42" s="676"/>
      <c r="AI42" s="676"/>
      <c r="AJ42" s="676"/>
      <c r="AK42" s="676"/>
      <c r="AL42" s="645" t="s">
        <v>127</v>
      </c>
      <c r="AM42" s="646"/>
      <c r="AN42" s="646"/>
      <c r="AO42" s="677"/>
      <c r="AQ42" s="678" t="s">
        <v>337</v>
      </c>
      <c r="AR42" s="679"/>
      <c r="AS42" s="679"/>
      <c r="AT42" s="679"/>
      <c r="AU42" s="679"/>
      <c r="AV42" s="679"/>
      <c r="AW42" s="679"/>
      <c r="AX42" s="679"/>
      <c r="AY42" s="680"/>
      <c r="AZ42" s="626">
        <v>707042</v>
      </c>
      <c r="BA42" s="665"/>
      <c r="BB42" s="665"/>
      <c r="BC42" s="665"/>
      <c r="BD42" s="627"/>
      <c r="BE42" s="627"/>
      <c r="BF42" s="671"/>
      <c r="BG42" s="692"/>
      <c r="BH42" s="693"/>
      <c r="BI42" s="693"/>
      <c r="BJ42" s="693"/>
      <c r="BK42" s="693"/>
      <c r="BL42" s="237"/>
      <c r="BM42" s="672" t="s">
        <v>354</v>
      </c>
      <c r="BN42" s="672"/>
      <c r="BO42" s="672"/>
      <c r="BP42" s="672"/>
      <c r="BQ42" s="672"/>
      <c r="BR42" s="672"/>
      <c r="BS42" s="672"/>
      <c r="BT42" s="672"/>
      <c r="BU42" s="673"/>
      <c r="BV42" s="626">
        <v>372</v>
      </c>
      <c r="BW42" s="665"/>
      <c r="BX42" s="665"/>
      <c r="BY42" s="665"/>
      <c r="BZ42" s="665"/>
      <c r="CA42" s="665"/>
      <c r="CB42" s="674"/>
      <c r="CD42" s="639" t="s">
        <v>355</v>
      </c>
      <c r="CE42" s="640"/>
      <c r="CF42" s="640"/>
      <c r="CG42" s="640"/>
      <c r="CH42" s="640"/>
      <c r="CI42" s="640"/>
      <c r="CJ42" s="640"/>
      <c r="CK42" s="640"/>
      <c r="CL42" s="640"/>
      <c r="CM42" s="640"/>
      <c r="CN42" s="640"/>
      <c r="CO42" s="640"/>
      <c r="CP42" s="640"/>
      <c r="CQ42" s="641"/>
      <c r="CR42" s="642">
        <v>2534186</v>
      </c>
      <c r="CS42" s="643"/>
      <c r="CT42" s="643"/>
      <c r="CU42" s="643"/>
      <c r="CV42" s="643"/>
      <c r="CW42" s="643"/>
      <c r="CX42" s="643"/>
      <c r="CY42" s="644"/>
      <c r="CZ42" s="645">
        <v>20.7</v>
      </c>
      <c r="DA42" s="646"/>
      <c r="DB42" s="646"/>
      <c r="DC42" s="647"/>
      <c r="DD42" s="648">
        <v>151256</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356</v>
      </c>
      <c r="C43" s="624"/>
      <c r="D43" s="624"/>
      <c r="E43" s="624"/>
      <c r="F43" s="624"/>
      <c r="G43" s="624"/>
      <c r="H43" s="624"/>
      <c r="I43" s="624"/>
      <c r="J43" s="624"/>
      <c r="K43" s="624"/>
      <c r="L43" s="624"/>
      <c r="M43" s="624"/>
      <c r="N43" s="624"/>
      <c r="O43" s="624"/>
      <c r="P43" s="624"/>
      <c r="Q43" s="625"/>
      <c r="R43" s="626">
        <v>12486723</v>
      </c>
      <c r="S43" s="665"/>
      <c r="T43" s="665"/>
      <c r="U43" s="665"/>
      <c r="V43" s="665"/>
      <c r="W43" s="665"/>
      <c r="X43" s="665"/>
      <c r="Y43" s="666"/>
      <c r="Z43" s="667">
        <v>100</v>
      </c>
      <c r="AA43" s="667"/>
      <c r="AB43" s="667"/>
      <c r="AC43" s="667"/>
      <c r="AD43" s="668">
        <v>5133239</v>
      </c>
      <c r="AE43" s="668"/>
      <c r="AF43" s="668"/>
      <c r="AG43" s="668"/>
      <c r="AH43" s="668"/>
      <c r="AI43" s="668"/>
      <c r="AJ43" s="668"/>
      <c r="AK43" s="668"/>
      <c r="AL43" s="629">
        <v>100</v>
      </c>
      <c r="AM43" s="669"/>
      <c r="AN43" s="669"/>
      <c r="AO43" s="670"/>
      <c r="BV43" s="238"/>
      <c r="BW43" s="238"/>
      <c r="BX43" s="238"/>
      <c r="BY43" s="238"/>
      <c r="BZ43" s="238"/>
      <c r="CA43" s="238"/>
      <c r="CB43" s="238"/>
      <c r="CD43" s="639" t="s">
        <v>357</v>
      </c>
      <c r="CE43" s="640"/>
      <c r="CF43" s="640"/>
      <c r="CG43" s="640"/>
      <c r="CH43" s="640"/>
      <c r="CI43" s="640"/>
      <c r="CJ43" s="640"/>
      <c r="CK43" s="640"/>
      <c r="CL43" s="640"/>
      <c r="CM43" s="640"/>
      <c r="CN43" s="640"/>
      <c r="CO43" s="640"/>
      <c r="CP43" s="640"/>
      <c r="CQ43" s="641"/>
      <c r="CR43" s="642">
        <v>4407</v>
      </c>
      <c r="CS43" s="661"/>
      <c r="CT43" s="661"/>
      <c r="CU43" s="661"/>
      <c r="CV43" s="661"/>
      <c r="CW43" s="661"/>
      <c r="CX43" s="661"/>
      <c r="CY43" s="662"/>
      <c r="CZ43" s="645">
        <v>0</v>
      </c>
      <c r="DA43" s="663"/>
      <c r="DB43" s="663"/>
      <c r="DC43" s="664"/>
      <c r="DD43" s="648">
        <v>7</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305</v>
      </c>
      <c r="CE44" s="656"/>
      <c r="CF44" s="639" t="s">
        <v>358</v>
      </c>
      <c r="CG44" s="640"/>
      <c r="CH44" s="640"/>
      <c r="CI44" s="640"/>
      <c r="CJ44" s="640"/>
      <c r="CK44" s="640"/>
      <c r="CL44" s="640"/>
      <c r="CM44" s="640"/>
      <c r="CN44" s="640"/>
      <c r="CO44" s="640"/>
      <c r="CP44" s="640"/>
      <c r="CQ44" s="641"/>
      <c r="CR44" s="642">
        <v>2477804</v>
      </c>
      <c r="CS44" s="643"/>
      <c r="CT44" s="643"/>
      <c r="CU44" s="643"/>
      <c r="CV44" s="643"/>
      <c r="CW44" s="643"/>
      <c r="CX44" s="643"/>
      <c r="CY44" s="644"/>
      <c r="CZ44" s="645">
        <v>20.2</v>
      </c>
      <c r="DA44" s="646"/>
      <c r="DB44" s="646"/>
      <c r="DC44" s="647"/>
      <c r="DD44" s="648">
        <v>150216</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359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360</v>
      </c>
      <c r="CG45" s="640"/>
      <c r="CH45" s="640"/>
      <c r="CI45" s="640"/>
      <c r="CJ45" s="640"/>
      <c r="CK45" s="640"/>
      <c r="CL45" s="640"/>
      <c r="CM45" s="640"/>
      <c r="CN45" s="640"/>
      <c r="CO45" s="640"/>
      <c r="CP45" s="640"/>
      <c r="CQ45" s="641"/>
      <c r="CR45" s="642">
        <v>1440232</v>
      </c>
      <c r="CS45" s="661"/>
      <c r="CT45" s="661"/>
      <c r="CU45" s="661"/>
      <c r="CV45" s="661"/>
      <c r="CW45" s="661"/>
      <c r="CX45" s="661"/>
      <c r="CY45" s="662"/>
      <c r="CZ45" s="645">
        <v>11.7</v>
      </c>
      <c r="DA45" s="663"/>
      <c r="DB45" s="663"/>
      <c r="DC45" s="664"/>
      <c r="DD45" s="648">
        <v>35542</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361</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362</v>
      </c>
      <c r="CG46" s="640"/>
      <c r="CH46" s="640"/>
      <c r="CI46" s="640"/>
      <c r="CJ46" s="640"/>
      <c r="CK46" s="640"/>
      <c r="CL46" s="640"/>
      <c r="CM46" s="640"/>
      <c r="CN46" s="640"/>
      <c r="CO46" s="640"/>
      <c r="CP46" s="640"/>
      <c r="CQ46" s="641"/>
      <c r="CR46" s="642">
        <v>994245</v>
      </c>
      <c r="CS46" s="643"/>
      <c r="CT46" s="643"/>
      <c r="CU46" s="643"/>
      <c r="CV46" s="643"/>
      <c r="CW46" s="643"/>
      <c r="CX46" s="643"/>
      <c r="CY46" s="644"/>
      <c r="CZ46" s="645">
        <v>8.1</v>
      </c>
      <c r="DA46" s="646"/>
      <c r="DB46" s="646"/>
      <c r="DC46" s="647"/>
      <c r="DD46" s="648">
        <v>113847</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363</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364</v>
      </c>
      <c r="CG47" s="640"/>
      <c r="CH47" s="640"/>
      <c r="CI47" s="640"/>
      <c r="CJ47" s="640"/>
      <c r="CK47" s="640"/>
      <c r="CL47" s="640"/>
      <c r="CM47" s="640"/>
      <c r="CN47" s="640"/>
      <c r="CO47" s="640"/>
      <c r="CP47" s="640"/>
      <c r="CQ47" s="641"/>
      <c r="CR47" s="642">
        <v>56382</v>
      </c>
      <c r="CS47" s="661"/>
      <c r="CT47" s="661"/>
      <c r="CU47" s="661"/>
      <c r="CV47" s="661"/>
      <c r="CW47" s="661"/>
      <c r="CX47" s="661"/>
      <c r="CY47" s="662"/>
      <c r="CZ47" s="645">
        <v>0.5</v>
      </c>
      <c r="DA47" s="663"/>
      <c r="DB47" s="663"/>
      <c r="DC47" s="664"/>
      <c r="DD47" s="648">
        <v>1040</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365</v>
      </c>
      <c r="CG48" s="640"/>
      <c r="CH48" s="640"/>
      <c r="CI48" s="640"/>
      <c r="CJ48" s="640"/>
      <c r="CK48" s="640"/>
      <c r="CL48" s="640"/>
      <c r="CM48" s="640"/>
      <c r="CN48" s="640"/>
      <c r="CO48" s="640"/>
      <c r="CP48" s="640"/>
      <c r="CQ48" s="641"/>
      <c r="CR48" s="642" t="s">
        <v>235</v>
      </c>
      <c r="CS48" s="643"/>
      <c r="CT48" s="643"/>
      <c r="CU48" s="643"/>
      <c r="CV48" s="643"/>
      <c r="CW48" s="643"/>
      <c r="CX48" s="643"/>
      <c r="CY48" s="644"/>
      <c r="CZ48" s="645" t="s">
        <v>127</v>
      </c>
      <c r="DA48" s="646"/>
      <c r="DB48" s="646"/>
      <c r="DC48" s="647"/>
      <c r="DD48" s="648" t="s">
        <v>127</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366</v>
      </c>
      <c r="CE49" s="624"/>
      <c r="CF49" s="624"/>
      <c r="CG49" s="624"/>
      <c r="CH49" s="624"/>
      <c r="CI49" s="624"/>
      <c r="CJ49" s="624"/>
      <c r="CK49" s="624"/>
      <c r="CL49" s="624"/>
      <c r="CM49" s="624"/>
      <c r="CN49" s="624"/>
      <c r="CO49" s="624"/>
      <c r="CP49" s="624"/>
      <c r="CQ49" s="625"/>
      <c r="CR49" s="626">
        <v>12260038</v>
      </c>
      <c r="CS49" s="627"/>
      <c r="CT49" s="627"/>
      <c r="CU49" s="627"/>
      <c r="CV49" s="627"/>
      <c r="CW49" s="627"/>
      <c r="CX49" s="627"/>
      <c r="CY49" s="628"/>
      <c r="CZ49" s="629">
        <v>100</v>
      </c>
      <c r="DA49" s="630"/>
      <c r="DB49" s="630"/>
      <c r="DC49" s="631"/>
      <c r="DD49" s="632">
        <v>6383737</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PwnFfh/0nPxGN1pAcBMnbb3CANaHoj/twck3rYZ1MyRkPAxU//ZlSpX39Zh+PhtszpyRLypPgSBHsEdJ4JUoEg==" saltValue="Rb8EIfhMNXOgQnfGXrsvGg=="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9:Q39"/>
    <mergeCell ref="R39:Y39"/>
    <mergeCell ref="Z39:AC39"/>
    <mergeCell ref="AD39:AK39"/>
    <mergeCell ref="AL39:AO39"/>
    <mergeCell ref="AQ39:AY39"/>
    <mergeCell ref="AZ39:BF39"/>
    <mergeCell ref="BG39:BU39"/>
    <mergeCell ref="BG38:BU38"/>
    <mergeCell ref="Z40:AC40"/>
    <mergeCell ref="AD40:AK40"/>
    <mergeCell ref="AL40:AO40"/>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367</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368</v>
      </c>
      <c r="DK2" s="1168"/>
      <c r="DL2" s="1168"/>
      <c r="DM2" s="1168"/>
      <c r="DN2" s="1168"/>
      <c r="DO2" s="1169"/>
      <c r="DP2" s="251"/>
      <c r="DQ2" s="1167" t="s">
        <v>369</v>
      </c>
      <c r="DR2" s="1168"/>
      <c r="DS2" s="1168"/>
      <c r="DT2" s="1168"/>
      <c r="DU2" s="1168"/>
      <c r="DV2" s="1168"/>
      <c r="DW2" s="1168"/>
      <c r="DX2" s="1168"/>
      <c r="DY2" s="1168"/>
      <c r="DZ2" s="1169"/>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0" t="s">
        <v>370</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371</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2" t="s">
        <v>372</v>
      </c>
      <c r="B5" s="1053"/>
      <c r="C5" s="1053"/>
      <c r="D5" s="1053"/>
      <c r="E5" s="1053"/>
      <c r="F5" s="1053"/>
      <c r="G5" s="1053"/>
      <c r="H5" s="1053"/>
      <c r="I5" s="1053"/>
      <c r="J5" s="1053"/>
      <c r="K5" s="1053"/>
      <c r="L5" s="1053"/>
      <c r="M5" s="1053"/>
      <c r="N5" s="1053"/>
      <c r="O5" s="1053"/>
      <c r="P5" s="1054"/>
      <c r="Q5" s="1058" t="s">
        <v>373</v>
      </c>
      <c r="R5" s="1059"/>
      <c r="S5" s="1059"/>
      <c r="T5" s="1059"/>
      <c r="U5" s="1060"/>
      <c r="V5" s="1058" t="s">
        <v>374</v>
      </c>
      <c r="W5" s="1059"/>
      <c r="X5" s="1059"/>
      <c r="Y5" s="1059"/>
      <c r="Z5" s="1060"/>
      <c r="AA5" s="1058" t="s">
        <v>375</v>
      </c>
      <c r="AB5" s="1059"/>
      <c r="AC5" s="1059"/>
      <c r="AD5" s="1059"/>
      <c r="AE5" s="1059"/>
      <c r="AF5" s="1170" t="s">
        <v>376</v>
      </c>
      <c r="AG5" s="1059"/>
      <c r="AH5" s="1059"/>
      <c r="AI5" s="1059"/>
      <c r="AJ5" s="1074"/>
      <c r="AK5" s="1059" t="s">
        <v>377</v>
      </c>
      <c r="AL5" s="1059"/>
      <c r="AM5" s="1059"/>
      <c r="AN5" s="1059"/>
      <c r="AO5" s="1060"/>
      <c r="AP5" s="1058" t="s">
        <v>378</v>
      </c>
      <c r="AQ5" s="1059"/>
      <c r="AR5" s="1059"/>
      <c r="AS5" s="1059"/>
      <c r="AT5" s="1060"/>
      <c r="AU5" s="1058" t="s">
        <v>379</v>
      </c>
      <c r="AV5" s="1059"/>
      <c r="AW5" s="1059"/>
      <c r="AX5" s="1059"/>
      <c r="AY5" s="1074"/>
      <c r="AZ5" s="258"/>
      <c r="BA5" s="258"/>
      <c r="BB5" s="258"/>
      <c r="BC5" s="258"/>
      <c r="BD5" s="258"/>
      <c r="BE5" s="259"/>
      <c r="BF5" s="259"/>
      <c r="BG5" s="259"/>
      <c r="BH5" s="259"/>
      <c r="BI5" s="259"/>
      <c r="BJ5" s="259"/>
      <c r="BK5" s="259"/>
      <c r="BL5" s="259"/>
      <c r="BM5" s="259"/>
      <c r="BN5" s="259"/>
      <c r="BO5" s="259"/>
      <c r="BP5" s="259"/>
      <c r="BQ5" s="1052" t="s">
        <v>380</v>
      </c>
      <c r="BR5" s="1053"/>
      <c r="BS5" s="1053"/>
      <c r="BT5" s="1053"/>
      <c r="BU5" s="1053"/>
      <c r="BV5" s="1053"/>
      <c r="BW5" s="1053"/>
      <c r="BX5" s="1053"/>
      <c r="BY5" s="1053"/>
      <c r="BZ5" s="1053"/>
      <c r="CA5" s="1053"/>
      <c r="CB5" s="1053"/>
      <c r="CC5" s="1053"/>
      <c r="CD5" s="1053"/>
      <c r="CE5" s="1053"/>
      <c r="CF5" s="1053"/>
      <c r="CG5" s="1054"/>
      <c r="CH5" s="1058" t="s">
        <v>381</v>
      </c>
      <c r="CI5" s="1059"/>
      <c r="CJ5" s="1059"/>
      <c r="CK5" s="1059"/>
      <c r="CL5" s="1060"/>
      <c r="CM5" s="1058" t="s">
        <v>382</v>
      </c>
      <c r="CN5" s="1059"/>
      <c r="CO5" s="1059"/>
      <c r="CP5" s="1059"/>
      <c r="CQ5" s="1060"/>
      <c r="CR5" s="1058" t="s">
        <v>383</v>
      </c>
      <c r="CS5" s="1059"/>
      <c r="CT5" s="1059"/>
      <c r="CU5" s="1059"/>
      <c r="CV5" s="1060"/>
      <c r="CW5" s="1058" t="s">
        <v>384</v>
      </c>
      <c r="CX5" s="1059"/>
      <c r="CY5" s="1059"/>
      <c r="CZ5" s="1059"/>
      <c r="DA5" s="1060"/>
      <c r="DB5" s="1058" t="s">
        <v>385</v>
      </c>
      <c r="DC5" s="1059"/>
      <c r="DD5" s="1059"/>
      <c r="DE5" s="1059"/>
      <c r="DF5" s="1060"/>
      <c r="DG5" s="1155" t="s">
        <v>386</v>
      </c>
      <c r="DH5" s="1156"/>
      <c r="DI5" s="1156"/>
      <c r="DJ5" s="1156"/>
      <c r="DK5" s="1157"/>
      <c r="DL5" s="1155" t="s">
        <v>387</v>
      </c>
      <c r="DM5" s="1156"/>
      <c r="DN5" s="1156"/>
      <c r="DO5" s="1156"/>
      <c r="DP5" s="1157"/>
      <c r="DQ5" s="1058" t="s">
        <v>388</v>
      </c>
      <c r="DR5" s="1059"/>
      <c r="DS5" s="1059"/>
      <c r="DT5" s="1059"/>
      <c r="DU5" s="1060"/>
      <c r="DV5" s="1058" t="s">
        <v>379</v>
      </c>
      <c r="DW5" s="1059"/>
      <c r="DX5" s="1059"/>
      <c r="DY5" s="1059"/>
      <c r="DZ5" s="1074"/>
      <c r="EA5" s="256"/>
    </row>
    <row r="6" spans="1:131" s="257" customFormat="1" ht="26.25" customHeight="1" thickBot="1" x14ac:dyDescent="0.2">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x14ac:dyDescent="0.15">
      <c r="A7" s="260">
        <v>1</v>
      </c>
      <c r="B7" s="1107" t="s">
        <v>389</v>
      </c>
      <c r="C7" s="1108"/>
      <c r="D7" s="1108"/>
      <c r="E7" s="1108"/>
      <c r="F7" s="1108"/>
      <c r="G7" s="1108"/>
      <c r="H7" s="1108"/>
      <c r="I7" s="1108"/>
      <c r="J7" s="1108"/>
      <c r="K7" s="1108"/>
      <c r="L7" s="1108"/>
      <c r="M7" s="1108"/>
      <c r="N7" s="1108"/>
      <c r="O7" s="1108"/>
      <c r="P7" s="1109"/>
      <c r="Q7" s="1161">
        <v>12663</v>
      </c>
      <c r="R7" s="1162"/>
      <c r="S7" s="1162"/>
      <c r="T7" s="1162"/>
      <c r="U7" s="1162"/>
      <c r="V7" s="1162">
        <v>12436</v>
      </c>
      <c r="W7" s="1162"/>
      <c r="X7" s="1162"/>
      <c r="Y7" s="1162"/>
      <c r="Z7" s="1162"/>
      <c r="AA7" s="1162">
        <v>227</v>
      </c>
      <c r="AB7" s="1162"/>
      <c r="AC7" s="1162"/>
      <c r="AD7" s="1162"/>
      <c r="AE7" s="1163"/>
      <c r="AF7" s="1164">
        <v>151</v>
      </c>
      <c r="AG7" s="1165"/>
      <c r="AH7" s="1165"/>
      <c r="AI7" s="1165"/>
      <c r="AJ7" s="1166"/>
      <c r="AK7" s="1148">
        <v>310</v>
      </c>
      <c r="AL7" s="1149"/>
      <c r="AM7" s="1149"/>
      <c r="AN7" s="1149"/>
      <c r="AO7" s="1149"/>
      <c r="AP7" s="1149">
        <v>15348</v>
      </c>
      <c r="AQ7" s="1149"/>
      <c r="AR7" s="1149"/>
      <c r="AS7" s="1149"/>
      <c r="AT7" s="1149"/>
      <c r="AU7" s="1150"/>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c r="BS7" s="1152" t="s">
        <v>597</v>
      </c>
      <c r="BT7" s="1153"/>
      <c r="BU7" s="1153"/>
      <c r="BV7" s="1153"/>
      <c r="BW7" s="1153"/>
      <c r="BX7" s="1153"/>
      <c r="BY7" s="1153"/>
      <c r="BZ7" s="1153"/>
      <c r="CA7" s="1153"/>
      <c r="CB7" s="1153"/>
      <c r="CC7" s="1153"/>
      <c r="CD7" s="1153"/>
      <c r="CE7" s="1153"/>
      <c r="CF7" s="1153"/>
      <c r="CG7" s="1154"/>
      <c r="CH7" s="1145">
        <v>7</v>
      </c>
      <c r="CI7" s="1146"/>
      <c r="CJ7" s="1146"/>
      <c r="CK7" s="1146"/>
      <c r="CL7" s="1147"/>
      <c r="CM7" s="1145">
        <v>26</v>
      </c>
      <c r="CN7" s="1146"/>
      <c r="CO7" s="1146"/>
      <c r="CP7" s="1146"/>
      <c r="CQ7" s="1147"/>
      <c r="CR7" s="1145">
        <v>10</v>
      </c>
      <c r="CS7" s="1146"/>
      <c r="CT7" s="1146"/>
      <c r="CU7" s="1146"/>
      <c r="CV7" s="1147"/>
      <c r="CW7" s="1145">
        <v>5</v>
      </c>
      <c r="CX7" s="1146"/>
      <c r="CY7" s="1146"/>
      <c r="CZ7" s="1146"/>
      <c r="DA7" s="1147"/>
      <c r="DB7" s="1145">
        <v>179</v>
      </c>
      <c r="DC7" s="1146"/>
      <c r="DD7" s="1146"/>
      <c r="DE7" s="1146"/>
      <c r="DF7" s="1147"/>
      <c r="DG7" s="1145" t="s">
        <v>513</v>
      </c>
      <c r="DH7" s="1146"/>
      <c r="DI7" s="1146"/>
      <c r="DJ7" s="1146"/>
      <c r="DK7" s="1147"/>
      <c r="DL7" s="1145" t="s">
        <v>513</v>
      </c>
      <c r="DM7" s="1146"/>
      <c r="DN7" s="1146"/>
      <c r="DO7" s="1146"/>
      <c r="DP7" s="1147"/>
      <c r="DQ7" s="1145" t="s">
        <v>513</v>
      </c>
      <c r="DR7" s="1146"/>
      <c r="DS7" s="1146"/>
      <c r="DT7" s="1146"/>
      <c r="DU7" s="1147"/>
      <c r="DV7" s="1172"/>
      <c r="DW7" s="1173"/>
      <c r="DX7" s="1173"/>
      <c r="DY7" s="1173"/>
      <c r="DZ7" s="1174"/>
      <c r="EA7" s="256"/>
    </row>
    <row r="8" spans="1:131" s="257" customFormat="1" ht="26.25" customHeight="1" x14ac:dyDescent="0.15">
      <c r="A8" s="263">
        <v>2</v>
      </c>
      <c r="B8" s="1088"/>
      <c r="C8" s="1089"/>
      <c r="D8" s="1089"/>
      <c r="E8" s="1089"/>
      <c r="F8" s="1089"/>
      <c r="G8" s="1089"/>
      <c r="H8" s="1089"/>
      <c r="I8" s="1089"/>
      <c r="J8" s="1089"/>
      <c r="K8" s="1089"/>
      <c r="L8" s="1089"/>
      <c r="M8" s="1089"/>
      <c r="N8" s="1089"/>
      <c r="O8" s="1089"/>
      <c r="P8" s="1090"/>
      <c r="Q8" s="1100"/>
      <c r="R8" s="1101"/>
      <c r="S8" s="1101"/>
      <c r="T8" s="1101"/>
      <c r="U8" s="1101"/>
      <c r="V8" s="1101"/>
      <c r="W8" s="1101"/>
      <c r="X8" s="1101"/>
      <c r="Y8" s="1101"/>
      <c r="Z8" s="1101"/>
      <c r="AA8" s="1101"/>
      <c r="AB8" s="1101"/>
      <c r="AC8" s="1101"/>
      <c r="AD8" s="1101"/>
      <c r="AE8" s="1102"/>
      <c r="AF8" s="1094"/>
      <c r="AG8" s="1095"/>
      <c r="AH8" s="1095"/>
      <c r="AI8" s="1095"/>
      <c r="AJ8" s="1096"/>
      <c r="AK8" s="1143"/>
      <c r="AL8" s="1144"/>
      <c r="AM8" s="1144"/>
      <c r="AN8" s="1144"/>
      <c r="AO8" s="1144"/>
      <c r="AP8" s="1144"/>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t="s">
        <v>598</v>
      </c>
      <c r="BT8" s="1072"/>
      <c r="BU8" s="1072"/>
      <c r="BV8" s="1072"/>
      <c r="BW8" s="1072"/>
      <c r="BX8" s="1072"/>
      <c r="BY8" s="1072"/>
      <c r="BZ8" s="1072"/>
      <c r="CA8" s="1072"/>
      <c r="CB8" s="1072"/>
      <c r="CC8" s="1072"/>
      <c r="CD8" s="1072"/>
      <c r="CE8" s="1072"/>
      <c r="CF8" s="1072"/>
      <c r="CG8" s="1073"/>
      <c r="CH8" s="1046">
        <v>1</v>
      </c>
      <c r="CI8" s="1047"/>
      <c r="CJ8" s="1047"/>
      <c r="CK8" s="1047"/>
      <c r="CL8" s="1048"/>
      <c r="CM8" s="1046">
        <v>657</v>
      </c>
      <c r="CN8" s="1047"/>
      <c r="CO8" s="1047"/>
      <c r="CP8" s="1047"/>
      <c r="CQ8" s="1048"/>
      <c r="CR8" s="1046">
        <v>111</v>
      </c>
      <c r="CS8" s="1047"/>
      <c r="CT8" s="1047"/>
      <c r="CU8" s="1047"/>
      <c r="CV8" s="1048"/>
      <c r="CW8" s="1046" t="s">
        <v>588</v>
      </c>
      <c r="CX8" s="1047"/>
      <c r="CY8" s="1047"/>
      <c r="CZ8" s="1047"/>
      <c r="DA8" s="1048"/>
      <c r="DB8" s="1046" t="s">
        <v>588</v>
      </c>
      <c r="DC8" s="1047"/>
      <c r="DD8" s="1047"/>
      <c r="DE8" s="1047"/>
      <c r="DF8" s="1048"/>
      <c r="DG8" s="1046" t="s">
        <v>513</v>
      </c>
      <c r="DH8" s="1047"/>
      <c r="DI8" s="1047"/>
      <c r="DJ8" s="1047"/>
      <c r="DK8" s="1048"/>
      <c r="DL8" s="1046" t="s">
        <v>513</v>
      </c>
      <c r="DM8" s="1047"/>
      <c r="DN8" s="1047"/>
      <c r="DO8" s="1047"/>
      <c r="DP8" s="1048"/>
      <c r="DQ8" s="1046" t="s">
        <v>513</v>
      </c>
      <c r="DR8" s="1047"/>
      <c r="DS8" s="1047"/>
      <c r="DT8" s="1047"/>
      <c r="DU8" s="1048"/>
      <c r="DV8" s="1049"/>
      <c r="DW8" s="1050"/>
      <c r="DX8" s="1050"/>
      <c r="DY8" s="1050"/>
      <c r="DZ8" s="1051"/>
      <c r="EA8" s="256"/>
    </row>
    <row r="9" spans="1:131" s="257" customFormat="1" ht="26.25" customHeight="1" x14ac:dyDescent="0.15">
      <c r="A9" s="263">
        <v>3</v>
      </c>
      <c r="B9" s="1088"/>
      <c r="C9" s="1089"/>
      <c r="D9" s="1089"/>
      <c r="E9" s="1089"/>
      <c r="F9" s="1089"/>
      <c r="G9" s="1089"/>
      <c r="H9" s="1089"/>
      <c r="I9" s="1089"/>
      <c r="J9" s="1089"/>
      <c r="K9" s="1089"/>
      <c r="L9" s="1089"/>
      <c r="M9" s="1089"/>
      <c r="N9" s="1089"/>
      <c r="O9" s="1089"/>
      <c r="P9" s="1090"/>
      <c r="Q9" s="1100"/>
      <c r="R9" s="1101"/>
      <c r="S9" s="1101"/>
      <c r="T9" s="1101"/>
      <c r="U9" s="1101"/>
      <c r="V9" s="1101"/>
      <c r="W9" s="1101"/>
      <c r="X9" s="1101"/>
      <c r="Y9" s="1101"/>
      <c r="Z9" s="1101"/>
      <c r="AA9" s="1101"/>
      <c r="AB9" s="1101"/>
      <c r="AC9" s="1101"/>
      <c r="AD9" s="1101"/>
      <c r="AE9" s="1102"/>
      <c r="AF9" s="1094"/>
      <c r="AG9" s="1095"/>
      <c r="AH9" s="1095"/>
      <c r="AI9" s="1095"/>
      <c r="AJ9" s="1096"/>
      <c r="AK9" s="1143"/>
      <c r="AL9" s="1144"/>
      <c r="AM9" s="1144"/>
      <c r="AN9" s="1144"/>
      <c r="AO9" s="1144"/>
      <c r="AP9" s="1144"/>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c r="BT9" s="1072"/>
      <c r="BU9" s="1072"/>
      <c r="BV9" s="1072"/>
      <c r="BW9" s="1072"/>
      <c r="BX9" s="1072"/>
      <c r="BY9" s="1072"/>
      <c r="BZ9" s="1072"/>
      <c r="CA9" s="1072"/>
      <c r="CB9" s="1072"/>
      <c r="CC9" s="1072"/>
      <c r="CD9" s="1072"/>
      <c r="CE9" s="1072"/>
      <c r="CF9" s="1072"/>
      <c r="CG9" s="1073"/>
      <c r="CH9" s="1046"/>
      <c r="CI9" s="1047"/>
      <c r="CJ9" s="1047"/>
      <c r="CK9" s="1047"/>
      <c r="CL9" s="1048"/>
      <c r="CM9" s="1046"/>
      <c r="CN9" s="1047"/>
      <c r="CO9" s="1047"/>
      <c r="CP9" s="1047"/>
      <c r="CQ9" s="1048"/>
      <c r="CR9" s="1046"/>
      <c r="CS9" s="1047"/>
      <c r="CT9" s="1047"/>
      <c r="CU9" s="1047"/>
      <c r="CV9" s="1048"/>
      <c r="CW9" s="1046"/>
      <c r="CX9" s="1047"/>
      <c r="CY9" s="1047"/>
      <c r="CZ9" s="1047"/>
      <c r="DA9" s="1048"/>
      <c r="DB9" s="1046"/>
      <c r="DC9" s="1047"/>
      <c r="DD9" s="1047"/>
      <c r="DE9" s="1047"/>
      <c r="DF9" s="1048"/>
      <c r="DG9" s="1046"/>
      <c r="DH9" s="1047"/>
      <c r="DI9" s="1047"/>
      <c r="DJ9" s="1047"/>
      <c r="DK9" s="1048"/>
      <c r="DL9" s="1046"/>
      <c r="DM9" s="1047"/>
      <c r="DN9" s="1047"/>
      <c r="DO9" s="1047"/>
      <c r="DP9" s="1048"/>
      <c r="DQ9" s="1046"/>
      <c r="DR9" s="1047"/>
      <c r="DS9" s="1047"/>
      <c r="DT9" s="1047"/>
      <c r="DU9" s="1048"/>
      <c r="DV9" s="1049"/>
      <c r="DW9" s="1050"/>
      <c r="DX9" s="1050"/>
      <c r="DY9" s="1050"/>
      <c r="DZ9" s="1051"/>
      <c r="EA9" s="256"/>
    </row>
    <row r="10" spans="1:131" s="257" customFormat="1" ht="26.25" customHeight="1" x14ac:dyDescent="0.15">
      <c r="A10" s="263">
        <v>4</v>
      </c>
      <c r="B10" s="1088"/>
      <c r="C10" s="1089"/>
      <c r="D10" s="1089"/>
      <c r="E10" s="1089"/>
      <c r="F10" s="1089"/>
      <c r="G10" s="1089"/>
      <c r="H10" s="1089"/>
      <c r="I10" s="1089"/>
      <c r="J10" s="1089"/>
      <c r="K10" s="1089"/>
      <c r="L10" s="1089"/>
      <c r="M10" s="1089"/>
      <c r="N10" s="1089"/>
      <c r="O10" s="1089"/>
      <c r="P10" s="1090"/>
      <c r="Q10" s="1100"/>
      <c r="R10" s="1101"/>
      <c r="S10" s="1101"/>
      <c r="T10" s="1101"/>
      <c r="U10" s="1101"/>
      <c r="V10" s="1101"/>
      <c r="W10" s="1101"/>
      <c r="X10" s="1101"/>
      <c r="Y10" s="1101"/>
      <c r="Z10" s="1101"/>
      <c r="AA10" s="1101"/>
      <c r="AB10" s="1101"/>
      <c r="AC10" s="1101"/>
      <c r="AD10" s="1101"/>
      <c r="AE10" s="1102"/>
      <c r="AF10" s="1094"/>
      <c r="AG10" s="1095"/>
      <c r="AH10" s="1095"/>
      <c r="AI10" s="1095"/>
      <c r="AJ10" s="1096"/>
      <c r="AK10" s="1143"/>
      <c r="AL10" s="1144"/>
      <c r="AM10" s="1144"/>
      <c r="AN10" s="1144"/>
      <c r="AO10" s="1144"/>
      <c r="AP10" s="1144"/>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c r="BT10" s="1072"/>
      <c r="BU10" s="1072"/>
      <c r="BV10" s="1072"/>
      <c r="BW10" s="1072"/>
      <c r="BX10" s="1072"/>
      <c r="BY10" s="1072"/>
      <c r="BZ10" s="1072"/>
      <c r="CA10" s="1072"/>
      <c r="CB10" s="1072"/>
      <c r="CC10" s="1072"/>
      <c r="CD10" s="1072"/>
      <c r="CE10" s="1072"/>
      <c r="CF10" s="1072"/>
      <c r="CG10" s="1073"/>
      <c r="CH10" s="1046"/>
      <c r="CI10" s="1047"/>
      <c r="CJ10" s="1047"/>
      <c r="CK10" s="1047"/>
      <c r="CL10" s="1048"/>
      <c r="CM10" s="1046"/>
      <c r="CN10" s="1047"/>
      <c r="CO10" s="1047"/>
      <c r="CP10" s="1047"/>
      <c r="CQ10" s="1048"/>
      <c r="CR10" s="1046"/>
      <c r="CS10" s="1047"/>
      <c r="CT10" s="1047"/>
      <c r="CU10" s="1047"/>
      <c r="CV10" s="1048"/>
      <c r="CW10" s="1046"/>
      <c r="CX10" s="1047"/>
      <c r="CY10" s="1047"/>
      <c r="CZ10" s="1047"/>
      <c r="DA10" s="1048"/>
      <c r="DB10" s="1046"/>
      <c r="DC10" s="1047"/>
      <c r="DD10" s="1047"/>
      <c r="DE10" s="1047"/>
      <c r="DF10" s="1048"/>
      <c r="DG10" s="1046"/>
      <c r="DH10" s="1047"/>
      <c r="DI10" s="1047"/>
      <c r="DJ10" s="1047"/>
      <c r="DK10" s="1048"/>
      <c r="DL10" s="1046"/>
      <c r="DM10" s="1047"/>
      <c r="DN10" s="1047"/>
      <c r="DO10" s="1047"/>
      <c r="DP10" s="1048"/>
      <c r="DQ10" s="1046"/>
      <c r="DR10" s="1047"/>
      <c r="DS10" s="1047"/>
      <c r="DT10" s="1047"/>
      <c r="DU10" s="1048"/>
      <c r="DV10" s="1049"/>
      <c r="DW10" s="1050"/>
      <c r="DX10" s="1050"/>
      <c r="DY10" s="1050"/>
      <c r="DZ10" s="1051"/>
      <c r="EA10" s="256"/>
    </row>
    <row r="11" spans="1:131" s="257" customFormat="1" ht="26.25" customHeight="1" x14ac:dyDescent="0.15">
      <c r="A11" s="263">
        <v>5</v>
      </c>
      <c r="B11" s="1088"/>
      <c r="C11" s="1089"/>
      <c r="D11" s="1089"/>
      <c r="E11" s="1089"/>
      <c r="F11" s="1089"/>
      <c r="G11" s="1089"/>
      <c r="H11" s="1089"/>
      <c r="I11" s="1089"/>
      <c r="J11" s="1089"/>
      <c r="K11" s="1089"/>
      <c r="L11" s="1089"/>
      <c r="M11" s="1089"/>
      <c r="N11" s="1089"/>
      <c r="O11" s="1089"/>
      <c r="P11" s="1090"/>
      <c r="Q11" s="1100"/>
      <c r="R11" s="1101"/>
      <c r="S11" s="1101"/>
      <c r="T11" s="1101"/>
      <c r="U11" s="1101"/>
      <c r="V11" s="1101"/>
      <c r="W11" s="1101"/>
      <c r="X11" s="1101"/>
      <c r="Y11" s="1101"/>
      <c r="Z11" s="1101"/>
      <c r="AA11" s="1101"/>
      <c r="AB11" s="1101"/>
      <c r="AC11" s="1101"/>
      <c r="AD11" s="1101"/>
      <c r="AE11" s="1102"/>
      <c r="AF11" s="1094"/>
      <c r="AG11" s="1095"/>
      <c r="AH11" s="1095"/>
      <c r="AI11" s="1095"/>
      <c r="AJ11" s="1096"/>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6"/>
    </row>
    <row r="12" spans="1:131" s="257" customFormat="1" ht="26.25" customHeight="1" x14ac:dyDescent="0.15">
      <c r="A12" s="263">
        <v>6</v>
      </c>
      <c r="B12" s="1088"/>
      <c r="C12" s="1089"/>
      <c r="D12" s="1089"/>
      <c r="E12" s="1089"/>
      <c r="F12" s="1089"/>
      <c r="G12" s="1089"/>
      <c r="H12" s="1089"/>
      <c r="I12" s="1089"/>
      <c r="J12" s="1089"/>
      <c r="K12" s="1089"/>
      <c r="L12" s="1089"/>
      <c r="M12" s="1089"/>
      <c r="N12" s="1089"/>
      <c r="O12" s="1089"/>
      <c r="P12" s="1090"/>
      <c r="Q12" s="1100"/>
      <c r="R12" s="1101"/>
      <c r="S12" s="1101"/>
      <c r="T12" s="1101"/>
      <c r="U12" s="1101"/>
      <c r="V12" s="1101"/>
      <c r="W12" s="1101"/>
      <c r="X12" s="1101"/>
      <c r="Y12" s="1101"/>
      <c r="Z12" s="1101"/>
      <c r="AA12" s="1101"/>
      <c r="AB12" s="1101"/>
      <c r="AC12" s="1101"/>
      <c r="AD12" s="1101"/>
      <c r="AE12" s="1102"/>
      <c r="AF12" s="1094"/>
      <c r="AG12" s="1095"/>
      <c r="AH12" s="1095"/>
      <c r="AI12" s="1095"/>
      <c r="AJ12" s="1096"/>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x14ac:dyDescent="0.15">
      <c r="A13" s="263">
        <v>7</v>
      </c>
      <c r="B13" s="1088"/>
      <c r="C13" s="1089"/>
      <c r="D13" s="1089"/>
      <c r="E13" s="1089"/>
      <c r="F13" s="1089"/>
      <c r="G13" s="1089"/>
      <c r="H13" s="1089"/>
      <c r="I13" s="1089"/>
      <c r="J13" s="1089"/>
      <c r="K13" s="1089"/>
      <c r="L13" s="1089"/>
      <c r="M13" s="1089"/>
      <c r="N13" s="1089"/>
      <c r="O13" s="1089"/>
      <c r="P13" s="1090"/>
      <c r="Q13" s="1100"/>
      <c r="R13" s="1101"/>
      <c r="S13" s="1101"/>
      <c r="T13" s="1101"/>
      <c r="U13" s="1101"/>
      <c r="V13" s="1101"/>
      <c r="W13" s="1101"/>
      <c r="X13" s="1101"/>
      <c r="Y13" s="1101"/>
      <c r="Z13" s="1101"/>
      <c r="AA13" s="1101"/>
      <c r="AB13" s="1101"/>
      <c r="AC13" s="1101"/>
      <c r="AD13" s="1101"/>
      <c r="AE13" s="1102"/>
      <c r="AF13" s="1094"/>
      <c r="AG13" s="1095"/>
      <c r="AH13" s="1095"/>
      <c r="AI13" s="1095"/>
      <c r="AJ13" s="1096"/>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x14ac:dyDescent="0.15">
      <c r="A14" s="263">
        <v>8</v>
      </c>
      <c r="B14" s="1088"/>
      <c r="C14" s="1089"/>
      <c r="D14" s="1089"/>
      <c r="E14" s="1089"/>
      <c r="F14" s="1089"/>
      <c r="G14" s="1089"/>
      <c r="H14" s="1089"/>
      <c r="I14" s="1089"/>
      <c r="J14" s="1089"/>
      <c r="K14" s="1089"/>
      <c r="L14" s="1089"/>
      <c r="M14" s="1089"/>
      <c r="N14" s="1089"/>
      <c r="O14" s="1089"/>
      <c r="P14" s="1090"/>
      <c r="Q14" s="1100"/>
      <c r="R14" s="1101"/>
      <c r="S14" s="1101"/>
      <c r="T14" s="1101"/>
      <c r="U14" s="1101"/>
      <c r="V14" s="1101"/>
      <c r="W14" s="1101"/>
      <c r="X14" s="1101"/>
      <c r="Y14" s="1101"/>
      <c r="Z14" s="1101"/>
      <c r="AA14" s="1101"/>
      <c r="AB14" s="1101"/>
      <c r="AC14" s="1101"/>
      <c r="AD14" s="1101"/>
      <c r="AE14" s="1102"/>
      <c r="AF14" s="1094"/>
      <c r="AG14" s="1095"/>
      <c r="AH14" s="1095"/>
      <c r="AI14" s="1095"/>
      <c r="AJ14" s="1096"/>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x14ac:dyDescent="0.15">
      <c r="A15" s="263">
        <v>9</v>
      </c>
      <c r="B15" s="1088"/>
      <c r="C15" s="1089"/>
      <c r="D15" s="1089"/>
      <c r="E15" s="1089"/>
      <c r="F15" s="1089"/>
      <c r="G15" s="1089"/>
      <c r="H15" s="1089"/>
      <c r="I15" s="1089"/>
      <c r="J15" s="1089"/>
      <c r="K15" s="1089"/>
      <c r="L15" s="1089"/>
      <c r="M15" s="1089"/>
      <c r="N15" s="1089"/>
      <c r="O15" s="1089"/>
      <c r="P15" s="1090"/>
      <c r="Q15" s="1100"/>
      <c r="R15" s="1101"/>
      <c r="S15" s="1101"/>
      <c r="T15" s="1101"/>
      <c r="U15" s="1101"/>
      <c r="V15" s="1101"/>
      <c r="W15" s="1101"/>
      <c r="X15" s="1101"/>
      <c r="Y15" s="1101"/>
      <c r="Z15" s="1101"/>
      <c r="AA15" s="1101"/>
      <c r="AB15" s="1101"/>
      <c r="AC15" s="1101"/>
      <c r="AD15" s="1101"/>
      <c r="AE15" s="1102"/>
      <c r="AF15" s="1094"/>
      <c r="AG15" s="1095"/>
      <c r="AH15" s="1095"/>
      <c r="AI15" s="1095"/>
      <c r="AJ15" s="1096"/>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x14ac:dyDescent="0.15">
      <c r="A16" s="263">
        <v>10</v>
      </c>
      <c r="B16" s="1088"/>
      <c r="C16" s="1089"/>
      <c r="D16" s="1089"/>
      <c r="E16" s="1089"/>
      <c r="F16" s="1089"/>
      <c r="G16" s="1089"/>
      <c r="H16" s="1089"/>
      <c r="I16" s="1089"/>
      <c r="J16" s="1089"/>
      <c r="K16" s="1089"/>
      <c r="L16" s="1089"/>
      <c r="M16" s="1089"/>
      <c r="N16" s="1089"/>
      <c r="O16" s="1089"/>
      <c r="P16" s="1090"/>
      <c r="Q16" s="1100"/>
      <c r="R16" s="1101"/>
      <c r="S16" s="1101"/>
      <c r="T16" s="1101"/>
      <c r="U16" s="1101"/>
      <c r="V16" s="1101"/>
      <c r="W16" s="1101"/>
      <c r="X16" s="1101"/>
      <c r="Y16" s="1101"/>
      <c r="Z16" s="1101"/>
      <c r="AA16" s="1101"/>
      <c r="AB16" s="1101"/>
      <c r="AC16" s="1101"/>
      <c r="AD16" s="1101"/>
      <c r="AE16" s="1102"/>
      <c r="AF16" s="1094"/>
      <c r="AG16" s="1095"/>
      <c r="AH16" s="1095"/>
      <c r="AI16" s="1095"/>
      <c r="AJ16" s="1096"/>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x14ac:dyDescent="0.15">
      <c r="A17" s="263">
        <v>11</v>
      </c>
      <c r="B17" s="1088"/>
      <c r="C17" s="1089"/>
      <c r="D17" s="1089"/>
      <c r="E17" s="1089"/>
      <c r="F17" s="1089"/>
      <c r="G17" s="1089"/>
      <c r="H17" s="1089"/>
      <c r="I17" s="1089"/>
      <c r="J17" s="1089"/>
      <c r="K17" s="1089"/>
      <c r="L17" s="1089"/>
      <c r="M17" s="1089"/>
      <c r="N17" s="1089"/>
      <c r="O17" s="1089"/>
      <c r="P17" s="1090"/>
      <c r="Q17" s="1100"/>
      <c r="R17" s="1101"/>
      <c r="S17" s="1101"/>
      <c r="T17" s="1101"/>
      <c r="U17" s="1101"/>
      <c r="V17" s="1101"/>
      <c r="W17" s="1101"/>
      <c r="X17" s="1101"/>
      <c r="Y17" s="1101"/>
      <c r="Z17" s="1101"/>
      <c r="AA17" s="1101"/>
      <c r="AB17" s="1101"/>
      <c r="AC17" s="1101"/>
      <c r="AD17" s="1101"/>
      <c r="AE17" s="1102"/>
      <c r="AF17" s="1094"/>
      <c r="AG17" s="1095"/>
      <c r="AH17" s="1095"/>
      <c r="AI17" s="1095"/>
      <c r="AJ17" s="1096"/>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15">
      <c r="A18" s="263">
        <v>12</v>
      </c>
      <c r="B18" s="1088"/>
      <c r="C18" s="1089"/>
      <c r="D18" s="1089"/>
      <c r="E18" s="1089"/>
      <c r="F18" s="1089"/>
      <c r="G18" s="1089"/>
      <c r="H18" s="1089"/>
      <c r="I18" s="1089"/>
      <c r="J18" s="1089"/>
      <c r="K18" s="1089"/>
      <c r="L18" s="1089"/>
      <c r="M18" s="1089"/>
      <c r="N18" s="1089"/>
      <c r="O18" s="1089"/>
      <c r="P18" s="1090"/>
      <c r="Q18" s="1100"/>
      <c r="R18" s="1101"/>
      <c r="S18" s="1101"/>
      <c r="T18" s="1101"/>
      <c r="U18" s="1101"/>
      <c r="V18" s="1101"/>
      <c r="W18" s="1101"/>
      <c r="X18" s="1101"/>
      <c r="Y18" s="1101"/>
      <c r="Z18" s="1101"/>
      <c r="AA18" s="1101"/>
      <c r="AB18" s="1101"/>
      <c r="AC18" s="1101"/>
      <c r="AD18" s="1101"/>
      <c r="AE18" s="1102"/>
      <c r="AF18" s="1094"/>
      <c r="AG18" s="1095"/>
      <c r="AH18" s="1095"/>
      <c r="AI18" s="1095"/>
      <c r="AJ18" s="1096"/>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15">
      <c r="A19" s="263">
        <v>13</v>
      </c>
      <c r="B19" s="1088"/>
      <c r="C19" s="1089"/>
      <c r="D19" s="1089"/>
      <c r="E19" s="1089"/>
      <c r="F19" s="1089"/>
      <c r="G19" s="1089"/>
      <c r="H19" s="1089"/>
      <c r="I19" s="1089"/>
      <c r="J19" s="1089"/>
      <c r="K19" s="1089"/>
      <c r="L19" s="1089"/>
      <c r="M19" s="1089"/>
      <c r="N19" s="1089"/>
      <c r="O19" s="1089"/>
      <c r="P19" s="1090"/>
      <c r="Q19" s="1100"/>
      <c r="R19" s="1101"/>
      <c r="S19" s="1101"/>
      <c r="T19" s="1101"/>
      <c r="U19" s="1101"/>
      <c r="V19" s="1101"/>
      <c r="W19" s="1101"/>
      <c r="X19" s="1101"/>
      <c r="Y19" s="1101"/>
      <c r="Z19" s="1101"/>
      <c r="AA19" s="1101"/>
      <c r="AB19" s="1101"/>
      <c r="AC19" s="1101"/>
      <c r="AD19" s="1101"/>
      <c r="AE19" s="1102"/>
      <c r="AF19" s="1094"/>
      <c r="AG19" s="1095"/>
      <c r="AH19" s="1095"/>
      <c r="AI19" s="1095"/>
      <c r="AJ19" s="1096"/>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15">
      <c r="A20" s="263">
        <v>14</v>
      </c>
      <c r="B20" s="1088"/>
      <c r="C20" s="1089"/>
      <c r="D20" s="1089"/>
      <c r="E20" s="1089"/>
      <c r="F20" s="1089"/>
      <c r="G20" s="1089"/>
      <c r="H20" s="1089"/>
      <c r="I20" s="1089"/>
      <c r="J20" s="1089"/>
      <c r="K20" s="1089"/>
      <c r="L20" s="1089"/>
      <c r="M20" s="1089"/>
      <c r="N20" s="1089"/>
      <c r="O20" s="1089"/>
      <c r="P20" s="1090"/>
      <c r="Q20" s="1100"/>
      <c r="R20" s="1101"/>
      <c r="S20" s="1101"/>
      <c r="T20" s="1101"/>
      <c r="U20" s="1101"/>
      <c r="V20" s="1101"/>
      <c r="W20" s="1101"/>
      <c r="X20" s="1101"/>
      <c r="Y20" s="1101"/>
      <c r="Z20" s="1101"/>
      <c r="AA20" s="1101"/>
      <c r="AB20" s="1101"/>
      <c r="AC20" s="1101"/>
      <c r="AD20" s="1101"/>
      <c r="AE20" s="1102"/>
      <c r="AF20" s="1094"/>
      <c r="AG20" s="1095"/>
      <c r="AH20" s="1095"/>
      <c r="AI20" s="1095"/>
      <c r="AJ20" s="1096"/>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
      <c r="A21" s="263">
        <v>15</v>
      </c>
      <c r="B21" s="1088"/>
      <c r="C21" s="1089"/>
      <c r="D21" s="1089"/>
      <c r="E21" s="1089"/>
      <c r="F21" s="1089"/>
      <c r="G21" s="1089"/>
      <c r="H21" s="1089"/>
      <c r="I21" s="1089"/>
      <c r="J21" s="1089"/>
      <c r="K21" s="1089"/>
      <c r="L21" s="1089"/>
      <c r="M21" s="1089"/>
      <c r="N21" s="1089"/>
      <c r="O21" s="1089"/>
      <c r="P21" s="1090"/>
      <c r="Q21" s="1100"/>
      <c r="R21" s="1101"/>
      <c r="S21" s="1101"/>
      <c r="T21" s="1101"/>
      <c r="U21" s="1101"/>
      <c r="V21" s="1101"/>
      <c r="W21" s="1101"/>
      <c r="X21" s="1101"/>
      <c r="Y21" s="1101"/>
      <c r="Z21" s="1101"/>
      <c r="AA21" s="1101"/>
      <c r="AB21" s="1101"/>
      <c r="AC21" s="1101"/>
      <c r="AD21" s="1101"/>
      <c r="AE21" s="1102"/>
      <c r="AF21" s="1094"/>
      <c r="AG21" s="1095"/>
      <c r="AH21" s="1095"/>
      <c r="AI21" s="1095"/>
      <c r="AJ21" s="1096"/>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15">
      <c r="A22" s="263">
        <v>16</v>
      </c>
      <c r="B22" s="1088"/>
      <c r="C22" s="1089"/>
      <c r="D22" s="1089"/>
      <c r="E22" s="1089"/>
      <c r="F22" s="1089"/>
      <c r="G22" s="1089"/>
      <c r="H22" s="1089"/>
      <c r="I22" s="1089"/>
      <c r="J22" s="1089"/>
      <c r="K22" s="1089"/>
      <c r="L22" s="1089"/>
      <c r="M22" s="1089"/>
      <c r="N22" s="1089"/>
      <c r="O22" s="1089"/>
      <c r="P22" s="1090"/>
      <c r="Q22" s="1138"/>
      <c r="R22" s="1139"/>
      <c r="S22" s="1139"/>
      <c r="T22" s="1139"/>
      <c r="U22" s="1139"/>
      <c r="V22" s="1139"/>
      <c r="W22" s="1139"/>
      <c r="X22" s="1139"/>
      <c r="Y22" s="1139"/>
      <c r="Z22" s="1139"/>
      <c r="AA22" s="1139"/>
      <c r="AB22" s="1139"/>
      <c r="AC22" s="1139"/>
      <c r="AD22" s="1139"/>
      <c r="AE22" s="1140"/>
      <c r="AF22" s="1094"/>
      <c r="AG22" s="1095"/>
      <c r="AH22" s="1095"/>
      <c r="AI22" s="1095"/>
      <c r="AJ22" s="1096"/>
      <c r="AK22" s="1134"/>
      <c r="AL22" s="1135"/>
      <c r="AM22" s="1135"/>
      <c r="AN22" s="1135"/>
      <c r="AO22" s="1135"/>
      <c r="AP22" s="1135"/>
      <c r="AQ22" s="1135"/>
      <c r="AR22" s="1135"/>
      <c r="AS22" s="1135"/>
      <c r="AT22" s="1135"/>
      <c r="AU22" s="1136"/>
      <c r="AV22" s="1136"/>
      <c r="AW22" s="1136"/>
      <c r="AX22" s="1136"/>
      <c r="AY22" s="1137"/>
      <c r="AZ22" s="1086" t="s">
        <v>390</v>
      </c>
      <c r="BA22" s="1086"/>
      <c r="BB22" s="1086"/>
      <c r="BC22" s="1086"/>
      <c r="BD22" s="1087"/>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
      <c r="A23" s="266" t="s">
        <v>391</v>
      </c>
      <c r="B23" s="1001" t="s">
        <v>392</v>
      </c>
      <c r="C23" s="1002"/>
      <c r="D23" s="1002"/>
      <c r="E23" s="1002"/>
      <c r="F23" s="1002"/>
      <c r="G23" s="1002"/>
      <c r="H23" s="1002"/>
      <c r="I23" s="1002"/>
      <c r="J23" s="1002"/>
      <c r="K23" s="1002"/>
      <c r="L23" s="1002"/>
      <c r="M23" s="1002"/>
      <c r="N23" s="1002"/>
      <c r="O23" s="1002"/>
      <c r="P23" s="1003"/>
      <c r="Q23" s="1125">
        <v>12663</v>
      </c>
      <c r="R23" s="1126"/>
      <c r="S23" s="1126"/>
      <c r="T23" s="1126"/>
      <c r="U23" s="1126"/>
      <c r="V23" s="1126">
        <v>12436</v>
      </c>
      <c r="W23" s="1126"/>
      <c r="X23" s="1126"/>
      <c r="Y23" s="1126"/>
      <c r="Z23" s="1126"/>
      <c r="AA23" s="1126">
        <v>227</v>
      </c>
      <c r="AB23" s="1126"/>
      <c r="AC23" s="1126"/>
      <c r="AD23" s="1126"/>
      <c r="AE23" s="1127"/>
      <c r="AF23" s="1128">
        <v>151</v>
      </c>
      <c r="AG23" s="1126"/>
      <c r="AH23" s="1126"/>
      <c r="AI23" s="1126"/>
      <c r="AJ23" s="1129"/>
      <c r="AK23" s="1130"/>
      <c r="AL23" s="1131"/>
      <c r="AM23" s="1131"/>
      <c r="AN23" s="1131"/>
      <c r="AO23" s="1131"/>
      <c r="AP23" s="1126">
        <v>15348</v>
      </c>
      <c r="AQ23" s="1126"/>
      <c r="AR23" s="1126"/>
      <c r="AS23" s="1126"/>
      <c r="AT23" s="1126"/>
      <c r="AU23" s="1132"/>
      <c r="AV23" s="1132"/>
      <c r="AW23" s="1132"/>
      <c r="AX23" s="1132"/>
      <c r="AY23" s="1133"/>
      <c r="AZ23" s="1122" t="s">
        <v>393</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15">
      <c r="A24" s="1121" t="s">
        <v>394</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
      <c r="A25" s="1120" t="s">
        <v>395</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15">
      <c r="A26" s="1052" t="s">
        <v>372</v>
      </c>
      <c r="B26" s="1053"/>
      <c r="C26" s="1053"/>
      <c r="D26" s="1053"/>
      <c r="E26" s="1053"/>
      <c r="F26" s="1053"/>
      <c r="G26" s="1053"/>
      <c r="H26" s="1053"/>
      <c r="I26" s="1053"/>
      <c r="J26" s="1053"/>
      <c r="K26" s="1053"/>
      <c r="L26" s="1053"/>
      <c r="M26" s="1053"/>
      <c r="N26" s="1053"/>
      <c r="O26" s="1053"/>
      <c r="P26" s="1054"/>
      <c r="Q26" s="1058" t="s">
        <v>396</v>
      </c>
      <c r="R26" s="1059"/>
      <c r="S26" s="1059"/>
      <c r="T26" s="1059"/>
      <c r="U26" s="1060"/>
      <c r="V26" s="1058" t="s">
        <v>397</v>
      </c>
      <c r="W26" s="1059"/>
      <c r="X26" s="1059"/>
      <c r="Y26" s="1059"/>
      <c r="Z26" s="1060"/>
      <c r="AA26" s="1058" t="s">
        <v>398</v>
      </c>
      <c r="AB26" s="1059"/>
      <c r="AC26" s="1059"/>
      <c r="AD26" s="1059"/>
      <c r="AE26" s="1059"/>
      <c r="AF26" s="1116" t="s">
        <v>399</v>
      </c>
      <c r="AG26" s="1065"/>
      <c r="AH26" s="1065"/>
      <c r="AI26" s="1065"/>
      <c r="AJ26" s="1117"/>
      <c r="AK26" s="1059" t="s">
        <v>400</v>
      </c>
      <c r="AL26" s="1059"/>
      <c r="AM26" s="1059"/>
      <c r="AN26" s="1059"/>
      <c r="AO26" s="1060"/>
      <c r="AP26" s="1058" t="s">
        <v>401</v>
      </c>
      <c r="AQ26" s="1059"/>
      <c r="AR26" s="1059"/>
      <c r="AS26" s="1059"/>
      <c r="AT26" s="1060"/>
      <c r="AU26" s="1058" t="s">
        <v>402</v>
      </c>
      <c r="AV26" s="1059"/>
      <c r="AW26" s="1059"/>
      <c r="AX26" s="1059"/>
      <c r="AY26" s="1060"/>
      <c r="AZ26" s="1058" t="s">
        <v>403</v>
      </c>
      <c r="BA26" s="1059"/>
      <c r="BB26" s="1059"/>
      <c r="BC26" s="1059"/>
      <c r="BD26" s="1060"/>
      <c r="BE26" s="1058" t="s">
        <v>379</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15">
      <c r="A28" s="268">
        <v>1</v>
      </c>
      <c r="B28" s="1107" t="s">
        <v>404</v>
      </c>
      <c r="C28" s="1108"/>
      <c r="D28" s="1108"/>
      <c r="E28" s="1108"/>
      <c r="F28" s="1108"/>
      <c r="G28" s="1108"/>
      <c r="H28" s="1108"/>
      <c r="I28" s="1108"/>
      <c r="J28" s="1108"/>
      <c r="K28" s="1108"/>
      <c r="L28" s="1108"/>
      <c r="M28" s="1108"/>
      <c r="N28" s="1108"/>
      <c r="O28" s="1108"/>
      <c r="P28" s="1109"/>
      <c r="Q28" s="1110">
        <v>2207</v>
      </c>
      <c r="R28" s="1111"/>
      <c r="S28" s="1111"/>
      <c r="T28" s="1111"/>
      <c r="U28" s="1111"/>
      <c r="V28" s="1111">
        <v>2201</v>
      </c>
      <c r="W28" s="1111"/>
      <c r="X28" s="1111"/>
      <c r="Y28" s="1111"/>
      <c r="Z28" s="1111"/>
      <c r="AA28" s="1111">
        <v>6</v>
      </c>
      <c r="AB28" s="1111"/>
      <c r="AC28" s="1111"/>
      <c r="AD28" s="1111"/>
      <c r="AE28" s="1112"/>
      <c r="AF28" s="1113">
        <v>6</v>
      </c>
      <c r="AG28" s="1111"/>
      <c r="AH28" s="1111"/>
      <c r="AI28" s="1111"/>
      <c r="AJ28" s="1114"/>
      <c r="AK28" s="1115">
        <v>247</v>
      </c>
      <c r="AL28" s="1103"/>
      <c r="AM28" s="1103"/>
      <c r="AN28" s="1103"/>
      <c r="AO28" s="1103"/>
      <c r="AP28" s="1103" t="s">
        <v>513</v>
      </c>
      <c r="AQ28" s="1103"/>
      <c r="AR28" s="1103"/>
      <c r="AS28" s="1103"/>
      <c r="AT28" s="1103"/>
      <c r="AU28" s="1103" t="s">
        <v>513</v>
      </c>
      <c r="AV28" s="1103"/>
      <c r="AW28" s="1103"/>
      <c r="AX28" s="1103"/>
      <c r="AY28" s="1103"/>
      <c r="AZ28" s="1104" t="s">
        <v>513</v>
      </c>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15">
      <c r="A29" s="268">
        <v>2</v>
      </c>
      <c r="B29" s="1088" t="s">
        <v>405</v>
      </c>
      <c r="C29" s="1089"/>
      <c r="D29" s="1089"/>
      <c r="E29" s="1089"/>
      <c r="F29" s="1089"/>
      <c r="G29" s="1089"/>
      <c r="H29" s="1089"/>
      <c r="I29" s="1089"/>
      <c r="J29" s="1089"/>
      <c r="K29" s="1089"/>
      <c r="L29" s="1089"/>
      <c r="M29" s="1089"/>
      <c r="N29" s="1089"/>
      <c r="O29" s="1089"/>
      <c r="P29" s="1090"/>
      <c r="Q29" s="1100">
        <v>1972</v>
      </c>
      <c r="R29" s="1101"/>
      <c r="S29" s="1101"/>
      <c r="T29" s="1101"/>
      <c r="U29" s="1101"/>
      <c r="V29" s="1101">
        <v>1912</v>
      </c>
      <c r="W29" s="1101"/>
      <c r="X29" s="1101"/>
      <c r="Y29" s="1101"/>
      <c r="Z29" s="1101"/>
      <c r="AA29" s="1101">
        <v>60</v>
      </c>
      <c r="AB29" s="1101"/>
      <c r="AC29" s="1101"/>
      <c r="AD29" s="1101"/>
      <c r="AE29" s="1102"/>
      <c r="AF29" s="1094">
        <v>60</v>
      </c>
      <c r="AG29" s="1095"/>
      <c r="AH29" s="1095"/>
      <c r="AI29" s="1095"/>
      <c r="AJ29" s="1096"/>
      <c r="AK29" s="1037">
        <v>317</v>
      </c>
      <c r="AL29" s="1028"/>
      <c r="AM29" s="1028"/>
      <c r="AN29" s="1028"/>
      <c r="AO29" s="1028"/>
      <c r="AP29" s="1028" t="s">
        <v>513</v>
      </c>
      <c r="AQ29" s="1028"/>
      <c r="AR29" s="1028"/>
      <c r="AS29" s="1028"/>
      <c r="AT29" s="1028"/>
      <c r="AU29" s="1028" t="s">
        <v>513</v>
      </c>
      <c r="AV29" s="1028"/>
      <c r="AW29" s="1028"/>
      <c r="AX29" s="1028"/>
      <c r="AY29" s="1028"/>
      <c r="AZ29" s="1099" t="s">
        <v>513</v>
      </c>
      <c r="BA29" s="1099"/>
      <c r="BB29" s="1099"/>
      <c r="BC29" s="1099"/>
      <c r="BD29" s="1099"/>
      <c r="BE29" s="1083"/>
      <c r="BF29" s="1083"/>
      <c r="BG29" s="1083"/>
      <c r="BH29" s="1083"/>
      <c r="BI29" s="1084"/>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15">
      <c r="A30" s="268">
        <v>3</v>
      </c>
      <c r="B30" s="1088" t="s">
        <v>406</v>
      </c>
      <c r="C30" s="1089"/>
      <c r="D30" s="1089"/>
      <c r="E30" s="1089"/>
      <c r="F30" s="1089"/>
      <c r="G30" s="1089"/>
      <c r="H30" s="1089"/>
      <c r="I30" s="1089"/>
      <c r="J30" s="1089"/>
      <c r="K30" s="1089"/>
      <c r="L30" s="1089"/>
      <c r="M30" s="1089"/>
      <c r="N30" s="1089"/>
      <c r="O30" s="1089"/>
      <c r="P30" s="1090"/>
      <c r="Q30" s="1100">
        <v>304</v>
      </c>
      <c r="R30" s="1101"/>
      <c r="S30" s="1101"/>
      <c r="T30" s="1101"/>
      <c r="U30" s="1101"/>
      <c r="V30" s="1101">
        <v>298</v>
      </c>
      <c r="W30" s="1101"/>
      <c r="X30" s="1101"/>
      <c r="Y30" s="1101"/>
      <c r="Z30" s="1101"/>
      <c r="AA30" s="1101">
        <v>6</v>
      </c>
      <c r="AB30" s="1101"/>
      <c r="AC30" s="1101"/>
      <c r="AD30" s="1101"/>
      <c r="AE30" s="1102"/>
      <c r="AF30" s="1094">
        <v>6</v>
      </c>
      <c r="AG30" s="1095"/>
      <c r="AH30" s="1095"/>
      <c r="AI30" s="1095"/>
      <c r="AJ30" s="1096"/>
      <c r="AK30" s="1037">
        <v>97</v>
      </c>
      <c r="AL30" s="1028"/>
      <c r="AM30" s="1028"/>
      <c r="AN30" s="1028"/>
      <c r="AO30" s="1028"/>
      <c r="AP30" s="1028" t="s">
        <v>513</v>
      </c>
      <c r="AQ30" s="1028"/>
      <c r="AR30" s="1028"/>
      <c r="AS30" s="1028"/>
      <c r="AT30" s="1028"/>
      <c r="AU30" s="1028" t="s">
        <v>513</v>
      </c>
      <c r="AV30" s="1028"/>
      <c r="AW30" s="1028"/>
      <c r="AX30" s="1028"/>
      <c r="AY30" s="1028"/>
      <c r="AZ30" s="1099" t="s">
        <v>513</v>
      </c>
      <c r="BA30" s="1099"/>
      <c r="BB30" s="1099"/>
      <c r="BC30" s="1099"/>
      <c r="BD30" s="1099"/>
      <c r="BE30" s="1083"/>
      <c r="BF30" s="1083"/>
      <c r="BG30" s="1083"/>
      <c r="BH30" s="1083"/>
      <c r="BI30" s="1084"/>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15">
      <c r="A31" s="268">
        <v>4</v>
      </c>
      <c r="B31" s="1088" t="s">
        <v>407</v>
      </c>
      <c r="C31" s="1089"/>
      <c r="D31" s="1089"/>
      <c r="E31" s="1089"/>
      <c r="F31" s="1089"/>
      <c r="G31" s="1089"/>
      <c r="H31" s="1089"/>
      <c r="I31" s="1089"/>
      <c r="J31" s="1089"/>
      <c r="K31" s="1089"/>
      <c r="L31" s="1089"/>
      <c r="M31" s="1089"/>
      <c r="N31" s="1089"/>
      <c r="O31" s="1089"/>
      <c r="P31" s="1090"/>
      <c r="Q31" s="1100">
        <v>402</v>
      </c>
      <c r="R31" s="1101"/>
      <c r="S31" s="1101"/>
      <c r="T31" s="1101"/>
      <c r="U31" s="1101"/>
      <c r="V31" s="1101">
        <v>402</v>
      </c>
      <c r="W31" s="1101"/>
      <c r="X31" s="1101"/>
      <c r="Y31" s="1101"/>
      <c r="Z31" s="1101"/>
      <c r="AA31" s="1101" t="s">
        <v>588</v>
      </c>
      <c r="AB31" s="1101"/>
      <c r="AC31" s="1101"/>
      <c r="AD31" s="1101"/>
      <c r="AE31" s="1102"/>
      <c r="AF31" s="1094" t="s">
        <v>393</v>
      </c>
      <c r="AG31" s="1095"/>
      <c r="AH31" s="1095"/>
      <c r="AI31" s="1095"/>
      <c r="AJ31" s="1096"/>
      <c r="AK31" s="1037">
        <v>2</v>
      </c>
      <c r="AL31" s="1028"/>
      <c r="AM31" s="1028"/>
      <c r="AN31" s="1028"/>
      <c r="AO31" s="1028"/>
      <c r="AP31" s="1028" t="s">
        <v>513</v>
      </c>
      <c r="AQ31" s="1028"/>
      <c r="AR31" s="1028"/>
      <c r="AS31" s="1028"/>
      <c r="AT31" s="1028"/>
      <c r="AU31" s="1028" t="s">
        <v>513</v>
      </c>
      <c r="AV31" s="1028"/>
      <c r="AW31" s="1028"/>
      <c r="AX31" s="1028"/>
      <c r="AY31" s="1028"/>
      <c r="AZ31" s="1099" t="s">
        <v>513</v>
      </c>
      <c r="BA31" s="1099"/>
      <c r="BB31" s="1099"/>
      <c r="BC31" s="1099"/>
      <c r="BD31" s="1099"/>
      <c r="BE31" s="1083"/>
      <c r="BF31" s="1083"/>
      <c r="BG31" s="1083"/>
      <c r="BH31" s="1083"/>
      <c r="BI31" s="1084"/>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15">
      <c r="A32" s="268">
        <v>5</v>
      </c>
      <c r="B32" s="1088" t="s">
        <v>408</v>
      </c>
      <c r="C32" s="1089"/>
      <c r="D32" s="1089"/>
      <c r="E32" s="1089"/>
      <c r="F32" s="1089"/>
      <c r="G32" s="1089"/>
      <c r="H32" s="1089"/>
      <c r="I32" s="1089"/>
      <c r="J32" s="1089"/>
      <c r="K32" s="1089"/>
      <c r="L32" s="1089"/>
      <c r="M32" s="1089"/>
      <c r="N32" s="1089"/>
      <c r="O32" s="1089"/>
      <c r="P32" s="1090"/>
      <c r="Q32" s="1100">
        <v>292</v>
      </c>
      <c r="R32" s="1101"/>
      <c r="S32" s="1101"/>
      <c r="T32" s="1101"/>
      <c r="U32" s="1101"/>
      <c r="V32" s="1101">
        <v>286</v>
      </c>
      <c r="W32" s="1101"/>
      <c r="X32" s="1101"/>
      <c r="Y32" s="1101"/>
      <c r="Z32" s="1101"/>
      <c r="AA32" s="1101">
        <v>6</v>
      </c>
      <c r="AB32" s="1101"/>
      <c r="AC32" s="1101"/>
      <c r="AD32" s="1101"/>
      <c r="AE32" s="1102"/>
      <c r="AF32" s="1094">
        <v>435</v>
      </c>
      <c r="AG32" s="1095"/>
      <c r="AH32" s="1095"/>
      <c r="AI32" s="1095"/>
      <c r="AJ32" s="1096"/>
      <c r="AK32" s="1037">
        <v>61</v>
      </c>
      <c r="AL32" s="1028"/>
      <c r="AM32" s="1028"/>
      <c r="AN32" s="1028"/>
      <c r="AO32" s="1028"/>
      <c r="AP32" s="1028">
        <v>1628</v>
      </c>
      <c r="AQ32" s="1028"/>
      <c r="AR32" s="1028"/>
      <c r="AS32" s="1028"/>
      <c r="AT32" s="1028"/>
      <c r="AU32" s="1028">
        <v>514</v>
      </c>
      <c r="AV32" s="1028"/>
      <c r="AW32" s="1028"/>
      <c r="AX32" s="1028"/>
      <c r="AY32" s="1028"/>
      <c r="AZ32" s="1099" t="s">
        <v>513</v>
      </c>
      <c r="BA32" s="1099"/>
      <c r="BB32" s="1099"/>
      <c r="BC32" s="1099"/>
      <c r="BD32" s="1099"/>
      <c r="BE32" s="1083" t="s">
        <v>409</v>
      </c>
      <c r="BF32" s="1083"/>
      <c r="BG32" s="1083"/>
      <c r="BH32" s="1083"/>
      <c r="BI32" s="1084"/>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15">
      <c r="A33" s="268">
        <v>6</v>
      </c>
      <c r="B33" s="1088" t="s">
        <v>410</v>
      </c>
      <c r="C33" s="1089"/>
      <c r="D33" s="1089"/>
      <c r="E33" s="1089"/>
      <c r="F33" s="1089"/>
      <c r="G33" s="1089"/>
      <c r="H33" s="1089"/>
      <c r="I33" s="1089"/>
      <c r="J33" s="1089"/>
      <c r="K33" s="1089"/>
      <c r="L33" s="1089"/>
      <c r="M33" s="1089"/>
      <c r="N33" s="1089"/>
      <c r="O33" s="1089"/>
      <c r="P33" s="1090"/>
      <c r="Q33" s="1100">
        <v>115</v>
      </c>
      <c r="R33" s="1101"/>
      <c r="S33" s="1101"/>
      <c r="T33" s="1101"/>
      <c r="U33" s="1101"/>
      <c r="V33" s="1101">
        <v>95</v>
      </c>
      <c r="W33" s="1101"/>
      <c r="X33" s="1101"/>
      <c r="Y33" s="1101"/>
      <c r="Z33" s="1101"/>
      <c r="AA33" s="1101">
        <v>20</v>
      </c>
      <c r="AB33" s="1101"/>
      <c r="AC33" s="1101"/>
      <c r="AD33" s="1101"/>
      <c r="AE33" s="1102"/>
      <c r="AF33" s="1094">
        <v>20</v>
      </c>
      <c r="AG33" s="1095"/>
      <c r="AH33" s="1095"/>
      <c r="AI33" s="1095"/>
      <c r="AJ33" s="1096"/>
      <c r="AK33" s="1037" t="s">
        <v>513</v>
      </c>
      <c r="AL33" s="1028"/>
      <c r="AM33" s="1028"/>
      <c r="AN33" s="1028"/>
      <c r="AO33" s="1028"/>
      <c r="AP33" s="1028">
        <v>545</v>
      </c>
      <c r="AQ33" s="1028"/>
      <c r="AR33" s="1028"/>
      <c r="AS33" s="1028"/>
      <c r="AT33" s="1028"/>
      <c r="AU33" s="1028" t="s">
        <v>513</v>
      </c>
      <c r="AV33" s="1028"/>
      <c r="AW33" s="1028"/>
      <c r="AX33" s="1028"/>
      <c r="AY33" s="1028"/>
      <c r="AZ33" s="1099" t="s">
        <v>513</v>
      </c>
      <c r="BA33" s="1099"/>
      <c r="BB33" s="1099"/>
      <c r="BC33" s="1099"/>
      <c r="BD33" s="1099"/>
      <c r="BE33" s="1083" t="s">
        <v>411</v>
      </c>
      <c r="BF33" s="1083"/>
      <c r="BG33" s="1083"/>
      <c r="BH33" s="1083"/>
      <c r="BI33" s="1084"/>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15">
      <c r="A34" s="268">
        <v>7</v>
      </c>
      <c r="B34" s="1088"/>
      <c r="C34" s="1089"/>
      <c r="D34" s="1089"/>
      <c r="E34" s="1089"/>
      <c r="F34" s="1089"/>
      <c r="G34" s="1089"/>
      <c r="H34" s="1089"/>
      <c r="I34" s="1089"/>
      <c r="J34" s="1089"/>
      <c r="K34" s="1089"/>
      <c r="L34" s="1089"/>
      <c r="M34" s="1089"/>
      <c r="N34" s="1089"/>
      <c r="O34" s="1089"/>
      <c r="P34" s="1090"/>
      <c r="Q34" s="1100"/>
      <c r="R34" s="1101"/>
      <c r="S34" s="1101"/>
      <c r="T34" s="1101"/>
      <c r="U34" s="1101"/>
      <c r="V34" s="1101"/>
      <c r="W34" s="1101"/>
      <c r="X34" s="1101"/>
      <c r="Y34" s="1101"/>
      <c r="Z34" s="1101"/>
      <c r="AA34" s="1101"/>
      <c r="AB34" s="1101"/>
      <c r="AC34" s="1101"/>
      <c r="AD34" s="1101"/>
      <c r="AE34" s="1102"/>
      <c r="AF34" s="1094"/>
      <c r="AG34" s="1095"/>
      <c r="AH34" s="1095"/>
      <c r="AI34" s="1095"/>
      <c r="AJ34" s="1096"/>
      <c r="AK34" s="1037"/>
      <c r="AL34" s="1028"/>
      <c r="AM34" s="1028"/>
      <c r="AN34" s="1028"/>
      <c r="AO34" s="1028"/>
      <c r="AP34" s="1028"/>
      <c r="AQ34" s="1028"/>
      <c r="AR34" s="1028"/>
      <c r="AS34" s="1028"/>
      <c r="AT34" s="1028"/>
      <c r="AU34" s="1028"/>
      <c r="AV34" s="1028"/>
      <c r="AW34" s="1028"/>
      <c r="AX34" s="1028"/>
      <c r="AY34" s="1028"/>
      <c r="AZ34" s="1099"/>
      <c r="BA34" s="1099"/>
      <c r="BB34" s="1099"/>
      <c r="BC34" s="1099"/>
      <c r="BD34" s="1099"/>
      <c r="BE34" s="1083"/>
      <c r="BF34" s="1083"/>
      <c r="BG34" s="1083"/>
      <c r="BH34" s="1083"/>
      <c r="BI34" s="1084"/>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15">
      <c r="A35" s="268">
        <v>8</v>
      </c>
      <c r="B35" s="1088"/>
      <c r="C35" s="1089"/>
      <c r="D35" s="1089"/>
      <c r="E35" s="1089"/>
      <c r="F35" s="1089"/>
      <c r="G35" s="1089"/>
      <c r="H35" s="1089"/>
      <c r="I35" s="1089"/>
      <c r="J35" s="1089"/>
      <c r="K35" s="1089"/>
      <c r="L35" s="1089"/>
      <c r="M35" s="1089"/>
      <c r="N35" s="1089"/>
      <c r="O35" s="1089"/>
      <c r="P35" s="1090"/>
      <c r="Q35" s="1100"/>
      <c r="R35" s="1101"/>
      <c r="S35" s="1101"/>
      <c r="T35" s="1101"/>
      <c r="U35" s="1101"/>
      <c r="V35" s="1101"/>
      <c r="W35" s="1101"/>
      <c r="X35" s="1101"/>
      <c r="Y35" s="1101"/>
      <c r="Z35" s="1101"/>
      <c r="AA35" s="1101"/>
      <c r="AB35" s="1101"/>
      <c r="AC35" s="1101"/>
      <c r="AD35" s="1101"/>
      <c r="AE35" s="1102"/>
      <c r="AF35" s="1094"/>
      <c r="AG35" s="1095"/>
      <c r="AH35" s="1095"/>
      <c r="AI35" s="1095"/>
      <c r="AJ35" s="1096"/>
      <c r="AK35" s="1037"/>
      <c r="AL35" s="1028"/>
      <c r="AM35" s="1028"/>
      <c r="AN35" s="1028"/>
      <c r="AO35" s="1028"/>
      <c r="AP35" s="1028"/>
      <c r="AQ35" s="1028"/>
      <c r="AR35" s="1028"/>
      <c r="AS35" s="1028"/>
      <c r="AT35" s="1028"/>
      <c r="AU35" s="1028"/>
      <c r="AV35" s="1028"/>
      <c r="AW35" s="1028"/>
      <c r="AX35" s="1028"/>
      <c r="AY35" s="1028"/>
      <c r="AZ35" s="1099"/>
      <c r="BA35" s="1099"/>
      <c r="BB35" s="1099"/>
      <c r="BC35" s="1099"/>
      <c r="BD35" s="1099"/>
      <c r="BE35" s="1083"/>
      <c r="BF35" s="1083"/>
      <c r="BG35" s="1083"/>
      <c r="BH35" s="1083"/>
      <c r="BI35" s="1084"/>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15">
      <c r="A36" s="268">
        <v>9</v>
      </c>
      <c r="B36" s="1088"/>
      <c r="C36" s="1089"/>
      <c r="D36" s="1089"/>
      <c r="E36" s="1089"/>
      <c r="F36" s="1089"/>
      <c r="G36" s="1089"/>
      <c r="H36" s="1089"/>
      <c r="I36" s="1089"/>
      <c r="J36" s="1089"/>
      <c r="K36" s="1089"/>
      <c r="L36" s="1089"/>
      <c r="M36" s="1089"/>
      <c r="N36" s="1089"/>
      <c r="O36" s="1089"/>
      <c r="P36" s="1090"/>
      <c r="Q36" s="1100"/>
      <c r="R36" s="1101"/>
      <c r="S36" s="1101"/>
      <c r="T36" s="1101"/>
      <c r="U36" s="1101"/>
      <c r="V36" s="1101"/>
      <c r="W36" s="1101"/>
      <c r="X36" s="1101"/>
      <c r="Y36" s="1101"/>
      <c r="Z36" s="1101"/>
      <c r="AA36" s="1101"/>
      <c r="AB36" s="1101"/>
      <c r="AC36" s="1101"/>
      <c r="AD36" s="1101"/>
      <c r="AE36" s="1102"/>
      <c r="AF36" s="1094"/>
      <c r="AG36" s="1095"/>
      <c r="AH36" s="1095"/>
      <c r="AI36" s="1095"/>
      <c r="AJ36" s="1096"/>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3"/>
      <c r="BF36" s="1083"/>
      <c r="BG36" s="1083"/>
      <c r="BH36" s="1083"/>
      <c r="BI36" s="1084"/>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15">
      <c r="A37" s="268">
        <v>10</v>
      </c>
      <c r="B37" s="1088"/>
      <c r="C37" s="1089"/>
      <c r="D37" s="1089"/>
      <c r="E37" s="1089"/>
      <c r="F37" s="1089"/>
      <c r="G37" s="1089"/>
      <c r="H37" s="1089"/>
      <c r="I37" s="1089"/>
      <c r="J37" s="1089"/>
      <c r="K37" s="1089"/>
      <c r="L37" s="1089"/>
      <c r="M37" s="1089"/>
      <c r="N37" s="1089"/>
      <c r="O37" s="1089"/>
      <c r="P37" s="1090"/>
      <c r="Q37" s="1100"/>
      <c r="R37" s="1101"/>
      <c r="S37" s="1101"/>
      <c r="T37" s="1101"/>
      <c r="U37" s="1101"/>
      <c r="V37" s="1101"/>
      <c r="W37" s="1101"/>
      <c r="X37" s="1101"/>
      <c r="Y37" s="1101"/>
      <c r="Z37" s="1101"/>
      <c r="AA37" s="1101"/>
      <c r="AB37" s="1101"/>
      <c r="AC37" s="1101"/>
      <c r="AD37" s="1101"/>
      <c r="AE37" s="1102"/>
      <c r="AF37" s="1094"/>
      <c r="AG37" s="1095"/>
      <c r="AH37" s="1095"/>
      <c r="AI37" s="1095"/>
      <c r="AJ37" s="1096"/>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3"/>
      <c r="BF37" s="1083"/>
      <c r="BG37" s="1083"/>
      <c r="BH37" s="1083"/>
      <c r="BI37" s="1084"/>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15">
      <c r="A38" s="268">
        <v>11</v>
      </c>
      <c r="B38" s="1088"/>
      <c r="C38" s="1089"/>
      <c r="D38" s="1089"/>
      <c r="E38" s="1089"/>
      <c r="F38" s="1089"/>
      <c r="G38" s="1089"/>
      <c r="H38" s="1089"/>
      <c r="I38" s="1089"/>
      <c r="J38" s="1089"/>
      <c r="K38" s="1089"/>
      <c r="L38" s="1089"/>
      <c r="M38" s="1089"/>
      <c r="N38" s="1089"/>
      <c r="O38" s="1089"/>
      <c r="P38" s="1090"/>
      <c r="Q38" s="1100"/>
      <c r="R38" s="1101"/>
      <c r="S38" s="1101"/>
      <c r="T38" s="1101"/>
      <c r="U38" s="1101"/>
      <c r="V38" s="1101"/>
      <c r="W38" s="1101"/>
      <c r="X38" s="1101"/>
      <c r="Y38" s="1101"/>
      <c r="Z38" s="1101"/>
      <c r="AA38" s="1101"/>
      <c r="AB38" s="1101"/>
      <c r="AC38" s="1101"/>
      <c r="AD38" s="1101"/>
      <c r="AE38" s="1102"/>
      <c r="AF38" s="1094"/>
      <c r="AG38" s="1095"/>
      <c r="AH38" s="1095"/>
      <c r="AI38" s="1095"/>
      <c r="AJ38" s="1096"/>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3"/>
      <c r="BF38" s="1083"/>
      <c r="BG38" s="1083"/>
      <c r="BH38" s="1083"/>
      <c r="BI38" s="1084"/>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15">
      <c r="A39" s="268">
        <v>12</v>
      </c>
      <c r="B39" s="1088"/>
      <c r="C39" s="1089"/>
      <c r="D39" s="1089"/>
      <c r="E39" s="1089"/>
      <c r="F39" s="1089"/>
      <c r="G39" s="1089"/>
      <c r="H39" s="1089"/>
      <c r="I39" s="1089"/>
      <c r="J39" s="1089"/>
      <c r="K39" s="1089"/>
      <c r="L39" s="1089"/>
      <c r="M39" s="1089"/>
      <c r="N39" s="1089"/>
      <c r="O39" s="1089"/>
      <c r="P39" s="1090"/>
      <c r="Q39" s="1100"/>
      <c r="R39" s="1101"/>
      <c r="S39" s="1101"/>
      <c r="T39" s="1101"/>
      <c r="U39" s="1101"/>
      <c r="V39" s="1101"/>
      <c r="W39" s="1101"/>
      <c r="X39" s="1101"/>
      <c r="Y39" s="1101"/>
      <c r="Z39" s="1101"/>
      <c r="AA39" s="1101"/>
      <c r="AB39" s="1101"/>
      <c r="AC39" s="1101"/>
      <c r="AD39" s="1101"/>
      <c r="AE39" s="1102"/>
      <c r="AF39" s="1094"/>
      <c r="AG39" s="1095"/>
      <c r="AH39" s="1095"/>
      <c r="AI39" s="1095"/>
      <c r="AJ39" s="1096"/>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3"/>
      <c r="BF39" s="1083"/>
      <c r="BG39" s="1083"/>
      <c r="BH39" s="1083"/>
      <c r="BI39" s="1084"/>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15">
      <c r="A40" s="263">
        <v>13</v>
      </c>
      <c r="B40" s="1088"/>
      <c r="C40" s="1089"/>
      <c r="D40" s="1089"/>
      <c r="E40" s="1089"/>
      <c r="F40" s="1089"/>
      <c r="G40" s="1089"/>
      <c r="H40" s="1089"/>
      <c r="I40" s="1089"/>
      <c r="J40" s="1089"/>
      <c r="K40" s="1089"/>
      <c r="L40" s="1089"/>
      <c r="M40" s="1089"/>
      <c r="N40" s="1089"/>
      <c r="O40" s="1089"/>
      <c r="P40" s="1090"/>
      <c r="Q40" s="1100"/>
      <c r="R40" s="1101"/>
      <c r="S40" s="1101"/>
      <c r="T40" s="1101"/>
      <c r="U40" s="1101"/>
      <c r="V40" s="1101"/>
      <c r="W40" s="1101"/>
      <c r="X40" s="1101"/>
      <c r="Y40" s="1101"/>
      <c r="Z40" s="1101"/>
      <c r="AA40" s="1101"/>
      <c r="AB40" s="1101"/>
      <c r="AC40" s="1101"/>
      <c r="AD40" s="1101"/>
      <c r="AE40" s="1102"/>
      <c r="AF40" s="1094"/>
      <c r="AG40" s="1095"/>
      <c r="AH40" s="1095"/>
      <c r="AI40" s="1095"/>
      <c r="AJ40" s="1096"/>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3"/>
      <c r="BF40" s="1083"/>
      <c r="BG40" s="1083"/>
      <c r="BH40" s="1083"/>
      <c r="BI40" s="1084"/>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15">
      <c r="A41" s="263">
        <v>14</v>
      </c>
      <c r="B41" s="1088"/>
      <c r="C41" s="1089"/>
      <c r="D41" s="1089"/>
      <c r="E41" s="1089"/>
      <c r="F41" s="1089"/>
      <c r="G41" s="1089"/>
      <c r="H41" s="1089"/>
      <c r="I41" s="1089"/>
      <c r="J41" s="1089"/>
      <c r="K41" s="1089"/>
      <c r="L41" s="1089"/>
      <c r="M41" s="1089"/>
      <c r="N41" s="1089"/>
      <c r="O41" s="1089"/>
      <c r="P41" s="1090"/>
      <c r="Q41" s="1100"/>
      <c r="R41" s="1101"/>
      <c r="S41" s="1101"/>
      <c r="T41" s="1101"/>
      <c r="U41" s="1101"/>
      <c r="V41" s="1101"/>
      <c r="W41" s="1101"/>
      <c r="X41" s="1101"/>
      <c r="Y41" s="1101"/>
      <c r="Z41" s="1101"/>
      <c r="AA41" s="1101"/>
      <c r="AB41" s="1101"/>
      <c r="AC41" s="1101"/>
      <c r="AD41" s="1101"/>
      <c r="AE41" s="1102"/>
      <c r="AF41" s="1094"/>
      <c r="AG41" s="1095"/>
      <c r="AH41" s="1095"/>
      <c r="AI41" s="1095"/>
      <c r="AJ41" s="1096"/>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3"/>
      <c r="BF41" s="1083"/>
      <c r="BG41" s="1083"/>
      <c r="BH41" s="1083"/>
      <c r="BI41" s="1084"/>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15">
      <c r="A42" s="263">
        <v>15</v>
      </c>
      <c r="B42" s="1088"/>
      <c r="C42" s="1089"/>
      <c r="D42" s="1089"/>
      <c r="E42" s="1089"/>
      <c r="F42" s="1089"/>
      <c r="G42" s="1089"/>
      <c r="H42" s="1089"/>
      <c r="I42" s="1089"/>
      <c r="J42" s="1089"/>
      <c r="K42" s="1089"/>
      <c r="L42" s="1089"/>
      <c r="M42" s="1089"/>
      <c r="N42" s="1089"/>
      <c r="O42" s="1089"/>
      <c r="P42" s="1090"/>
      <c r="Q42" s="1100"/>
      <c r="R42" s="1101"/>
      <c r="S42" s="1101"/>
      <c r="T42" s="1101"/>
      <c r="U42" s="1101"/>
      <c r="V42" s="1101"/>
      <c r="W42" s="1101"/>
      <c r="X42" s="1101"/>
      <c r="Y42" s="1101"/>
      <c r="Z42" s="1101"/>
      <c r="AA42" s="1101"/>
      <c r="AB42" s="1101"/>
      <c r="AC42" s="1101"/>
      <c r="AD42" s="1101"/>
      <c r="AE42" s="1102"/>
      <c r="AF42" s="1094"/>
      <c r="AG42" s="1095"/>
      <c r="AH42" s="1095"/>
      <c r="AI42" s="1095"/>
      <c r="AJ42" s="1096"/>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3"/>
      <c r="BF42" s="1083"/>
      <c r="BG42" s="1083"/>
      <c r="BH42" s="1083"/>
      <c r="BI42" s="1084"/>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15">
      <c r="A43" s="263">
        <v>16</v>
      </c>
      <c r="B43" s="1088"/>
      <c r="C43" s="1089"/>
      <c r="D43" s="1089"/>
      <c r="E43" s="1089"/>
      <c r="F43" s="1089"/>
      <c r="G43" s="1089"/>
      <c r="H43" s="1089"/>
      <c r="I43" s="1089"/>
      <c r="J43" s="1089"/>
      <c r="K43" s="1089"/>
      <c r="L43" s="1089"/>
      <c r="M43" s="1089"/>
      <c r="N43" s="1089"/>
      <c r="O43" s="1089"/>
      <c r="P43" s="1090"/>
      <c r="Q43" s="1100"/>
      <c r="R43" s="1101"/>
      <c r="S43" s="1101"/>
      <c r="T43" s="1101"/>
      <c r="U43" s="1101"/>
      <c r="V43" s="1101"/>
      <c r="W43" s="1101"/>
      <c r="X43" s="1101"/>
      <c r="Y43" s="1101"/>
      <c r="Z43" s="1101"/>
      <c r="AA43" s="1101"/>
      <c r="AB43" s="1101"/>
      <c r="AC43" s="1101"/>
      <c r="AD43" s="1101"/>
      <c r="AE43" s="1102"/>
      <c r="AF43" s="1094"/>
      <c r="AG43" s="1095"/>
      <c r="AH43" s="1095"/>
      <c r="AI43" s="1095"/>
      <c r="AJ43" s="1096"/>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3"/>
      <c r="BF43" s="1083"/>
      <c r="BG43" s="1083"/>
      <c r="BH43" s="1083"/>
      <c r="BI43" s="1084"/>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15">
      <c r="A44" s="263">
        <v>17</v>
      </c>
      <c r="B44" s="1088"/>
      <c r="C44" s="1089"/>
      <c r="D44" s="1089"/>
      <c r="E44" s="1089"/>
      <c r="F44" s="1089"/>
      <c r="G44" s="1089"/>
      <c r="H44" s="1089"/>
      <c r="I44" s="1089"/>
      <c r="J44" s="1089"/>
      <c r="K44" s="1089"/>
      <c r="L44" s="1089"/>
      <c r="M44" s="1089"/>
      <c r="N44" s="1089"/>
      <c r="O44" s="1089"/>
      <c r="P44" s="1090"/>
      <c r="Q44" s="1100"/>
      <c r="R44" s="1101"/>
      <c r="S44" s="1101"/>
      <c r="T44" s="1101"/>
      <c r="U44" s="1101"/>
      <c r="V44" s="1101"/>
      <c r="W44" s="1101"/>
      <c r="X44" s="1101"/>
      <c r="Y44" s="1101"/>
      <c r="Z44" s="1101"/>
      <c r="AA44" s="1101"/>
      <c r="AB44" s="1101"/>
      <c r="AC44" s="1101"/>
      <c r="AD44" s="1101"/>
      <c r="AE44" s="1102"/>
      <c r="AF44" s="1094"/>
      <c r="AG44" s="1095"/>
      <c r="AH44" s="1095"/>
      <c r="AI44" s="1095"/>
      <c r="AJ44" s="1096"/>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3"/>
      <c r="BF44" s="1083"/>
      <c r="BG44" s="1083"/>
      <c r="BH44" s="1083"/>
      <c r="BI44" s="1084"/>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15">
      <c r="A45" s="263">
        <v>18</v>
      </c>
      <c r="B45" s="1088"/>
      <c r="C45" s="1089"/>
      <c r="D45" s="1089"/>
      <c r="E45" s="1089"/>
      <c r="F45" s="1089"/>
      <c r="G45" s="1089"/>
      <c r="H45" s="1089"/>
      <c r="I45" s="1089"/>
      <c r="J45" s="1089"/>
      <c r="K45" s="1089"/>
      <c r="L45" s="1089"/>
      <c r="M45" s="1089"/>
      <c r="N45" s="1089"/>
      <c r="O45" s="1089"/>
      <c r="P45" s="1090"/>
      <c r="Q45" s="1100"/>
      <c r="R45" s="1101"/>
      <c r="S45" s="1101"/>
      <c r="T45" s="1101"/>
      <c r="U45" s="1101"/>
      <c r="V45" s="1101"/>
      <c r="W45" s="1101"/>
      <c r="X45" s="1101"/>
      <c r="Y45" s="1101"/>
      <c r="Z45" s="1101"/>
      <c r="AA45" s="1101"/>
      <c r="AB45" s="1101"/>
      <c r="AC45" s="1101"/>
      <c r="AD45" s="1101"/>
      <c r="AE45" s="1102"/>
      <c r="AF45" s="1094"/>
      <c r="AG45" s="1095"/>
      <c r="AH45" s="1095"/>
      <c r="AI45" s="1095"/>
      <c r="AJ45" s="1096"/>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3"/>
      <c r="BF45" s="1083"/>
      <c r="BG45" s="1083"/>
      <c r="BH45" s="1083"/>
      <c r="BI45" s="1084"/>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15">
      <c r="A46" s="263">
        <v>19</v>
      </c>
      <c r="B46" s="1088"/>
      <c r="C46" s="1089"/>
      <c r="D46" s="1089"/>
      <c r="E46" s="1089"/>
      <c r="F46" s="1089"/>
      <c r="G46" s="1089"/>
      <c r="H46" s="1089"/>
      <c r="I46" s="1089"/>
      <c r="J46" s="1089"/>
      <c r="K46" s="1089"/>
      <c r="L46" s="1089"/>
      <c r="M46" s="1089"/>
      <c r="N46" s="1089"/>
      <c r="O46" s="1089"/>
      <c r="P46" s="1090"/>
      <c r="Q46" s="1100"/>
      <c r="R46" s="1101"/>
      <c r="S46" s="1101"/>
      <c r="T46" s="1101"/>
      <c r="U46" s="1101"/>
      <c r="V46" s="1101"/>
      <c r="W46" s="1101"/>
      <c r="X46" s="1101"/>
      <c r="Y46" s="1101"/>
      <c r="Z46" s="1101"/>
      <c r="AA46" s="1101"/>
      <c r="AB46" s="1101"/>
      <c r="AC46" s="1101"/>
      <c r="AD46" s="1101"/>
      <c r="AE46" s="1102"/>
      <c r="AF46" s="1094"/>
      <c r="AG46" s="1095"/>
      <c r="AH46" s="1095"/>
      <c r="AI46" s="1095"/>
      <c r="AJ46" s="1096"/>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3"/>
      <c r="BF46" s="1083"/>
      <c r="BG46" s="1083"/>
      <c r="BH46" s="1083"/>
      <c r="BI46" s="1084"/>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15">
      <c r="A47" s="263">
        <v>20</v>
      </c>
      <c r="B47" s="1088"/>
      <c r="C47" s="1089"/>
      <c r="D47" s="1089"/>
      <c r="E47" s="1089"/>
      <c r="F47" s="1089"/>
      <c r="G47" s="1089"/>
      <c r="H47" s="1089"/>
      <c r="I47" s="1089"/>
      <c r="J47" s="1089"/>
      <c r="K47" s="1089"/>
      <c r="L47" s="1089"/>
      <c r="M47" s="1089"/>
      <c r="N47" s="1089"/>
      <c r="O47" s="1089"/>
      <c r="P47" s="1090"/>
      <c r="Q47" s="1100"/>
      <c r="R47" s="1101"/>
      <c r="S47" s="1101"/>
      <c r="T47" s="1101"/>
      <c r="U47" s="1101"/>
      <c r="V47" s="1101"/>
      <c r="W47" s="1101"/>
      <c r="X47" s="1101"/>
      <c r="Y47" s="1101"/>
      <c r="Z47" s="1101"/>
      <c r="AA47" s="1101"/>
      <c r="AB47" s="1101"/>
      <c r="AC47" s="1101"/>
      <c r="AD47" s="1101"/>
      <c r="AE47" s="1102"/>
      <c r="AF47" s="1094"/>
      <c r="AG47" s="1095"/>
      <c r="AH47" s="1095"/>
      <c r="AI47" s="1095"/>
      <c r="AJ47" s="1096"/>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3"/>
      <c r="BF47" s="1083"/>
      <c r="BG47" s="1083"/>
      <c r="BH47" s="1083"/>
      <c r="BI47" s="1084"/>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15">
      <c r="A48" s="263">
        <v>21</v>
      </c>
      <c r="B48" s="1088"/>
      <c r="C48" s="1089"/>
      <c r="D48" s="1089"/>
      <c r="E48" s="1089"/>
      <c r="F48" s="1089"/>
      <c r="G48" s="1089"/>
      <c r="H48" s="1089"/>
      <c r="I48" s="1089"/>
      <c r="J48" s="1089"/>
      <c r="K48" s="1089"/>
      <c r="L48" s="1089"/>
      <c r="M48" s="1089"/>
      <c r="N48" s="1089"/>
      <c r="O48" s="1089"/>
      <c r="P48" s="1090"/>
      <c r="Q48" s="1100"/>
      <c r="R48" s="1101"/>
      <c r="S48" s="1101"/>
      <c r="T48" s="1101"/>
      <c r="U48" s="1101"/>
      <c r="V48" s="1101"/>
      <c r="W48" s="1101"/>
      <c r="X48" s="1101"/>
      <c r="Y48" s="1101"/>
      <c r="Z48" s="1101"/>
      <c r="AA48" s="1101"/>
      <c r="AB48" s="1101"/>
      <c r="AC48" s="1101"/>
      <c r="AD48" s="1101"/>
      <c r="AE48" s="1102"/>
      <c r="AF48" s="1094"/>
      <c r="AG48" s="1095"/>
      <c r="AH48" s="1095"/>
      <c r="AI48" s="1095"/>
      <c r="AJ48" s="1096"/>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3"/>
      <c r="BF48" s="1083"/>
      <c r="BG48" s="1083"/>
      <c r="BH48" s="1083"/>
      <c r="BI48" s="1084"/>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15">
      <c r="A49" s="263">
        <v>22</v>
      </c>
      <c r="B49" s="1088"/>
      <c r="C49" s="1089"/>
      <c r="D49" s="1089"/>
      <c r="E49" s="1089"/>
      <c r="F49" s="1089"/>
      <c r="G49" s="1089"/>
      <c r="H49" s="1089"/>
      <c r="I49" s="1089"/>
      <c r="J49" s="1089"/>
      <c r="K49" s="1089"/>
      <c r="L49" s="1089"/>
      <c r="M49" s="1089"/>
      <c r="N49" s="1089"/>
      <c r="O49" s="1089"/>
      <c r="P49" s="1090"/>
      <c r="Q49" s="1100"/>
      <c r="R49" s="1101"/>
      <c r="S49" s="1101"/>
      <c r="T49" s="1101"/>
      <c r="U49" s="1101"/>
      <c r="V49" s="1101"/>
      <c r="W49" s="1101"/>
      <c r="X49" s="1101"/>
      <c r="Y49" s="1101"/>
      <c r="Z49" s="1101"/>
      <c r="AA49" s="1101"/>
      <c r="AB49" s="1101"/>
      <c r="AC49" s="1101"/>
      <c r="AD49" s="1101"/>
      <c r="AE49" s="1102"/>
      <c r="AF49" s="1094"/>
      <c r="AG49" s="1095"/>
      <c r="AH49" s="1095"/>
      <c r="AI49" s="1095"/>
      <c r="AJ49" s="1096"/>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3"/>
      <c r="BF49" s="1083"/>
      <c r="BG49" s="1083"/>
      <c r="BH49" s="1083"/>
      <c r="BI49" s="1084"/>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15">
      <c r="A50" s="263">
        <v>23</v>
      </c>
      <c r="B50" s="1088"/>
      <c r="C50" s="1089"/>
      <c r="D50" s="1089"/>
      <c r="E50" s="1089"/>
      <c r="F50" s="1089"/>
      <c r="G50" s="1089"/>
      <c r="H50" s="1089"/>
      <c r="I50" s="1089"/>
      <c r="J50" s="1089"/>
      <c r="K50" s="1089"/>
      <c r="L50" s="1089"/>
      <c r="M50" s="1089"/>
      <c r="N50" s="1089"/>
      <c r="O50" s="1089"/>
      <c r="P50" s="1090"/>
      <c r="Q50" s="1091"/>
      <c r="R50" s="1092"/>
      <c r="S50" s="1092"/>
      <c r="T50" s="1092"/>
      <c r="U50" s="1092"/>
      <c r="V50" s="1092"/>
      <c r="W50" s="1092"/>
      <c r="X50" s="1092"/>
      <c r="Y50" s="1092"/>
      <c r="Z50" s="1092"/>
      <c r="AA50" s="1092"/>
      <c r="AB50" s="1092"/>
      <c r="AC50" s="1092"/>
      <c r="AD50" s="1092"/>
      <c r="AE50" s="1093"/>
      <c r="AF50" s="1094"/>
      <c r="AG50" s="1095"/>
      <c r="AH50" s="1095"/>
      <c r="AI50" s="1095"/>
      <c r="AJ50" s="1096"/>
      <c r="AK50" s="1097"/>
      <c r="AL50" s="1092"/>
      <c r="AM50" s="1092"/>
      <c r="AN50" s="1092"/>
      <c r="AO50" s="1092"/>
      <c r="AP50" s="1092"/>
      <c r="AQ50" s="1092"/>
      <c r="AR50" s="1092"/>
      <c r="AS50" s="1092"/>
      <c r="AT50" s="1092"/>
      <c r="AU50" s="1092"/>
      <c r="AV50" s="1092"/>
      <c r="AW50" s="1092"/>
      <c r="AX50" s="1092"/>
      <c r="AY50" s="1092"/>
      <c r="AZ50" s="1098"/>
      <c r="BA50" s="1098"/>
      <c r="BB50" s="1098"/>
      <c r="BC50" s="1098"/>
      <c r="BD50" s="1098"/>
      <c r="BE50" s="1083"/>
      <c r="BF50" s="1083"/>
      <c r="BG50" s="1083"/>
      <c r="BH50" s="1083"/>
      <c r="BI50" s="1084"/>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15">
      <c r="A51" s="263">
        <v>24</v>
      </c>
      <c r="B51" s="1088"/>
      <c r="C51" s="1089"/>
      <c r="D51" s="1089"/>
      <c r="E51" s="1089"/>
      <c r="F51" s="1089"/>
      <c r="G51" s="1089"/>
      <c r="H51" s="1089"/>
      <c r="I51" s="1089"/>
      <c r="J51" s="1089"/>
      <c r="K51" s="1089"/>
      <c r="L51" s="1089"/>
      <c r="M51" s="1089"/>
      <c r="N51" s="1089"/>
      <c r="O51" s="1089"/>
      <c r="P51" s="1090"/>
      <c r="Q51" s="1091"/>
      <c r="R51" s="1092"/>
      <c r="S51" s="1092"/>
      <c r="T51" s="1092"/>
      <c r="U51" s="1092"/>
      <c r="V51" s="1092"/>
      <c r="W51" s="1092"/>
      <c r="X51" s="1092"/>
      <c r="Y51" s="1092"/>
      <c r="Z51" s="1092"/>
      <c r="AA51" s="1092"/>
      <c r="AB51" s="1092"/>
      <c r="AC51" s="1092"/>
      <c r="AD51" s="1092"/>
      <c r="AE51" s="1093"/>
      <c r="AF51" s="1094"/>
      <c r="AG51" s="1095"/>
      <c r="AH51" s="1095"/>
      <c r="AI51" s="1095"/>
      <c r="AJ51" s="1096"/>
      <c r="AK51" s="1097"/>
      <c r="AL51" s="1092"/>
      <c r="AM51" s="1092"/>
      <c r="AN51" s="1092"/>
      <c r="AO51" s="1092"/>
      <c r="AP51" s="1092"/>
      <c r="AQ51" s="1092"/>
      <c r="AR51" s="1092"/>
      <c r="AS51" s="1092"/>
      <c r="AT51" s="1092"/>
      <c r="AU51" s="1092"/>
      <c r="AV51" s="1092"/>
      <c r="AW51" s="1092"/>
      <c r="AX51" s="1092"/>
      <c r="AY51" s="1092"/>
      <c r="AZ51" s="1098"/>
      <c r="BA51" s="1098"/>
      <c r="BB51" s="1098"/>
      <c r="BC51" s="1098"/>
      <c r="BD51" s="1098"/>
      <c r="BE51" s="1083"/>
      <c r="BF51" s="1083"/>
      <c r="BG51" s="1083"/>
      <c r="BH51" s="1083"/>
      <c r="BI51" s="1084"/>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15">
      <c r="A52" s="263">
        <v>25</v>
      </c>
      <c r="B52" s="1088"/>
      <c r="C52" s="1089"/>
      <c r="D52" s="1089"/>
      <c r="E52" s="1089"/>
      <c r="F52" s="1089"/>
      <c r="G52" s="1089"/>
      <c r="H52" s="1089"/>
      <c r="I52" s="1089"/>
      <c r="J52" s="1089"/>
      <c r="K52" s="1089"/>
      <c r="L52" s="1089"/>
      <c r="M52" s="1089"/>
      <c r="N52" s="1089"/>
      <c r="O52" s="1089"/>
      <c r="P52" s="1090"/>
      <c r="Q52" s="1091"/>
      <c r="R52" s="1092"/>
      <c r="S52" s="1092"/>
      <c r="T52" s="1092"/>
      <c r="U52" s="1092"/>
      <c r="V52" s="1092"/>
      <c r="W52" s="1092"/>
      <c r="X52" s="1092"/>
      <c r="Y52" s="1092"/>
      <c r="Z52" s="1092"/>
      <c r="AA52" s="1092"/>
      <c r="AB52" s="1092"/>
      <c r="AC52" s="1092"/>
      <c r="AD52" s="1092"/>
      <c r="AE52" s="1093"/>
      <c r="AF52" s="1094"/>
      <c r="AG52" s="1095"/>
      <c r="AH52" s="1095"/>
      <c r="AI52" s="1095"/>
      <c r="AJ52" s="1096"/>
      <c r="AK52" s="1097"/>
      <c r="AL52" s="1092"/>
      <c r="AM52" s="1092"/>
      <c r="AN52" s="1092"/>
      <c r="AO52" s="1092"/>
      <c r="AP52" s="1092"/>
      <c r="AQ52" s="1092"/>
      <c r="AR52" s="1092"/>
      <c r="AS52" s="1092"/>
      <c r="AT52" s="1092"/>
      <c r="AU52" s="1092"/>
      <c r="AV52" s="1092"/>
      <c r="AW52" s="1092"/>
      <c r="AX52" s="1092"/>
      <c r="AY52" s="1092"/>
      <c r="AZ52" s="1098"/>
      <c r="BA52" s="1098"/>
      <c r="BB52" s="1098"/>
      <c r="BC52" s="1098"/>
      <c r="BD52" s="1098"/>
      <c r="BE52" s="1083"/>
      <c r="BF52" s="1083"/>
      <c r="BG52" s="1083"/>
      <c r="BH52" s="1083"/>
      <c r="BI52" s="1084"/>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15">
      <c r="A53" s="263">
        <v>26</v>
      </c>
      <c r="B53" s="1088"/>
      <c r="C53" s="1089"/>
      <c r="D53" s="1089"/>
      <c r="E53" s="1089"/>
      <c r="F53" s="1089"/>
      <c r="G53" s="1089"/>
      <c r="H53" s="1089"/>
      <c r="I53" s="1089"/>
      <c r="J53" s="1089"/>
      <c r="K53" s="1089"/>
      <c r="L53" s="1089"/>
      <c r="M53" s="1089"/>
      <c r="N53" s="1089"/>
      <c r="O53" s="1089"/>
      <c r="P53" s="1090"/>
      <c r="Q53" s="1091"/>
      <c r="R53" s="1092"/>
      <c r="S53" s="1092"/>
      <c r="T53" s="1092"/>
      <c r="U53" s="1092"/>
      <c r="V53" s="1092"/>
      <c r="W53" s="1092"/>
      <c r="X53" s="1092"/>
      <c r="Y53" s="1092"/>
      <c r="Z53" s="1092"/>
      <c r="AA53" s="1092"/>
      <c r="AB53" s="1092"/>
      <c r="AC53" s="1092"/>
      <c r="AD53" s="1092"/>
      <c r="AE53" s="1093"/>
      <c r="AF53" s="1094"/>
      <c r="AG53" s="1095"/>
      <c r="AH53" s="1095"/>
      <c r="AI53" s="1095"/>
      <c r="AJ53" s="1096"/>
      <c r="AK53" s="1097"/>
      <c r="AL53" s="1092"/>
      <c r="AM53" s="1092"/>
      <c r="AN53" s="1092"/>
      <c r="AO53" s="1092"/>
      <c r="AP53" s="1092"/>
      <c r="AQ53" s="1092"/>
      <c r="AR53" s="1092"/>
      <c r="AS53" s="1092"/>
      <c r="AT53" s="1092"/>
      <c r="AU53" s="1092"/>
      <c r="AV53" s="1092"/>
      <c r="AW53" s="1092"/>
      <c r="AX53" s="1092"/>
      <c r="AY53" s="1092"/>
      <c r="AZ53" s="1098"/>
      <c r="BA53" s="1098"/>
      <c r="BB53" s="1098"/>
      <c r="BC53" s="1098"/>
      <c r="BD53" s="1098"/>
      <c r="BE53" s="1083"/>
      <c r="BF53" s="1083"/>
      <c r="BG53" s="1083"/>
      <c r="BH53" s="1083"/>
      <c r="BI53" s="1084"/>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15">
      <c r="A54" s="263">
        <v>27</v>
      </c>
      <c r="B54" s="1088"/>
      <c r="C54" s="1089"/>
      <c r="D54" s="1089"/>
      <c r="E54" s="1089"/>
      <c r="F54" s="1089"/>
      <c r="G54" s="1089"/>
      <c r="H54" s="1089"/>
      <c r="I54" s="1089"/>
      <c r="J54" s="1089"/>
      <c r="K54" s="1089"/>
      <c r="L54" s="1089"/>
      <c r="M54" s="1089"/>
      <c r="N54" s="1089"/>
      <c r="O54" s="1089"/>
      <c r="P54" s="1090"/>
      <c r="Q54" s="1091"/>
      <c r="R54" s="1092"/>
      <c r="S54" s="1092"/>
      <c r="T54" s="1092"/>
      <c r="U54" s="1092"/>
      <c r="V54" s="1092"/>
      <c r="W54" s="1092"/>
      <c r="X54" s="1092"/>
      <c r="Y54" s="1092"/>
      <c r="Z54" s="1092"/>
      <c r="AA54" s="1092"/>
      <c r="AB54" s="1092"/>
      <c r="AC54" s="1092"/>
      <c r="AD54" s="1092"/>
      <c r="AE54" s="1093"/>
      <c r="AF54" s="1094"/>
      <c r="AG54" s="1095"/>
      <c r="AH54" s="1095"/>
      <c r="AI54" s="1095"/>
      <c r="AJ54" s="1096"/>
      <c r="AK54" s="1097"/>
      <c r="AL54" s="1092"/>
      <c r="AM54" s="1092"/>
      <c r="AN54" s="1092"/>
      <c r="AO54" s="1092"/>
      <c r="AP54" s="1092"/>
      <c r="AQ54" s="1092"/>
      <c r="AR54" s="1092"/>
      <c r="AS54" s="1092"/>
      <c r="AT54" s="1092"/>
      <c r="AU54" s="1092"/>
      <c r="AV54" s="1092"/>
      <c r="AW54" s="1092"/>
      <c r="AX54" s="1092"/>
      <c r="AY54" s="1092"/>
      <c r="AZ54" s="1098"/>
      <c r="BA54" s="1098"/>
      <c r="BB54" s="1098"/>
      <c r="BC54" s="1098"/>
      <c r="BD54" s="1098"/>
      <c r="BE54" s="1083"/>
      <c r="BF54" s="1083"/>
      <c r="BG54" s="1083"/>
      <c r="BH54" s="1083"/>
      <c r="BI54" s="1084"/>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15">
      <c r="A55" s="263">
        <v>28</v>
      </c>
      <c r="B55" s="1088"/>
      <c r="C55" s="1089"/>
      <c r="D55" s="1089"/>
      <c r="E55" s="1089"/>
      <c r="F55" s="1089"/>
      <c r="G55" s="1089"/>
      <c r="H55" s="1089"/>
      <c r="I55" s="1089"/>
      <c r="J55" s="1089"/>
      <c r="K55" s="1089"/>
      <c r="L55" s="1089"/>
      <c r="M55" s="1089"/>
      <c r="N55" s="1089"/>
      <c r="O55" s="1089"/>
      <c r="P55" s="1090"/>
      <c r="Q55" s="1091"/>
      <c r="R55" s="1092"/>
      <c r="S55" s="1092"/>
      <c r="T55" s="1092"/>
      <c r="U55" s="1092"/>
      <c r="V55" s="1092"/>
      <c r="W55" s="1092"/>
      <c r="X55" s="1092"/>
      <c r="Y55" s="1092"/>
      <c r="Z55" s="1092"/>
      <c r="AA55" s="1092"/>
      <c r="AB55" s="1092"/>
      <c r="AC55" s="1092"/>
      <c r="AD55" s="1092"/>
      <c r="AE55" s="1093"/>
      <c r="AF55" s="1094"/>
      <c r="AG55" s="1095"/>
      <c r="AH55" s="1095"/>
      <c r="AI55" s="1095"/>
      <c r="AJ55" s="1096"/>
      <c r="AK55" s="1097"/>
      <c r="AL55" s="1092"/>
      <c r="AM55" s="1092"/>
      <c r="AN55" s="1092"/>
      <c r="AO55" s="1092"/>
      <c r="AP55" s="1092"/>
      <c r="AQ55" s="1092"/>
      <c r="AR55" s="1092"/>
      <c r="AS55" s="1092"/>
      <c r="AT55" s="1092"/>
      <c r="AU55" s="1092"/>
      <c r="AV55" s="1092"/>
      <c r="AW55" s="1092"/>
      <c r="AX55" s="1092"/>
      <c r="AY55" s="1092"/>
      <c r="AZ55" s="1098"/>
      <c r="BA55" s="1098"/>
      <c r="BB55" s="1098"/>
      <c r="BC55" s="1098"/>
      <c r="BD55" s="1098"/>
      <c r="BE55" s="1083"/>
      <c r="BF55" s="1083"/>
      <c r="BG55" s="1083"/>
      <c r="BH55" s="1083"/>
      <c r="BI55" s="1084"/>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15">
      <c r="A56" s="263">
        <v>29</v>
      </c>
      <c r="B56" s="1088"/>
      <c r="C56" s="1089"/>
      <c r="D56" s="1089"/>
      <c r="E56" s="1089"/>
      <c r="F56" s="1089"/>
      <c r="G56" s="1089"/>
      <c r="H56" s="1089"/>
      <c r="I56" s="1089"/>
      <c r="J56" s="1089"/>
      <c r="K56" s="1089"/>
      <c r="L56" s="1089"/>
      <c r="M56" s="1089"/>
      <c r="N56" s="1089"/>
      <c r="O56" s="1089"/>
      <c r="P56" s="1090"/>
      <c r="Q56" s="1091"/>
      <c r="R56" s="1092"/>
      <c r="S56" s="1092"/>
      <c r="T56" s="1092"/>
      <c r="U56" s="1092"/>
      <c r="V56" s="1092"/>
      <c r="W56" s="1092"/>
      <c r="X56" s="1092"/>
      <c r="Y56" s="1092"/>
      <c r="Z56" s="1092"/>
      <c r="AA56" s="1092"/>
      <c r="AB56" s="1092"/>
      <c r="AC56" s="1092"/>
      <c r="AD56" s="1092"/>
      <c r="AE56" s="1093"/>
      <c r="AF56" s="1094"/>
      <c r="AG56" s="1095"/>
      <c r="AH56" s="1095"/>
      <c r="AI56" s="1095"/>
      <c r="AJ56" s="1096"/>
      <c r="AK56" s="1097"/>
      <c r="AL56" s="1092"/>
      <c r="AM56" s="1092"/>
      <c r="AN56" s="1092"/>
      <c r="AO56" s="1092"/>
      <c r="AP56" s="1092"/>
      <c r="AQ56" s="1092"/>
      <c r="AR56" s="1092"/>
      <c r="AS56" s="1092"/>
      <c r="AT56" s="1092"/>
      <c r="AU56" s="1092"/>
      <c r="AV56" s="1092"/>
      <c r="AW56" s="1092"/>
      <c r="AX56" s="1092"/>
      <c r="AY56" s="1092"/>
      <c r="AZ56" s="1098"/>
      <c r="BA56" s="1098"/>
      <c r="BB56" s="1098"/>
      <c r="BC56" s="1098"/>
      <c r="BD56" s="1098"/>
      <c r="BE56" s="1083"/>
      <c r="BF56" s="1083"/>
      <c r="BG56" s="1083"/>
      <c r="BH56" s="1083"/>
      <c r="BI56" s="1084"/>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15">
      <c r="A57" s="263">
        <v>30</v>
      </c>
      <c r="B57" s="1088"/>
      <c r="C57" s="1089"/>
      <c r="D57" s="1089"/>
      <c r="E57" s="1089"/>
      <c r="F57" s="1089"/>
      <c r="G57" s="1089"/>
      <c r="H57" s="1089"/>
      <c r="I57" s="1089"/>
      <c r="J57" s="1089"/>
      <c r="K57" s="1089"/>
      <c r="L57" s="1089"/>
      <c r="M57" s="1089"/>
      <c r="N57" s="1089"/>
      <c r="O57" s="1089"/>
      <c r="P57" s="1090"/>
      <c r="Q57" s="1091"/>
      <c r="R57" s="1092"/>
      <c r="S57" s="1092"/>
      <c r="T57" s="1092"/>
      <c r="U57" s="1092"/>
      <c r="V57" s="1092"/>
      <c r="W57" s="1092"/>
      <c r="X57" s="1092"/>
      <c r="Y57" s="1092"/>
      <c r="Z57" s="1092"/>
      <c r="AA57" s="1092"/>
      <c r="AB57" s="1092"/>
      <c r="AC57" s="1092"/>
      <c r="AD57" s="1092"/>
      <c r="AE57" s="1093"/>
      <c r="AF57" s="1094"/>
      <c r="AG57" s="1095"/>
      <c r="AH57" s="1095"/>
      <c r="AI57" s="1095"/>
      <c r="AJ57" s="1096"/>
      <c r="AK57" s="1097"/>
      <c r="AL57" s="1092"/>
      <c r="AM57" s="1092"/>
      <c r="AN57" s="1092"/>
      <c r="AO57" s="1092"/>
      <c r="AP57" s="1092"/>
      <c r="AQ57" s="1092"/>
      <c r="AR57" s="1092"/>
      <c r="AS57" s="1092"/>
      <c r="AT57" s="1092"/>
      <c r="AU57" s="1092"/>
      <c r="AV57" s="1092"/>
      <c r="AW57" s="1092"/>
      <c r="AX57" s="1092"/>
      <c r="AY57" s="1092"/>
      <c r="AZ57" s="1098"/>
      <c r="BA57" s="1098"/>
      <c r="BB57" s="1098"/>
      <c r="BC57" s="1098"/>
      <c r="BD57" s="1098"/>
      <c r="BE57" s="1083"/>
      <c r="BF57" s="1083"/>
      <c r="BG57" s="1083"/>
      <c r="BH57" s="1083"/>
      <c r="BI57" s="1084"/>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15">
      <c r="A58" s="263">
        <v>31</v>
      </c>
      <c r="B58" s="1088"/>
      <c r="C58" s="1089"/>
      <c r="D58" s="1089"/>
      <c r="E58" s="1089"/>
      <c r="F58" s="1089"/>
      <c r="G58" s="1089"/>
      <c r="H58" s="1089"/>
      <c r="I58" s="1089"/>
      <c r="J58" s="1089"/>
      <c r="K58" s="1089"/>
      <c r="L58" s="1089"/>
      <c r="M58" s="1089"/>
      <c r="N58" s="1089"/>
      <c r="O58" s="1089"/>
      <c r="P58" s="1090"/>
      <c r="Q58" s="1091"/>
      <c r="R58" s="1092"/>
      <c r="S58" s="1092"/>
      <c r="T58" s="1092"/>
      <c r="U58" s="1092"/>
      <c r="V58" s="1092"/>
      <c r="W58" s="1092"/>
      <c r="X58" s="1092"/>
      <c r="Y58" s="1092"/>
      <c r="Z58" s="1092"/>
      <c r="AA58" s="1092"/>
      <c r="AB58" s="1092"/>
      <c r="AC58" s="1092"/>
      <c r="AD58" s="1092"/>
      <c r="AE58" s="1093"/>
      <c r="AF58" s="1094"/>
      <c r="AG58" s="1095"/>
      <c r="AH58" s="1095"/>
      <c r="AI58" s="1095"/>
      <c r="AJ58" s="1096"/>
      <c r="AK58" s="1097"/>
      <c r="AL58" s="1092"/>
      <c r="AM58" s="1092"/>
      <c r="AN58" s="1092"/>
      <c r="AO58" s="1092"/>
      <c r="AP58" s="1092"/>
      <c r="AQ58" s="1092"/>
      <c r="AR58" s="1092"/>
      <c r="AS58" s="1092"/>
      <c r="AT58" s="1092"/>
      <c r="AU58" s="1092"/>
      <c r="AV58" s="1092"/>
      <c r="AW58" s="1092"/>
      <c r="AX58" s="1092"/>
      <c r="AY58" s="1092"/>
      <c r="AZ58" s="1098"/>
      <c r="BA58" s="1098"/>
      <c r="BB58" s="1098"/>
      <c r="BC58" s="1098"/>
      <c r="BD58" s="1098"/>
      <c r="BE58" s="1083"/>
      <c r="BF58" s="1083"/>
      <c r="BG58" s="1083"/>
      <c r="BH58" s="1083"/>
      <c r="BI58" s="1084"/>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15">
      <c r="A59" s="263">
        <v>32</v>
      </c>
      <c r="B59" s="1088"/>
      <c r="C59" s="1089"/>
      <c r="D59" s="1089"/>
      <c r="E59" s="1089"/>
      <c r="F59" s="1089"/>
      <c r="G59" s="1089"/>
      <c r="H59" s="1089"/>
      <c r="I59" s="1089"/>
      <c r="J59" s="1089"/>
      <c r="K59" s="1089"/>
      <c r="L59" s="1089"/>
      <c r="M59" s="1089"/>
      <c r="N59" s="1089"/>
      <c r="O59" s="1089"/>
      <c r="P59" s="1090"/>
      <c r="Q59" s="1091"/>
      <c r="R59" s="1092"/>
      <c r="S59" s="1092"/>
      <c r="T59" s="1092"/>
      <c r="U59" s="1092"/>
      <c r="V59" s="1092"/>
      <c r="W59" s="1092"/>
      <c r="X59" s="1092"/>
      <c r="Y59" s="1092"/>
      <c r="Z59" s="1092"/>
      <c r="AA59" s="1092"/>
      <c r="AB59" s="1092"/>
      <c r="AC59" s="1092"/>
      <c r="AD59" s="1092"/>
      <c r="AE59" s="1093"/>
      <c r="AF59" s="1094"/>
      <c r="AG59" s="1095"/>
      <c r="AH59" s="1095"/>
      <c r="AI59" s="1095"/>
      <c r="AJ59" s="1096"/>
      <c r="AK59" s="1097"/>
      <c r="AL59" s="1092"/>
      <c r="AM59" s="1092"/>
      <c r="AN59" s="1092"/>
      <c r="AO59" s="1092"/>
      <c r="AP59" s="1092"/>
      <c r="AQ59" s="1092"/>
      <c r="AR59" s="1092"/>
      <c r="AS59" s="1092"/>
      <c r="AT59" s="1092"/>
      <c r="AU59" s="1092"/>
      <c r="AV59" s="1092"/>
      <c r="AW59" s="1092"/>
      <c r="AX59" s="1092"/>
      <c r="AY59" s="1092"/>
      <c r="AZ59" s="1098"/>
      <c r="BA59" s="1098"/>
      <c r="BB59" s="1098"/>
      <c r="BC59" s="1098"/>
      <c r="BD59" s="1098"/>
      <c r="BE59" s="1083"/>
      <c r="BF59" s="1083"/>
      <c r="BG59" s="1083"/>
      <c r="BH59" s="1083"/>
      <c r="BI59" s="1084"/>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15">
      <c r="A60" s="263">
        <v>33</v>
      </c>
      <c r="B60" s="1088"/>
      <c r="C60" s="1089"/>
      <c r="D60" s="1089"/>
      <c r="E60" s="1089"/>
      <c r="F60" s="1089"/>
      <c r="G60" s="1089"/>
      <c r="H60" s="1089"/>
      <c r="I60" s="1089"/>
      <c r="J60" s="1089"/>
      <c r="K60" s="1089"/>
      <c r="L60" s="1089"/>
      <c r="M60" s="1089"/>
      <c r="N60" s="1089"/>
      <c r="O60" s="1089"/>
      <c r="P60" s="1090"/>
      <c r="Q60" s="1091"/>
      <c r="R60" s="1092"/>
      <c r="S60" s="1092"/>
      <c r="T60" s="1092"/>
      <c r="U60" s="1092"/>
      <c r="V60" s="1092"/>
      <c r="W60" s="1092"/>
      <c r="X60" s="1092"/>
      <c r="Y60" s="1092"/>
      <c r="Z60" s="1092"/>
      <c r="AA60" s="1092"/>
      <c r="AB60" s="1092"/>
      <c r="AC60" s="1092"/>
      <c r="AD60" s="1092"/>
      <c r="AE60" s="1093"/>
      <c r="AF60" s="1094"/>
      <c r="AG60" s="1095"/>
      <c r="AH60" s="1095"/>
      <c r="AI60" s="1095"/>
      <c r="AJ60" s="1096"/>
      <c r="AK60" s="1097"/>
      <c r="AL60" s="1092"/>
      <c r="AM60" s="1092"/>
      <c r="AN60" s="1092"/>
      <c r="AO60" s="1092"/>
      <c r="AP60" s="1092"/>
      <c r="AQ60" s="1092"/>
      <c r="AR60" s="1092"/>
      <c r="AS60" s="1092"/>
      <c r="AT60" s="1092"/>
      <c r="AU60" s="1092"/>
      <c r="AV60" s="1092"/>
      <c r="AW60" s="1092"/>
      <c r="AX60" s="1092"/>
      <c r="AY60" s="1092"/>
      <c r="AZ60" s="1098"/>
      <c r="BA60" s="1098"/>
      <c r="BB60" s="1098"/>
      <c r="BC60" s="1098"/>
      <c r="BD60" s="1098"/>
      <c r="BE60" s="1083"/>
      <c r="BF60" s="1083"/>
      <c r="BG60" s="1083"/>
      <c r="BH60" s="1083"/>
      <c r="BI60" s="1084"/>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
      <c r="A61" s="263">
        <v>34</v>
      </c>
      <c r="B61" s="1088"/>
      <c r="C61" s="1089"/>
      <c r="D61" s="1089"/>
      <c r="E61" s="1089"/>
      <c r="F61" s="1089"/>
      <c r="G61" s="1089"/>
      <c r="H61" s="1089"/>
      <c r="I61" s="1089"/>
      <c r="J61" s="1089"/>
      <c r="K61" s="1089"/>
      <c r="L61" s="1089"/>
      <c r="M61" s="1089"/>
      <c r="N61" s="1089"/>
      <c r="O61" s="1089"/>
      <c r="P61" s="1090"/>
      <c r="Q61" s="1091"/>
      <c r="R61" s="1092"/>
      <c r="S61" s="1092"/>
      <c r="T61" s="1092"/>
      <c r="U61" s="1092"/>
      <c r="V61" s="1092"/>
      <c r="W61" s="1092"/>
      <c r="X61" s="1092"/>
      <c r="Y61" s="1092"/>
      <c r="Z61" s="1092"/>
      <c r="AA61" s="1092"/>
      <c r="AB61" s="1092"/>
      <c r="AC61" s="1092"/>
      <c r="AD61" s="1092"/>
      <c r="AE61" s="1093"/>
      <c r="AF61" s="1094"/>
      <c r="AG61" s="1095"/>
      <c r="AH61" s="1095"/>
      <c r="AI61" s="1095"/>
      <c r="AJ61" s="1096"/>
      <c r="AK61" s="1097"/>
      <c r="AL61" s="1092"/>
      <c r="AM61" s="1092"/>
      <c r="AN61" s="1092"/>
      <c r="AO61" s="1092"/>
      <c r="AP61" s="1092"/>
      <c r="AQ61" s="1092"/>
      <c r="AR61" s="1092"/>
      <c r="AS61" s="1092"/>
      <c r="AT61" s="1092"/>
      <c r="AU61" s="1092"/>
      <c r="AV61" s="1092"/>
      <c r="AW61" s="1092"/>
      <c r="AX61" s="1092"/>
      <c r="AY61" s="1092"/>
      <c r="AZ61" s="1098"/>
      <c r="BA61" s="1098"/>
      <c r="BB61" s="1098"/>
      <c r="BC61" s="1098"/>
      <c r="BD61" s="1098"/>
      <c r="BE61" s="1083"/>
      <c r="BF61" s="1083"/>
      <c r="BG61" s="1083"/>
      <c r="BH61" s="1083"/>
      <c r="BI61" s="1084"/>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15">
      <c r="A62" s="263">
        <v>35</v>
      </c>
      <c r="B62" s="1088"/>
      <c r="C62" s="1089"/>
      <c r="D62" s="1089"/>
      <c r="E62" s="1089"/>
      <c r="F62" s="1089"/>
      <c r="G62" s="1089"/>
      <c r="H62" s="1089"/>
      <c r="I62" s="1089"/>
      <c r="J62" s="1089"/>
      <c r="K62" s="1089"/>
      <c r="L62" s="1089"/>
      <c r="M62" s="1089"/>
      <c r="N62" s="1089"/>
      <c r="O62" s="1089"/>
      <c r="P62" s="1090"/>
      <c r="Q62" s="1091"/>
      <c r="R62" s="1092"/>
      <c r="S62" s="1092"/>
      <c r="T62" s="1092"/>
      <c r="U62" s="1092"/>
      <c r="V62" s="1092"/>
      <c r="W62" s="1092"/>
      <c r="X62" s="1092"/>
      <c r="Y62" s="1092"/>
      <c r="Z62" s="1092"/>
      <c r="AA62" s="1092"/>
      <c r="AB62" s="1092"/>
      <c r="AC62" s="1092"/>
      <c r="AD62" s="1092"/>
      <c r="AE62" s="1093"/>
      <c r="AF62" s="1094"/>
      <c r="AG62" s="1095"/>
      <c r="AH62" s="1095"/>
      <c r="AI62" s="1095"/>
      <c r="AJ62" s="1096"/>
      <c r="AK62" s="1097"/>
      <c r="AL62" s="1092"/>
      <c r="AM62" s="1092"/>
      <c r="AN62" s="1092"/>
      <c r="AO62" s="1092"/>
      <c r="AP62" s="1092"/>
      <c r="AQ62" s="1092"/>
      <c r="AR62" s="1092"/>
      <c r="AS62" s="1092"/>
      <c r="AT62" s="1092"/>
      <c r="AU62" s="1092"/>
      <c r="AV62" s="1092"/>
      <c r="AW62" s="1092"/>
      <c r="AX62" s="1092"/>
      <c r="AY62" s="1092"/>
      <c r="AZ62" s="1098"/>
      <c r="BA62" s="1098"/>
      <c r="BB62" s="1098"/>
      <c r="BC62" s="1098"/>
      <c r="BD62" s="1098"/>
      <c r="BE62" s="1083"/>
      <c r="BF62" s="1083"/>
      <c r="BG62" s="1083"/>
      <c r="BH62" s="1083"/>
      <c r="BI62" s="1084"/>
      <c r="BJ62" s="1085" t="s">
        <v>412</v>
      </c>
      <c r="BK62" s="1086"/>
      <c r="BL62" s="1086"/>
      <c r="BM62" s="1086"/>
      <c r="BN62" s="1087"/>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
      <c r="A63" s="266" t="s">
        <v>391</v>
      </c>
      <c r="B63" s="1001" t="s">
        <v>413</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79"/>
      <c r="AF63" s="1080">
        <v>527</v>
      </c>
      <c r="AG63" s="1016"/>
      <c r="AH63" s="1016"/>
      <c r="AI63" s="1016"/>
      <c r="AJ63" s="1081"/>
      <c r="AK63" s="1082"/>
      <c r="AL63" s="1020"/>
      <c r="AM63" s="1020"/>
      <c r="AN63" s="1020"/>
      <c r="AO63" s="1020"/>
      <c r="AP63" s="1016">
        <f>SUM(AP28:AT62)</f>
        <v>2173</v>
      </c>
      <c r="AQ63" s="1016"/>
      <c r="AR63" s="1016"/>
      <c r="AS63" s="1016"/>
      <c r="AT63" s="1016"/>
      <c r="AU63" s="1016">
        <f>SUM(AU28:AY62)</f>
        <v>514</v>
      </c>
      <c r="AV63" s="1016"/>
      <c r="AW63" s="1016"/>
      <c r="AX63" s="1016"/>
      <c r="AY63" s="1016"/>
      <c r="AZ63" s="1076"/>
      <c r="BA63" s="1076"/>
      <c r="BB63" s="1076"/>
      <c r="BC63" s="1076"/>
      <c r="BD63" s="1076"/>
      <c r="BE63" s="1017"/>
      <c r="BF63" s="1017"/>
      <c r="BG63" s="1017"/>
      <c r="BH63" s="1017"/>
      <c r="BI63" s="1018"/>
      <c r="BJ63" s="1077" t="s">
        <v>127</v>
      </c>
      <c r="BK63" s="1008"/>
      <c r="BL63" s="1008"/>
      <c r="BM63" s="1008"/>
      <c r="BN63" s="1078"/>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
      <c r="A65" s="254" t="s">
        <v>414</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15">
      <c r="A66" s="1052" t="s">
        <v>415</v>
      </c>
      <c r="B66" s="1053"/>
      <c r="C66" s="1053"/>
      <c r="D66" s="1053"/>
      <c r="E66" s="1053"/>
      <c r="F66" s="1053"/>
      <c r="G66" s="1053"/>
      <c r="H66" s="1053"/>
      <c r="I66" s="1053"/>
      <c r="J66" s="1053"/>
      <c r="K66" s="1053"/>
      <c r="L66" s="1053"/>
      <c r="M66" s="1053"/>
      <c r="N66" s="1053"/>
      <c r="O66" s="1053"/>
      <c r="P66" s="1054"/>
      <c r="Q66" s="1058" t="s">
        <v>396</v>
      </c>
      <c r="R66" s="1059"/>
      <c r="S66" s="1059"/>
      <c r="T66" s="1059"/>
      <c r="U66" s="1060"/>
      <c r="V66" s="1058" t="s">
        <v>397</v>
      </c>
      <c r="W66" s="1059"/>
      <c r="X66" s="1059"/>
      <c r="Y66" s="1059"/>
      <c r="Z66" s="1060"/>
      <c r="AA66" s="1058" t="s">
        <v>416</v>
      </c>
      <c r="AB66" s="1059"/>
      <c r="AC66" s="1059"/>
      <c r="AD66" s="1059"/>
      <c r="AE66" s="1060"/>
      <c r="AF66" s="1064" t="s">
        <v>399</v>
      </c>
      <c r="AG66" s="1065"/>
      <c r="AH66" s="1065"/>
      <c r="AI66" s="1065"/>
      <c r="AJ66" s="1066"/>
      <c r="AK66" s="1058" t="s">
        <v>400</v>
      </c>
      <c r="AL66" s="1053"/>
      <c r="AM66" s="1053"/>
      <c r="AN66" s="1053"/>
      <c r="AO66" s="1054"/>
      <c r="AP66" s="1058" t="s">
        <v>417</v>
      </c>
      <c r="AQ66" s="1059"/>
      <c r="AR66" s="1059"/>
      <c r="AS66" s="1059"/>
      <c r="AT66" s="1060"/>
      <c r="AU66" s="1058" t="s">
        <v>418</v>
      </c>
      <c r="AV66" s="1059"/>
      <c r="AW66" s="1059"/>
      <c r="AX66" s="1059"/>
      <c r="AY66" s="1060"/>
      <c r="AZ66" s="1058" t="s">
        <v>379</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42" t="s">
        <v>589</v>
      </c>
      <c r="C68" s="1043"/>
      <c r="D68" s="1043"/>
      <c r="E68" s="1043"/>
      <c r="F68" s="1043"/>
      <c r="G68" s="1043"/>
      <c r="H68" s="1043"/>
      <c r="I68" s="1043"/>
      <c r="J68" s="1043"/>
      <c r="K68" s="1043"/>
      <c r="L68" s="1043"/>
      <c r="M68" s="1043"/>
      <c r="N68" s="1043"/>
      <c r="O68" s="1043"/>
      <c r="P68" s="1044"/>
      <c r="Q68" s="1045">
        <v>996</v>
      </c>
      <c r="R68" s="1039"/>
      <c r="S68" s="1039"/>
      <c r="T68" s="1039"/>
      <c r="U68" s="1039"/>
      <c r="V68" s="1039">
        <v>996</v>
      </c>
      <c r="W68" s="1039"/>
      <c r="X68" s="1039"/>
      <c r="Y68" s="1039"/>
      <c r="Z68" s="1039"/>
      <c r="AA68" s="1039" t="s">
        <v>513</v>
      </c>
      <c r="AB68" s="1039"/>
      <c r="AC68" s="1039"/>
      <c r="AD68" s="1039"/>
      <c r="AE68" s="1039"/>
      <c r="AF68" s="1039" t="s">
        <v>513</v>
      </c>
      <c r="AG68" s="1039"/>
      <c r="AH68" s="1039"/>
      <c r="AI68" s="1039"/>
      <c r="AJ68" s="1039"/>
      <c r="AK68" s="1039" t="s">
        <v>513</v>
      </c>
      <c r="AL68" s="1039"/>
      <c r="AM68" s="1039"/>
      <c r="AN68" s="1039"/>
      <c r="AO68" s="1039"/>
      <c r="AP68" s="1039">
        <v>341</v>
      </c>
      <c r="AQ68" s="1039"/>
      <c r="AR68" s="1039"/>
      <c r="AS68" s="1039"/>
      <c r="AT68" s="1039"/>
      <c r="AU68" s="1039">
        <v>35</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t="s">
        <v>590</v>
      </c>
      <c r="C69" s="1032"/>
      <c r="D69" s="1032"/>
      <c r="E69" s="1032"/>
      <c r="F69" s="1032"/>
      <c r="G69" s="1032"/>
      <c r="H69" s="1032"/>
      <c r="I69" s="1032"/>
      <c r="J69" s="1032"/>
      <c r="K69" s="1032"/>
      <c r="L69" s="1032"/>
      <c r="M69" s="1032"/>
      <c r="N69" s="1032"/>
      <c r="O69" s="1032"/>
      <c r="P69" s="1033"/>
      <c r="Q69" s="1034">
        <v>11</v>
      </c>
      <c r="R69" s="1028"/>
      <c r="S69" s="1028"/>
      <c r="T69" s="1028"/>
      <c r="U69" s="1028"/>
      <c r="V69" s="1028">
        <v>1</v>
      </c>
      <c r="W69" s="1028"/>
      <c r="X69" s="1028"/>
      <c r="Y69" s="1028"/>
      <c r="Z69" s="1028"/>
      <c r="AA69" s="1028">
        <v>9</v>
      </c>
      <c r="AB69" s="1028"/>
      <c r="AC69" s="1028"/>
      <c r="AD69" s="1028"/>
      <c r="AE69" s="1028"/>
      <c r="AF69" s="1028">
        <v>9</v>
      </c>
      <c r="AG69" s="1028"/>
      <c r="AH69" s="1028"/>
      <c r="AI69" s="1028"/>
      <c r="AJ69" s="1028"/>
      <c r="AK69" s="1028" t="s">
        <v>588</v>
      </c>
      <c r="AL69" s="1028"/>
      <c r="AM69" s="1028"/>
      <c r="AN69" s="1028"/>
      <c r="AO69" s="1028"/>
      <c r="AP69" s="1028" t="s">
        <v>513</v>
      </c>
      <c r="AQ69" s="1028"/>
      <c r="AR69" s="1028"/>
      <c r="AS69" s="1028"/>
      <c r="AT69" s="1028"/>
      <c r="AU69" s="1028" t="s">
        <v>513</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t="s">
        <v>591</v>
      </c>
      <c r="C70" s="1032"/>
      <c r="D70" s="1032"/>
      <c r="E70" s="1032"/>
      <c r="F70" s="1032"/>
      <c r="G70" s="1032"/>
      <c r="H70" s="1032"/>
      <c r="I70" s="1032"/>
      <c r="J70" s="1032"/>
      <c r="K70" s="1032"/>
      <c r="L70" s="1032"/>
      <c r="M70" s="1032"/>
      <c r="N70" s="1032"/>
      <c r="O70" s="1032"/>
      <c r="P70" s="1033"/>
      <c r="Q70" s="1034">
        <v>50</v>
      </c>
      <c r="R70" s="1028"/>
      <c r="S70" s="1028"/>
      <c r="T70" s="1028"/>
      <c r="U70" s="1028"/>
      <c r="V70" s="1028">
        <v>50</v>
      </c>
      <c r="W70" s="1028"/>
      <c r="X70" s="1028"/>
      <c r="Y70" s="1028"/>
      <c r="Z70" s="1028"/>
      <c r="AA70" s="1028" t="s">
        <v>588</v>
      </c>
      <c r="AB70" s="1028"/>
      <c r="AC70" s="1028"/>
      <c r="AD70" s="1028"/>
      <c r="AE70" s="1028"/>
      <c r="AF70" s="1028" t="s">
        <v>588</v>
      </c>
      <c r="AG70" s="1028"/>
      <c r="AH70" s="1028"/>
      <c r="AI70" s="1028"/>
      <c r="AJ70" s="1028"/>
      <c r="AK70" s="1028" t="s">
        <v>588</v>
      </c>
      <c r="AL70" s="1028"/>
      <c r="AM70" s="1028"/>
      <c r="AN70" s="1028"/>
      <c r="AO70" s="1028"/>
      <c r="AP70" s="1028" t="s">
        <v>513</v>
      </c>
      <c r="AQ70" s="1028"/>
      <c r="AR70" s="1028"/>
      <c r="AS70" s="1028"/>
      <c r="AT70" s="1028"/>
      <c r="AU70" s="1028" t="s">
        <v>513</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t="s">
        <v>592</v>
      </c>
      <c r="C71" s="1032"/>
      <c r="D71" s="1032"/>
      <c r="E71" s="1032"/>
      <c r="F71" s="1032"/>
      <c r="G71" s="1032"/>
      <c r="H71" s="1032"/>
      <c r="I71" s="1032"/>
      <c r="J71" s="1032"/>
      <c r="K71" s="1032"/>
      <c r="L71" s="1032"/>
      <c r="M71" s="1032"/>
      <c r="N71" s="1032"/>
      <c r="O71" s="1032"/>
      <c r="P71" s="1033"/>
      <c r="Q71" s="1034">
        <v>125</v>
      </c>
      <c r="R71" s="1028"/>
      <c r="S71" s="1028"/>
      <c r="T71" s="1028"/>
      <c r="U71" s="1028"/>
      <c r="V71" s="1028">
        <v>113</v>
      </c>
      <c r="W71" s="1028"/>
      <c r="X71" s="1028"/>
      <c r="Y71" s="1028"/>
      <c r="Z71" s="1028"/>
      <c r="AA71" s="1028">
        <v>12</v>
      </c>
      <c r="AB71" s="1028"/>
      <c r="AC71" s="1028"/>
      <c r="AD71" s="1028"/>
      <c r="AE71" s="1028"/>
      <c r="AF71" s="1028">
        <v>12</v>
      </c>
      <c r="AG71" s="1028"/>
      <c r="AH71" s="1028"/>
      <c r="AI71" s="1028"/>
      <c r="AJ71" s="1028"/>
      <c r="AK71" s="1028" t="s">
        <v>588</v>
      </c>
      <c r="AL71" s="1028"/>
      <c r="AM71" s="1028"/>
      <c r="AN71" s="1028"/>
      <c r="AO71" s="1028"/>
      <c r="AP71" s="1028" t="s">
        <v>513</v>
      </c>
      <c r="AQ71" s="1028"/>
      <c r="AR71" s="1028"/>
      <c r="AS71" s="1028"/>
      <c r="AT71" s="1028"/>
      <c r="AU71" s="1028" t="s">
        <v>513</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t="s">
        <v>593</v>
      </c>
      <c r="C72" s="1032"/>
      <c r="D72" s="1032"/>
      <c r="E72" s="1032"/>
      <c r="F72" s="1032"/>
      <c r="G72" s="1032"/>
      <c r="H72" s="1032"/>
      <c r="I72" s="1032"/>
      <c r="J72" s="1032"/>
      <c r="K72" s="1032"/>
      <c r="L72" s="1032"/>
      <c r="M72" s="1032"/>
      <c r="N72" s="1032"/>
      <c r="O72" s="1032"/>
      <c r="P72" s="1033"/>
      <c r="Q72" s="1034">
        <v>5261</v>
      </c>
      <c r="R72" s="1028"/>
      <c r="S72" s="1028"/>
      <c r="T72" s="1028"/>
      <c r="U72" s="1028"/>
      <c r="V72" s="1028">
        <v>4318</v>
      </c>
      <c r="W72" s="1028"/>
      <c r="X72" s="1028"/>
      <c r="Y72" s="1028"/>
      <c r="Z72" s="1028"/>
      <c r="AA72" s="1028">
        <v>943</v>
      </c>
      <c r="AB72" s="1028"/>
      <c r="AC72" s="1028"/>
      <c r="AD72" s="1028"/>
      <c r="AE72" s="1028"/>
      <c r="AF72" s="1028">
        <v>943</v>
      </c>
      <c r="AG72" s="1028"/>
      <c r="AH72" s="1028"/>
      <c r="AI72" s="1028"/>
      <c r="AJ72" s="1028"/>
      <c r="AK72" s="1028">
        <v>3</v>
      </c>
      <c r="AL72" s="1028"/>
      <c r="AM72" s="1028"/>
      <c r="AN72" s="1028"/>
      <c r="AO72" s="1028"/>
      <c r="AP72" s="1028" t="s">
        <v>513</v>
      </c>
      <c r="AQ72" s="1028"/>
      <c r="AR72" s="1028"/>
      <c r="AS72" s="1028"/>
      <c r="AT72" s="1028"/>
      <c r="AU72" s="1028" t="s">
        <v>513</v>
      </c>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t="s">
        <v>594</v>
      </c>
      <c r="C73" s="1032"/>
      <c r="D73" s="1032"/>
      <c r="E73" s="1032"/>
      <c r="F73" s="1032"/>
      <c r="G73" s="1032"/>
      <c r="H73" s="1032"/>
      <c r="I73" s="1032"/>
      <c r="J73" s="1032"/>
      <c r="K73" s="1032"/>
      <c r="L73" s="1032"/>
      <c r="M73" s="1032"/>
      <c r="N73" s="1032"/>
      <c r="O73" s="1032"/>
      <c r="P73" s="1033"/>
      <c r="Q73" s="1034">
        <v>8</v>
      </c>
      <c r="R73" s="1028"/>
      <c r="S73" s="1028"/>
      <c r="T73" s="1028"/>
      <c r="U73" s="1028"/>
      <c r="V73" s="1028">
        <v>8</v>
      </c>
      <c r="W73" s="1028"/>
      <c r="X73" s="1028"/>
      <c r="Y73" s="1028"/>
      <c r="Z73" s="1028"/>
      <c r="AA73" s="1028" t="s">
        <v>588</v>
      </c>
      <c r="AB73" s="1028"/>
      <c r="AC73" s="1028"/>
      <c r="AD73" s="1028"/>
      <c r="AE73" s="1028"/>
      <c r="AF73" s="1028" t="s">
        <v>588</v>
      </c>
      <c r="AG73" s="1028"/>
      <c r="AH73" s="1028"/>
      <c r="AI73" s="1028"/>
      <c r="AJ73" s="1028"/>
      <c r="AK73" s="1028" t="s">
        <v>588</v>
      </c>
      <c r="AL73" s="1028"/>
      <c r="AM73" s="1028"/>
      <c r="AN73" s="1028"/>
      <c r="AO73" s="1028"/>
      <c r="AP73" s="1028" t="s">
        <v>513</v>
      </c>
      <c r="AQ73" s="1028"/>
      <c r="AR73" s="1028"/>
      <c r="AS73" s="1028"/>
      <c r="AT73" s="1028"/>
      <c r="AU73" s="1028" t="s">
        <v>513</v>
      </c>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t="s">
        <v>595</v>
      </c>
      <c r="C74" s="1032"/>
      <c r="D74" s="1032"/>
      <c r="E74" s="1032"/>
      <c r="F74" s="1032"/>
      <c r="G74" s="1032"/>
      <c r="H74" s="1032"/>
      <c r="I74" s="1032"/>
      <c r="J74" s="1032"/>
      <c r="K74" s="1032"/>
      <c r="L74" s="1032"/>
      <c r="M74" s="1032"/>
      <c r="N74" s="1032"/>
      <c r="O74" s="1032"/>
      <c r="P74" s="1033"/>
      <c r="Q74" s="1034">
        <v>65</v>
      </c>
      <c r="R74" s="1028"/>
      <c r="S74" s="1028"/>
      <c r="T74" s="1028"/>
      <c r="U74" s="1028"/>
      <c r="V74" s="1028">
        <v>57</v>
      </c>
      <c r="W74" s="1028"/>
      <c r="X74" s="1028"/>
      <c r="Y74" s="1028"/>
      <c r="Z74" s="1028"/>
      <c r="AA74" s="1028">
        <v>8</v>
      </c>
      <c r="AB74" s="1028"/>
      <c r="AC74" s="1028"/>
      <c r="AD74" s="1028"/>
      <c r="AE74" s="1028"/>
      <c r="AF74" s="1028">
        <v>8</v>
      </c>
      <c r="AG74" s="1028"/>
      <c r="AH74" s="1028"/>
      <c r="AI74" s="1028"/>
      <c r="AJ74" s="1028"/>
      <c r="AK74" s="1028" t="s">
        <v>588</v>
      </c>
      <c r="AL74" s="1028"/>
      <c r="AM74" s="1028"/>
      <c r="AN74" s="1028"/>
      <c r="AO74" s="1028"/>
      <c r="AP74" s="1028" t="s">
        <v>513</v>
      </c>
      <c r="AQ74" s="1028"/>
      <c r="AR74" s="1028"/>
      <c r="AS74" s="1028"/>
      <c r="AT74" s="1028"/>
      <c r="AU74" s="1028" t="s">
        <v>513</v>
      </c>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t="s">
        <v>596</v>
      </c>
      <c r="C75" s="1032"/>
      <c r="D75" s="1032"/>
      <c r="E75" s="1032"/>
      <c r="F75" s="1032"/>
      <c r="G75" s="1032"/>
      <c r="H75" s="1032"/>
      <c r="I75" s="1032"/>
      <c r="J75" s="1032"/>
      <c r="K75" s="1032"/>
      <c r="L75" s="1032"/>
      <c r="M75" s="1032"/>
      <c r="N75" s="1032"/>
      <c r="O75" s="1032"/>
      <c r="P75" s="1033"/>
      <c r="Q75" s="1035">
        <v>143922</v>
      </c>
      <c r="R75" s="1036"/>
      <c r="S75" s="1036"/>
      <c r="T75" s="1036"/>
      <c r="U75" s="1037"/>
      <c r="V75" s="1038">
        <v>139310</v>
      </c>
      <c r="W75" s="1036"/>
      <c r="X75" s="1036"/>
      <c r="Y75" s="1036"/>
      <c r="Z75" s="1037"/>
      <c r="AA75" s="1038">
        <v>4612</v>
      </c>
      <c r="AB75" s="1036"/>
      <c r="AC75" s="1036"/>
      <c r="AD75" s="1036"/>
      <c r="AE75" s="1037"/>
      <c r="AF75" s="1038">
        <v>4612</v>
      </c>
      <c r="AG75" s="1036"/>
      <c r="AH75" s="1036"/>
      <c r="AI75" s="1036"/>
      <c r="AJ75" s="1037"/>
      <c r="AK75" s="1038" t="s">
        <v>588</v>
      </c>
      <c r="AL75" s="1036"/>
      <c r="AM75" s="1036"/>
      <c r="AN75" s="1036"/>
      <c r="AO75" s="1037"/>
      <c r="AP75" s="1038" t="s">
        <v>513</v>
      </c>
      <c r="AQ75" s="1036"/>
      <c r="AR75" s="1036"/>
      <c r="AS75" s="1036"/>
      <c r="AT75" s="1037"/>
      <c r="AU75" s="1038" t="s">
        <v>513</v>
      </c>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c r="C76" s="1032"/>
      <c r="D76" s="1032"/>
      <c r="E76" s="1032"/>
      <c r="F76" s="1032"/>
      <c r="G76" s="1032"/>
      <c r="H76" s="1032"/>
      <c r="I76" s="1032"/>
      <c r="J76" s="1032"/>
      <c r="K76" s="1032"/>
      <c r="L76" s="1032"/>
      <c r="M76" s="1032"/>
      <c r="N76" s="1032"/>
      <c r="O76" s="1032"/>
      <c r="P76" s="1033"/>
      <c r="Q76" s="1035"/>
      <c r="R76" s="1036"/>
      <c r="S76" s="1036"/>
      <c r="T76" s="1036"/>
      <c r="U76" s="1037"/>
      <c r="V76" s="1038"/>
      <c r="W76" s="1036"/>
      <c r="X76" s="1036"/>
      <c r="Y76" s="1036"/>
      <c r="Z76" s="1037"/>
      <c r="AA76" s="1038"/>
      <c r="AB76" s="1036"/>
      <c r="AC76" s="1036"/>
      <c r="AD76" s="1036"/>
      <c r="AE76" s="1037"/>
      <c r="AF76" s="1038"/>
      <c r="AG76" s="1036"/>
      <c r="AH76" s="1036"/>
      <c r="AI76" s="1036"/>
      <c r="AJ76" s="1037"/>
      <c r="AK76" s="1038"/>
      <c r="AL76" s="1036"/>
      <c r="AM76" s="1036"/>
      <c r="AN76" s="1036"/>
      <c r="AO76" s="1037"/>
      <c r="AP76" s="1038"/>
      <c r="AQ76" s="1036"/>
      <c r="AR76" s="1036"/>
      <c r="AS76" s="1036"/>
      <c r="AT76" s="1037"/>
      <c r="AU76" s="1038"/>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c r="C77" s="1032"/>
      <c r="D77" s="1032"/>
      <c r="E77" s="1032"/>
      <c r="F77" s="1032"/>
      <c r="G77" s="1032"/>
      <c r="H77" s="1032"/>
      <c r="I77" s="1032"/>
      <c r="J77" s="1032"/>
      <c r="K77" s="1032"/>
      <c r="L77" s="1032"/>
      <c r="M77" s="1032"/>
      <c r="N77" s="1032"/>
      <c r="O77" s="1032"/>
      <c r="P77" s="1033"/>
      <c r="Q77" s="1035"/>
      <c r="R77" s="1036"/>
      <c r="S77" s="1036"/>
      <c r="T77" s="1036"/>
      <c r="U77" s="1037"/>
      <c r="V77" s="1038"/>
      <c r="W77" s="1036"/>
      <c r="X77" s="1036"/>
      <c r="Y77" s="1036"/>
      <c r="Z77" s="1037"/>
      <c r="AA77" s="1038"/>
      <c r="AB77" s="1036"/>
      <c r="AC77" s="1036"/>
      <c r="AD77" s="1036"/>
      <c r="AE77" s="1037"/>
      <c r="AF77" s="1038"/>
      <c r="AG77" s="1036"/>
      <c r="AH77" s="1036"/>
      <c r="AI77" s="1036"/>
      <c r="AJ77" s="1037"/>
      <c r="AK77" s="1038"/>
      <c r="AL77" s="1036"/>
      <c r="AM77" s="1036"/>
      <c r="AN77" s="1036"/>
      <c r="AO77" s="1037"/>
      <c r="AP77" s="1038"/>
      <c r="AQ77" s="1036"/>
      <c r="AR77" s="1036"/>
      <c r="AS77" s="1036"/>
      <c r="AT77" s="1037"/>
      <c r="AU77" s="1038"/>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391</v>
      </c>
      <c r="B88" s="1001" t="s">
        <v>419</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f>SUM(AF68:AJ87)</f>
        <v>5584</v>
      </c>
      <c r="AG88" s="1016"/>
      <c r="AH88" s="1016"/>
      <c r="AI88" s="1016"/>
      <c r="AJ88" s="1016"/>
      <c r="AK88" s="1020"/>
      <c r="AL88" s="1020"/>
      <c r="AM88" s="1020"/>
      <c r="AN88" s="1020"/>
      <c r="AO88" s="1020"/>
      <c r="AP88" s="1016">
        <f>SUM(AP68:AT87)</f>
        <v>341</v>
      </c>
      <c r="AQ88" s="1016"/>
      <c r="AR88" s="1016"/>
      <c r="AS88" s="1016"/>
      <c r="AT88" s="1016"/>
      <c r="AU88" s="1016">
        <f>SUM(AU68:AY87)</f>
        <v>35</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391</v>
      </c>
      <c r="BR102" s="1001" t="s">
        <v>420</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f>SUM(CR7:CV88)</f>
        <v>121</v>
      </c>
      <c r="CS102" s="1008"/>
      <c r="CT102" s="1008"/>
      <c r="CU102" s="1008"/>
      <c r="CV102" s="1009"/>
      <c r="CW102" s="1007">
        <f t="shared" ref="CW102" si="0">SUM(CW7:DA88)</f>
        <v>5</v>
      </c>
      <c r="CX102" s="1008"/>
      <c r="CY102" s="1008"/>
      <c r="CZ102" s="1008"/>
      <c r="DA102" s="1009"/>
      <c r="DB102" s="1007">
        <f t="shared" ref="DB102" si="1">SUM(DB7:DF88)</f>
        <v>179</v>
      </c>
      <c r="DC102" s="1008"/>
      <c r="DD102" s="1008"/>
      <c r="DE102" s="1008"/>
      <c r="DF102" s="1009"/>
      <c r="DG102" s="1007" t="s">
        <v>586</v>
      </c>
      <c r="DH102" s="1008"/>
      <c r="DI102" s="1008"/>
      <c r="DJ102" s="1008"/>
      <c r="DK102" s="1009"/>
      <c r="DL102" s="1007" t="s">
        <v>586</v>
      </c>
      <c r="DM102" s="1008"/>
      <c r="DN102" s="1008"/>
      <c r="DO102" s="1008"/>
      <c r="DP102" s="1009"/>
      <c r="DQ102" s="1007" t="s">
        <v>586</v>
      </c>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421</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422</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423</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424</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425</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426</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427</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428</v>
      </c>
      <c r="AB109" s="951"/>
      <c r="AC109" s="951"/>
      <c r="AD109" s="951"/>
      <c r="AE109" s="952"/>
      <c r="AF109" s="953" t="s">
        <v>429</v>
      </c>
      <c r="AG109" s="951"/>
      <c r="AH109" s="951"/>
      <c r="AI109" s="951"/>
      <c r="AJ109" s="952"/>
      <c r="AK109" s="953" t="s">
        <v>308</v>
      </c>
      <c r="AL109" s="951"/>
      <c r="AM109" s="951"/>
      <c r="AN109" s="951"/>
      <c r="AO109" s="952"/>
      <c r="AP109" s="953" t="s">
        <v>430</v>
      </c>
      <c r="AQ109" s="951"/>
      <c r="AR109" s="951"/>
      <c r="AS109" s="951"/>
      <c r="AT109" s="982"/>
      <c r="AU109" s="950" t="s">
        <v>427</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428</v>
      </c>
      <c r="BR109" s="951"/>
      <c r="BS109" s="951"/>
      <c r="BT109" s="951"/>
      <c r="BU109" s="952"/>
      <c r="BV109" s="953" t="s">
        <v>429</v>
      </c>
      <c r="BW109" s="951"/>
      <c r="BX109" s="951"/>
      <c r="BY109" s="951"/>
      <c r="BZ109" s="952"/>
      <c r="CA109" s="953" t="s">
        <v>308</v>
      </c>
      <c r="CB109" s="951"/>
      <c r="CC109" s="951"/>
      <c r="CD109" s="951"/>
      <c r="CE109" s="952"/>
      <c r="CF109" s="989" t="s">
        <v>430</v>
      </c>
      <c r="CG109" s="989"/>
      <c r="CH109" s="989"/>
      <c r="CI109" s="989"/>
      <c r="CJ109" s="989"/>
      <c r="CK109" s="953" t="s">
        <v>431</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428</v>
      </c>
      <c r="DH109" s="951"/>
      <c r="DI109" s="951"/>
      <c r="DJ109" s="951"/>
      <c r="DK109" s="952"/>
      <c r="DL109" s="953" t="s">
        <v>429</v>
      </c>
      <c r="DM109" s="951"/>
      <c r="DN109" s="951"/>
      <c r="DO109" s="951"/>
      <c r="DP109" s="952"/>
      <c r="DQ109" s="953" t="s">
        <v>308</v>
      </c>
      <c r="DR109" s="951"/>
      <c r="DS109" s="951"/>
      <c r="DT109" s="951"/>
      <c r="DU109" s="952"/>
      <c r="DV109" s="953" t="s">
        <v>430</v>
      </c>
      <c r="DW109" s="951"/>
      <c r="DX109" s="951"/>
      <c r="DY109" s="951"/>
      <c r="DZ109" s="982"/>
    </row>
    <row r="110" spans="1:131" s="248" customFormat="1" ht="26.25" customHeight="1" x14ac:dyDescent="0.15">
      <c r="A110" s="853" t="s">
        <v>432</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1615814</v>
      </c>
      <c r="AB110" s="944"/>
      <c r="AC110" s="944"/>
      <c r="AD110" s="944"/>
      <c r="AE110" s="945"/>
      <c r="AF110" s="946">
        <v>1672561</v>
      </c>
      <c r="AG110" s="944"/>
      <c r="AH110" s="944"/>
      <c r="AI110" s="944"/>
      <c r="AJ110" s="945"/>
      <c r="AK110" s="946">
        <v>1639147</v>
      </c>
      <c r="AL110" s="944"/>
      <c r="AM110" s="944"/>
      <c r="AN110" s="944"/>
      <c r="AO110" s="945"/>
      <c r="AP110" s="947">
        <v>37.1</v>
      </c>
      <c r="AQ110" s="948"/>
      <c r="AR110" s="948"/>
      <c r="AS110" s="948"/>
      <c r="AT110" s="949"/>
      <c r="AU110" s="983" t="s">
        <v>72</v>
      </c>
      <c r="AV110" s="984"/>
      <c r="AW110" s="984"/>
      <c r="AX110" s="984"/>
      <c r="AY110" s="984"/>
      <c r="AZ110" s="909" t="s">
        <v>433</v>
      </c>
      <c r="BA110" s="854"/>
      <c r="BB110" s="854"/>
      <c r="BC110" s="854"/>
      <c r="BD110" s="854"/>
      <c r="BE110" s="854"/>
      <c r="BF110" s="854"/>
      <c r="BG110" s="854"/>
      <c r="BH110" s="854"/>
      <c r="BI110" s="854"/>
      <c r="BJ110" s="854"/>
      <c r="BK110" s="854"/>
      <c r="BL110" s="854"/>
      <c r="BM110" s="854"/>
      <c r="BN110" s="854"/>
      <c r="BO110" s="854"/>
      <c r="BP110" s="855"/>
      <c r="BQ110" s="910">
        <v>15908683</v>
      </c>
      <c r="BR110" s="891"/>
      <c r="BS110" s="891"/>
      <c r="BT110" s="891"/>
      <c r="BU110" s="891"/>
      <c r="BV110" s="891">
        <v>15368887</v>
      </c>
      <c r="BW110" s="891"/>
      <c r="BX110" s="891"/>
      <c r="BY110" s="891"/>
      <c r="BZ110" s="891"/>
      <c r="CA110" s="891">
        <v>15348111</v>
      </c>
      <c r="CB110" s="891"/>
      <c r="CC110" s="891"/>
      <c r="CD110" s="891"/>
      <c r="CE110" s="891"/>
      <c r="CF110" s="915">
        <v>347.2</v>
      </c>
      <c r="CG110" s="916"/>
      <c r="CH110" s="916"/>
      <c r="CI110" s="916"/>
      <c r="CJ110" s="916"/>
      <c r="CK110" s="979" t="s">
        <v>434</v>
      </c>
      <c r="CL110" s="865"/>
      <c r="CM110" s="940" t="s">
        <v>435</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127</v>
      </c>
      <c r="DH110" s="891"/>
      <c r="DI110" s="891"/>
      <c r="DJ110" s="891"/>
      <c r="DK110" s="891"/>
      <c r="DL110" s="891" t="s">
        <v>127</v>
      </c>
      <c r="DM110" s="891"/>
      <c r="DN110" s="891"/>
      <c r="DO110" s="891"/>
      <c r="DP110" s="891"/>
      <c r="DQ110" s="891" t="s">
        <v>393</v>
      </c>
      <c r="DR110" s="891"/>
      <c r="DS110" s="891"/>
      <c r="DT110" s="891"/>
      <c r="DU110" s="891"/>
      <c r="DV110" s="892" t="s">
        <v>127</v>
      </c>
      <c r="DW110" s="892"/>
      <c r="DX110" s="892"/>
      <c r="DY110" s="892"/>
      <c r="DZ110" s="893"/>
    </row>
    <row r="111" spans="1:131" s="248" customFormat="1" ht="26.25" customHeight="1" x14ac:dyDescent="0.15">
      <c r="A111" s="820" t="s">
        <v>436</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437</v>
      </c>
      <c r="AB111" s="972"/>
      <c r="AC111" s="972"/>
      <c r="AD111" s="972"/>
      <c r="AE111" s="973"/>
      <c r="AF111" s="974" t="s">
        <v>127</v>
      </c>
      <c r="AG111" s="972"/>
      <c r="AH111" s="972"/>
      <c r="AI111" s="972"/>
      <c r="AJ111" s="973"/>
      <c r="AK111" s="974" t="s">
        <v>127</v>
      </c>
      <c r="AL111" s="972"/>
      <c r="AM111" s="972"/>
      <c r="AN111" s="972"/>
      <c r="AO111" s="973"/>
      <c r="AP111" s="975" t="s">
        <v>438</v>
      </c>
      <c r="AQ111" s="976"/>
      <c r="AR111" s="976"/>
      <c r="AS111" s="976"/>
      <c r="AT111" s="977"/>
      <c r="AU111" s="985"/>
      <c r="AV111" s="986"/>
      <c r="AW111" s="986"/>
      <c r="AX111" s="986"/>
      <c r="AY111" s="986"/>
      <c r="AZ111" s="861" t="s">
        <v>439</v>
      </c>
      <c r="BA111" s="796"/>
      <c r="BB111" s="796"/>
      <c r="BC111" s="796"/>
      <c r="BD111" s="796"/>
      <c r="BE111" s="796"/>
      <c r="BF111" s="796"/>
      <c r="BG111" s="796"/>
      <c r="BH111" s="796"/>
      <c r="BI111" s="796"/>
      <c r="BJ111" s="796"/>
      <c r="BK111" s="796"/>
      <c r="BL111" s="796"/>
      <c r="BM111" s="796"/>
      <c r="BN111" s="796"/>
      <c r="BO111" s="796"/>
      <c r="BP111" s="797"/>
      <c r="BQ111" s="862" t="s">
        <v>438</v>
      </c>
      <c r="BR111" s="863"/>
      <c r="BS111" s="863"/>
      <c r="BT111" s="863"/>
      <c r="BU111" s="863"/>
      <c r="BV111" s="863" t="s">
        <v>127</v>
      </c>
      <c r="BW111" s="863"/>
      <c r="BX111" s="863"/>
      <c r="BY111" s="863"/>
      <c r="BZ111" s="863"/>
      <c r="CA111" s="863" t="s">
        <v>393</v>
      </c>
      <c r="CB111" s="863"/>
      <c r="CC111" s="863"/>
      <c r="CD111" s="863"/>
      <c r="CE111" s="863"/>
      <c r="CF111" s="924" t="s">
        <v>127</v>
      </c>
      <c r="CG111" s="925"/>
      <c r="CH111" s="925"/>
      <c r="CI111" s="925"/>
      <c r="CJ111" s="925"/>
      <c r="CK111" s="980"/>
      <c r="CL111" s="867"/>
      <c r="CM111" s="870" t="s">
        <v>440</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127</v>
      </c>
      <c r="DH111" s="863"/>
      <c r="DI111" s="863"/>
      <c r="DJ111" s="863"/>
      <c r="DK111" s="863"/>
      <c r="DL111" s="863" t="s">
        <v>127</v>
      </c>
      <c r="DM111" s="863"/>
      <c r="DN111" s="863"/>
      <c r="DO111" s="863"/>
      <c r="DP111" s="863"/>
      <c r="DQ111" s="863" t="s">
        <v>127</v>
      </c>
      <c r="DR111" s="863"/>
      <c r="DS111" s="863"/>
      <c r="DT111" s="863"/>
      <c r="DU111" s="863"/>
      <c r="DV111" s="840" t="s">
        <v>127</v>
      </c>
      <c r="DW111" s="840"/>
      <c r="DX111" s="840"/>
      <c r="DY111" s="840"/>
      <c r="DZ111" s="841"/>
    </row>
    <row r="112" spans="1:131" s="248" customFormat="1" ht="26.25" customHeight="1" x14ac:dyDescent="0.15">
      <c r="A112" s="965" t="s">
        <v>441</v>
      </c>
      <c r="B112" s="966"/>
      <c r="C112" s="796" t="s">
        <v>442</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393</v>
      </c>
      <c r="AB112" s="826"/>
      <c r="AC112" s="826"/>
      <c r="AD112" s="826"/>
      <c r="AE112" s="827"/>
      <c r="AF112" s="828" t="s">
        <v>127</v>
      </c>
      <c r="AG112" s="826"/>
      <c r="AH112" s="826"/>
      <c r="AI112" s="826"/>
      <c r="AJ112" s="827"/>
      <c r="AK112" s="828" t="s">
        <v>393</v>
      </c>
      <c r="AL112" s="826"/>
      <c r="AM112" s="826"/>
      <c r="AN112" s="826"/>
      <c r="AO112" s="827"/>
      <c r="AP112" s="873" t="s">
        <v>437</v>
      </c>
      <c r="AQ112" s="874"/>
      <c r="AR112" s="874"/>
      <c r="AS112" s="874"/>
      <c r="AT112" s="875"/>
      <c r="AU112" s="985"/>
      <c r="AV112" s="986"/>
      <c r="AW112" s="986"/>
      <c r="AX112" s="986"/>
      <c r="AY112" s="986"/>
      <c r="AZ112" s="861" t="s">
        <v>443</v>
      </c>
      <c r="BA112" s="796"/>
      <c r="BB112" s="796"/>
      <c r="BC112" s="796"/>
      <c r="BD112" s="796"/>
      <c r="BE112" s="796"/>
      <c r="BF112" s="796"/>
      <c r="BG112" s="796"/>
      <c r="BH112" s="796"/>
      <c r="BI112" s="796"/>
      <c r="BJ112" s="796"/>
      <c r="BK112" s="796"/>
      <c r="BL112" s="796"/>
      <c r="BM112" s="796"/>
      <c r="BN112" s="796"/>
      <c r="BO112" s="796"/>
      <c r="BP112" s="797"/>
      <c r="BQ112" s="862">
        <v>450023</v>
      </c>
      <c r="BR112" s="863"/>
      <c r="BS112" s="863"/>
      <c r="BT112" s="863"/>
      <c r="BU112" s="863"/>
      <c r="BV112" s="863">
        <v>473959</v>
      </c>
      <c r="BW112" s="863"/>
      <c r="BX112" s="863"/>
      <c r="BY112" s="863"/>
      <c r="BZ112" s="863"/>
      <c r="CA112" s="863">
        <v>514333</v>
      </c>
      <c r="CB112" s="863"/>
      <c r="CC112" s="863"/>
      <c r="CD112" s="863"/>
      <c r="CE112" s="863"/>
      <c r="CF112" s="924">
        <v>11.6</v>
      </c>
      <c r="CG112" s="925"/>
      <c r="CH112" s="925"/>
      <c r="CI112" s="925"/>
      <c r="CJ112" s="925"/>
      <c r="CK112" s="980"/>
      <c r="CL112" s="867"/>
      <c r="CM112" s="870" t="s">
        <v>444</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127</v>
      </c>
      <c r="DH112" s="863"/>
      <c r="DI112" s="863"/>
      <c r="DJ112" s="863"/>
      <c r="DK112" s="863"/>
      <c r="DL112" s="863" t="s">
        <v>393</v>
      </c>
      <c r="DM112" s="863"/>
      <c r="DN112" s="863"/>
      <c r="DO112" s="863"/>
      <c r="DP112" s="863"/>
      <c r="DQ112" s="863" t="s">
        <v>445</v>
      </c>
      <c r="DR112" s="863"/>
      <c r="DS112" s="863"/>
      <c r="DT112" s="863"/>
      <c r="DU112" s="863"/>
      <c r="DV112" s="840" t="s">
        <v>445</v>
      </c>
      <c r="DW112" s="840"/>
      <c r="DX112" s="840"/>
      <c r="DY112" s="840"/>
      <c r="DZ112" s="841"/>
    </row>
    <row r="113" spans="1:130" s="248" customFormat="1" ht="26.25" customHeight="1" x14ac:dyDescent="0.15">
      <c r="A113" s="967"/>
      <c r="B113" s="968"/>
      <c r="C113" s="796" t="s">
        <v>446</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25208</v>
      </c>
      <c r="AB113" s="972"/>
      <c r="AC113" s="972"/>
      <c r="AD113" s="972"/>
      <c r="AE113" s="973"/>
      <c r="AF113" s="974">
        <v>27275</v>
      </c>
      <c r="AG113" s="972"/>
      <c r="AH113" s="972"/>
      <c r="AI113" s="972"/>
      <c r="AJ113" s="973"/>
      <c r="AK113" s="974">
        <v>31939</v>
      </c>
      <c r="AL113" s="972"/>
      <c r="AM113" s="972"/>
      <c r="AN113" s="972"/>
      <c r="AO113" s="973"/>
      <c r="AP113" s="975">
        <v>0.7</v>
      </c>
      <c r="AQ113" s="976"/>
      <c r="AR113" s="976"/>
      <c r="AS113" s="976"/>
      <c r="AT113" s="977"/>
      <c r="AU113" s="985"/>
      <c r="AV113" s="986"/>
      <c r="AW113" s="986"/>
      <c r="AX113" s="986"/>
      <c r="AY113" s="986"/>
      <c r="AZ113" s="861" t="s">
        <v>447</v>
      </c>
      <c r="BA113" s="796"/>
      <c r="BB113" s="796"/>
      <c r="BC113" s="796"/>
      <c r="BD113" s="796"/>
      <c r="BE113" s="796"/>
      <c r="BF113" s="796"/>
      <c r="BG113" s="796"/>
      <c r="BH113" s="796"/>
      <c r="BI113" s="796"/>
      <c r="BJ113" s="796"/>
      <c r="BK113" s="796"/>
      <c r="BL113" s="796"/>
      <c r="BM113" s="796"/>
      <c r="BN113" s="796"/>
      <c r="BO113" s="796"/>
      <c r="BP113" s="797"/>
      <c r="BQ113" s="862">
        <v>67510</v>
      </c>
      <c r="BR113" s="863"/>
      <c r="BS113" s="863"/>
      <c r="BT113" s="863"/>
      <c r="BU113" s="863"/>
      <c r="BV113" s="863">
        <v>50804</v>
      </c>
      <c r="BW113" s="863"/>
      <c r="BX113" s="863"/>
      <c r="BY113" s="863"/>
      <c r="BZ113" s="863"/>
      <c r="CA113" s="863">
        <v>34786</v>
      </c>
      <c r="CB113" s="863"/>
      <c r="CC113" s="863"/>
      <c r="CD113" s="863"/>
      <c r="CE113" s="863"/>
      <c r="CF113" s="924">
        <v>0.8</v>
      </c>
      <c r="CG113" s="925"/>
      <c r="CH113" s="925"/>
      <c r="CI113" s="925"/>
      <c r="CJ113" s="925"/>
      <c r="CK113" s="980"/>
      <c r="CL113" s="867"/>
      <c r="CM113" s="870" t="s">
        <v>448</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127</v>
      </c>
      <c r="DH113" s="826"/>
      <c r="DI113" s="826"/>
      <c r="DJ113" s="826"/>
      <c r="DK113" s="827"/>
      <c r="DL113" s="828" t="s">
        <v>393</v>
      </c>
      <c r="DM113" s="826"/>
      <c r="DN113" s="826"/>
      <c r="DO113" s="826"/>
      <c r="DP113" s="827"/>
      <c r="DQ113" s="828" t="s">
        <v>437</v>
      </c>
      <c r="DR113" s="826"/>
      <c r="DS113" s="826"/>
      <c r="DT113" s="826"/>
      <c r="DU113" s="827"/>
      <c r="DV113" s="873" t="s">
        <v>127</v>
      </c>
      <c r="DW113" s="874"/>
      <c r="DX113" s="874"/>
      <c r="DY113" s="874"/>
      <c r="DZ113" s="875"/>
    </row>
    <row r="114" spans="1:130" s="248" customFormat="1" ht="26.25" customHeight="1" x14ac:dyDescent="0.15">
      <c r="A114" s="967"/>
      <c r="B114" s="968"/>
      <c r="C114" s="796" t="s">
        <v>449</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16694</v>
      </c>
      <c r="AB114" s="826"/>
      <c r="AC114" s="826"/>
      <c r="AD114" s="826"/>
      <c r="AE114" s="827"/>
      <c r="AF114" s="828">
        <v>16595</v>
      </c>
      <c r="AG114" s="826"/>
      <c r="AH114" s="826"/>
      <c r="AI114" s="826"/>
      <c r="AJ114" s="827"/>
      <c r="AK114" s="828">
        <v>16771</v>
      </c>
      <c r="AL114" s="826"/>
      <c r="AM114" s="826"/>
      <c r="AN114" s="826"/>
      <c r="AO114" s="827"/>
      <c r="AP114" s="873">
        <v>0.4</v>
      </c>
      <c r="AQ114" s="874"/>
      <c r="AR114" s="874"/>
      <c r="AS114" s="874"/>
      <c r="AT114" s="875"/>
      <c r="AU114" s="985"/>
      <c r="AV114" s="986"/>
      <c r="AW114" s="986"/>
      <c r="AX114" s="986"/>
      <c r="AY114" s="986"/>
      <c r="AZ114" s="861" t="s">
        <v>450</v>
      </c>
      <c r="BA114" s="796"/>
      <c r="BB114" s="796"/>
      <c r="BC114" s="796"/>
      <c r="BD114" s="796"/>
      <c r="BE114" s="796"/>
      <c r="BF114" s="796"/>
      <c r="BG114" s="796"/>
      <c r="BH114" s="796"/>
      <c r="BI114" s="796"/>
      <c r="BJ114" s="796"/>
      <c r="BK114" s="796"/>
      <c r="BL114" s="796"/>
      <c r="BM114" s="796"/>
      <c r="BN114" s="796"/>
      <c r="BO114" s="796"/>
      <c r="BP114" s="797"/>
      <c r="BQ114" s="862">
        <v>1689014</v>
      </c>
      <c r="BR114" s="863"/>
      <c r="BS114" s="863"/>
      <c r="BT114" s="863"/>
      <c r="BU114" s="863"/>
      <c r="BV114" s="863">
        <v>1314479</v>
      </c>
      <c r="BW114" s="863"/>
      <c r="BX114" s="863"/>
      <c r="BY114" s="863"/>
      <c r="BZ114" s="863"/>
      <c r="CA114" s="863">
        <v>1240415</v>
      </c>
      <c r="CB114" s="863"/>
      <c r="CC114" s="863"/>
      <c r="CD114" s="863"/>
      <c r="CE114" s="863"/>
      <c r="CF114" s="924">
        <v>28.1</v>
      </c>
      <c r="CG114" s="925"/>
      <c r="CH114" s="925"/>
      <c r="CI114" s="925"/>
      <c r="CJ114" s="925"/>
      <c r="CK114" s="980"/>
      <c r="CL114" s="867"/>
      <c r="CM114" s="870" t="s">
        <v>451</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393</v>
      </c>
      <c r="DH114" s="826"/>
      <c r="DI114" s="826"/>
      <c r="DJ114" s="826"/>
      <c r="DK114" s="827"/>
      <c r="DL114" s="828" t="s">
        <v>438</v>
      </c>
      <c r="DM114" s="826"/>
      <c r="DN114" s="826"/>
      <c r="DO114" s="826"/>
      <c r="DP114" s="827"/>
      <c r="DQ114" s="828" t="s">
        <v>437</v>
      </c>
      <c r="DR114" s="826"/>
      <c r="DS114" s="826"/>
      <c r="DT114" s="826"/>
      <c r="DU114" s="827"/>
      <c r="DV114" s="873" t="s">
        <v>438</v>
      </c>
      <c r="DW114" s="874"/>
      <c r="DX114" s="874"/>
      <c r="DY114" s="874"/>
      <c r="DZ114" s="875"/>
    </row>
    <row r="115" spans="1:130" s="248" customFormat="1" ht="26.25" customHeight="1" x14ac:dyDescent="0.15">
      <c r="A115" s="967"/>
      <c r="B115" s="968"/>
      <c r="C115" s="796" t="s">
        <v>452</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t="s">
        <v>445</v>
      </c>
      <c r="AB115" s="972"/>
      <c r="AC115" s="972"/>
      <c r="AD115" s="972"/>
      <c r="AE115" s="973"/>
      <c r="AF115" s="974" t="s">
        <v>445</v>
      </c>
      <c r="AG115" s="972"/>
      <c r="AH115" s="972"/>
      <c r="AI115" s="972"/>
      <c r="AJ115" s="973"/>
      <c r="AK115" s="974" t="s">
        <v>127</v>
      </c>
      <c r="AL115" s="972"/>
      <c r="AM115" s="972"/>
      <c r="AN115" s="972"/>
      <c r="AO115" s="973"/>
      <c r="AP115" s="975" t="s">
        <v>445</v>
      </c>
      <c r="AQ115" s="976"/>
      <c r="AR115" s="976"/>
      <c r="AS115" s="976"/>
      <c r="AT115" s="977"/>
      <c r="AU115" s="985"/>
      <c r="AV115" s="986"/>
      <c r="AW115" s="986"/>
      <c r="AX115" s="986"/>
      <c r="AY115" s="986"/>
      <c r="AZ115" s="861" t="s">
        <v>453</v>
      </c>
      <c r="BA115" s="796"/>
      <c r="BB115" s="796"/>
      <c r="BC115" s="796"/>
      <c r="BD115" s="796"/>
      <c r="BE115" s="796"/>
      <c r="BF115" s="796"/>
      <c r="BG115" s="796"/>
      <c r="BH115" s="796"/>
      <c r="BI115" s="796"/>
      <c r="BJ115" s="796"/>
      <c r="BK115" s="796"/>
      <c r="BL115" s="796"/>
      <c r="BM115" s="796"/>
      <c r="BN115" s="796"/>
      <c r="BO115" s="796"/>
      <c r="BP115" s="797"/>
      <c r="BQ115" s="862" t="s">
        <v>127</v>
      </c>
      <c r="BR115" s="863"/>
      <c r="BS115" s="863"/>
      <c r="BT115" s="863"/>
      <c r="BU115" s="863"/>
      <c r="BV115" s="863" t="s">
        <v>393</v>
      </c>
      <c r="BW115" s="863"/>
      <c r="BX115" s="863"/>
      <c r="BY115" s="863"/>
      <c r="BZ115" s="863"/>
      <c r="CA115" s="863" t="s">
        <v>393</v>
      </c>
      <c r="CB115" s="863"/>
      <c r="CC115" s="863"/>
      <c r="CD115" s="863"/>
      <c r="CE115" s="863"/>
      <c r="CF115" s="924" t="s">
        <v>127</v>
      </c>
      <c r="CG115" s="925"/>
      <c r="CH115" s="925"/>
      <c r="CI115" s="925"/>
      <c r="CJ115" s="925"/>
      <c r="CK115" s="980"/>
      <c r="CL115" s="867"/>
      <c r="CM115" s="861" t="s">
        <v>454</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127</v>
      </c>
      <c r="DH115" s="826"/>
      <c r="DI115" s="826"/>
      <c r="DJ115" s="826"/>
      <c r="DK115" s="827"/>
      <c r="DL115" s="828" t="s">
        <v>127</v>
      </c>
      <c r="DM115" s="826"/>
      <c r="DN115" s="826"/>
      <c r="DO115" s="826"/>
      <c r="DP115" s="827"/>
      <c r="DQ115" s="828" t="s">
        <v>438</v>
      </c>
      <c r="DR115" s="826"/>
      <c r="DS115" s="826"/>
      <c r="DT115" s="826"/>
      <c r="DU115" s="827"/>
      <c r="DV115" s="873" t="s">
        <v>437</v>
      </c>
      <c r="DW115" s="874"/>
      <c r="DX115" s="874"/>
      <c r="DY115" s="874"/>
      <c r="DZ115" s="875"/>
    </row>
    <row r="116" spans="1:130" s="248" customFormat="1" ht="26.25" customHeight="1" x14ac:dyDescent="0.15">
      <c r="A116" s="969"/>
      <c r="B116" s="970"/>
      <c r="C116" s="929" t="s">
        <v>455</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v>207</v>
      </c>
      <c r="AB116" s="826"/>
      <c r="AC116" s="826"/>
      <c r="AD116" s="826"/>
      <c r="AE116" s="827"/>
      <c r="AF116" s="828">
        <v>71</v>
      </c>
      <c r="AG116" s="826"/>
      <c r="AH116" s="826"/>
      <c r="AI116" s="826"/>
      <c r="AJ116" s="827"/>
      <c r="AK116" s="828">
        <v>56</v>
      </c>
      <c r="AL116" s="826"/>
      <c r="AM116" s="826"/>
      <c r="AN116" s="826"/>
      <c r="AO116" s="827"/>
      <c r="AP116" s="873">
        <v>0</v>
      </c>
      <c r="AQ116" s="874"/>
      <c r="AR116" s="874"/>
      <c r="AS116" s="874"/>
      <c r="AT116" s="875"/>
      <c r="AU116" s="985"/>
      <c r="AV116" s="986"/>
      <c r="AW116" s="986"/>
      <c r="AX116" s="986"/>
      <c r="AY116" s="986"/>
      <c r="AZ116" s="912" t="s">
        <v>456</v>
      </c>
      <c r="BA116" s="913"/>
      <c r="BB116" s="913"/>
      <c r="BC116" s="913"/>
      <c r="BD116" s="913"/>
      <c r="BE116" s="913"/>
      <c r="BF116" s="913"/>
      <c r="BG116" s="913"/>
      <c r="BH116" s="913"/>
      <c r="BI116" s="913"/>
      <c r="BJ116" s="913"/>
      <c r="BK116" s="913"/>
      <c r="BL116" s="913"/>
      <c r="BM116" s="913"/>
      <c r="BN116" s="913"/>
      <c r="BO116" s="913"/>
      <c r="BP116" s="914"/>
      <c r="BQ116" s="862" t="s">
        <v>127</v>
      </c>
      <c r="BR116" s="863"/>
      <c r="BS116" s="863"/>
      <c r="BT116" s="863"/>
      <c r="BU116" s="863"/>
      <c r="BV116" s="863" t="s">
        <v>127</v>
      </c>
      <c r="BW116" s="863"/>
      <c r="BX116" s="863"/>
      <c r="BY116" s="863"/>
      <c r="BZ116" s="863"/>
      <c r="CA116" s="863" t="s">
        <v>127</v>
      </c>
      <c r="CB116" s="863"/>
      <c r="CC116" s="863"/>
      <c r="CD116" s="863"/>
      <c r="CE116" s="863"/>
      <c r="CF116" s="924" t="s">
        <v>393</v>
      </c>
      <c r="CG116" s="925"/>
      <c r="CH116" s="925"/>
      <c r="CI116" s="925"/>
      <c r="CJ116" s="925"/>
      <c r="CK116" s="980"/>
      <c r="CL116" s="867"/>
      <c r="CM116" s="870" t="s">
        <v>457</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445</v>
      </c>
      <c r="DH116" s="826"/>
      <c r="DI116" s="826"/>
      <c r="DJ116" s="826"/>
      <c r="DK116" s="827"/>
      <c r="DL116" s="828" t="s">
        <v>127</v>
      </c>
      <c r="DM116" s="826"/>
      <c r="DN116" s="826"/>
      <c r="DO116" s="826"/>
      <c r="DP116" s="827"/>
      <c r="DQ116" s="828" t="s">
        <v>445</v>
      </c>
      <c r="DR116" s="826"/>
      <c r="DS116" s="826"/>
      <c r="DT116" s="826"/>
      <c r="DU116" s="827"/>
      <c r="DV116" s="873" t="s">
        <v>127</v>
      </c>
      <c r="DW116" s="874"/>
      <c r="DX116" s="874"/>
      <c r="DY116" s="874"/>
      <c r="DZ116" s="875"/>
    </row>
    <row r="117" spans="1:130" s="248" customFormat="1" ht="26.25" customHeight="1" x14ac:dyDescent="0.15">
      <c r="A117" s="950" t="s">
        <v>188</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458</v>
      </c>
      <c r="Z117" s="952"/>
      <c r="AA117" s="957">
        <v>1657923</v>
      </c>
      <c r="AB117" s="958"/>
      <c r="AC117" s="958"/>
      <c r="AD117" s="958"/>
      <c r="AE117" s="959"/>
      <c r="AF117" s="960">
        <v>1716502</v>
      </c>
      <c r="AG117" s="958"/>
      <c r="AH117" s="958"/>
      <c r="AI117" s="958"/>
      <c r="AJ117" s="959"/>
      <c r="AK117" s="960">
        <v>1687913</v>
      </c>
      <c r="AL117" s="958"/>
      <c r="AM117" s="958"/>
      <c r="AN117" s="958"/>
      <c r="AO117" s="959"/>
      <c r="AP117" s="961"/>
      <c r="AQ117" s="962"/>
      <c r="AR117" s="962"/>
      <c r="AS117" s="962"/>
      <c r="AT117" s="963"/>
      <c r="AU117" s="985"/>
      <c r="AV117" s="986"/>
      <c r="AW117" s="986"/>
      <c r="AX117" s="986"/>
      <c r="AY117" s="986"/>
      <c r="AZ117" s="912" t="s">
        <v>459</v>
      </c>
      <c r="BA117" s="913"/>
      <c r="BB117" s="913"/>
      <c r="BC117" s="913"/>
      <c r="BD117" s="913"/>
      <c r="BE117" s="913"/>
      <c r="BF117" s="913"/>
      <c r="BG117" s="913"/>
      <c r="BH117" s="913"/>
      <c r="BI117" s="913"/>
      <c r="BJ117" s="913"/>
      <c r="BK117" s="913"/>
      <c r="BL117" s="913"/>
      <c r="BM117" s="913"/>
      <c r="BN117" s="913"/>
      <c r="BO117" s="913"/>
      <c r="BP117" s="914"/>
      <c r="BQ117" s="862" t="s">
        <v>127</v>
      </c>
      <c r="BR117" s="863"/>
      <c r="BS117" s="863"/>
      <c r="BT117" s="863"/>
      <c r="BU117" s="863"/>
      <c r="BV117" s="863" t="s">
        <v>393</v>
      </c>
      <c r="BW117" s="863"/>
      <c r="BX117" s="863"/>
      <c r="BY117" s="863"/>
      <c r="BZ117" s="863"/>
      <c r="CA117" s="863" t="s">
        <v>438</v>
      </c>
      <c r="CB117" s="863"/>
      <c r="CC117" s="863"/>
      <c r="CD117" s="863"/>
      <c r="CE117" s="863"/>
      <c r="CF117" s="924" t="s">
        <v>127</v>
      </c>
      <c r="CG117" s="925"/>
      <c r="CH117" s="925"/>
      <c r="CI117" s="925"/>
      <c r="CJ117" s="925"/>
      <c r="CK117" s="980"/>
      <c r="CL117" s="867"/>
      <c r="CM117" s="870" t="s">
        <v>460</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127</v>
      </c>
      <c r="DH117" s="826"/>
      <c r="DI117" s="826"/>
      <c r="DJ117" s="826"/>
      <c r="DK117" s="827"/>
      <c r="DL117" s="828" t="s">
        <v>393</v>
      </c>
      <c r="DM117" s="826"/>
      <c r="DN117" s="826"/>
      <c r="DO117" s="826"/>
      <c r="DP117" s="827"/>
      <c r="DQ117" s="828" t="s">
        <v>438</v>
      </c>
      <c r="DR117" s="826"/>
      <c r="DS117" s="826"/>
      <c r="DT117" s="826"/>
      <c r="DU117" s="827"/>
      <c r="DV117" s="873" t="s">
        <v>393</v>
      </c>
      <c r="DW117" s="874"/>
      <c r="DX117" s="874"/>
      <c r="DY117" s="874"/>
      <c r="DZ117" s="875"/>
    </row>
    <row r="118" spans="1:130" s="248" customFormat="1" ht="26.25" customHeight="1" x14ac:dyDescent="0.15">
      <c r="A118" s="950" t="s">
        <v>431</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428</v>
      </c>
      <c r="AB118" s="951"/>
      <c r="AC118" s="951"/>
      <c r="AD118" s="951"/>
      <c r="AE118" s="952"/>
      <c r="AF118" s="953" t="s">
        <v>429</v>
      </c>
      <c r="AG118" s="951"/>
      <c r="AH118" s="951"/>
      <c r="AI118" s="951"/>
      <c r="AJ118" s="952"/>
      <c r="AK118" s="953" t="s">
        <v>308</v>
      </c>
      <c r="AL118" s="951"/>
      <c r="AM118" s="951"/>
      <c r="AN118" s="951"/>
      <c r="AO118" s="952"/>
      <c r="AP118" s="954" t="s">
        <v>430</v>
      </c>
      <c r="AQ118" s="955"/>
      <c r="AR118" s="955"/>
      <c r="AS118" s="955"/>
      <c r="AT118" s="956"/>
      <c r="AU118" s="985"/>
      <c r="AV118" s="986"/>
      <c r="AW118" s="986"/>
      <c r="AX118" s="986"/>
      <c r="AY118" s="986"/>
      <c r="AZ118" s="928" t="s">
        <v>461</v>
      </c>
      <c r="BA118" s="929"/>
      <c r="BB118" s="929"/>
      <c r="BC118" s="929"/>
      <c r="BD118" s="929"/>
      <c r="BE118" s="929"/>
      <c r="BF118" s="929"/>
      <c r="BG118" s="929"/>
      <c r="BH118" s="929"/>
      <c r="BI118" s="929"/>
      <c r="BJ118" s="929"/>
      <c r="BK118" s="929"/>
      <c r="BL118" s="929"/>
      <c r="BM118" s="929"/>
      <c r="BN118" s="929"/>
      <c r="BO118" s="929"/>
      <c r="BP118" s="930"/>
      <c r="BQ118" s="931" t="s">
        <v>127</v>
      </c>
      <c r="BR118" s="894"/>
      <c r="BS118" s="894"/>
      <c r="BT118" s="894"/>
      <c r="BU118" s="894"/>
      <c r="BV118" s="894" t="s">
        <v>438</v>
      </c>
      <c r="BW118" s="894"/>
      <c r="BX118" s="894"/>
      <c r="BY118" s="894"/>
      <c r="BZ118" s="894"/>
      <c r="CA118" s="894" t="s">
        <v>393</v>
      </c>
      <c r="CB118" s="894"/>
      <c r="CC118" s="894"/>
      <c r="CD118" s="894"/>
      <c r="CE118" s="894"/>
      <c r="CF118" s="924" t="s">
        <v>127</v>
      </c>
      <c r="CG118" s="925"/>
      <c r="CH118" s="925"/>
      <c r="CI118" s="925"/>
      <c r="CJ118" s="925"/>
      <c r="CK118" s="980"/>
      <c r="CL118" s="867"/>
      <c r="CM118" s="870" t="s">
        <v>462</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393</v>
      </c>
      <c r="DH118" s="826"/>
      <c r="DI118" s="826"/>
      <c r="DJ118" s="826"/>
      <c r="DK118" s="827"/>
      <c r="DL118" s="828" t="s">
        <v>438</v>
      </c>
      <c r="DM118" s="826"/>
      <c r="DN118" s="826"/>
      <c r="DO118" s="826"/>
      <c r="DP118" s="827"/>
      <c r="DQ118" s="828" t="s">
        <v>127</v>
      </c>
      <c r="DR118" s="826"/>
      <c r="DS118" s="826"/>
      <c r="DT118" s="826"/>
      <c r="DU118" s="827"/>
      <c r="DV118" s="873" t="s">
        <v>438</v>
      </c>
      <c r="DW118" s="874"/>
      <c r="DX118" s="874"/>
      <c r="DY118" s="874"/>
      <c r="DZ118" s="875"/>
    </row>
    <row r="119" spans="1:130" s="248" customFormat="1" ht="26.25" customHeight="1" x14ac:dyDescent="0.15">
      <c r="A119" s="864" t="s">
        <v>434</v>
      </c>
      <c r="B119" s="865"/>
      <c r="C119" s="940" t="s">
        <v>435</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393</v>
      </c>
      <c r="AB119" s="944"/>
      <c r="AC119" s="944"/>
      <c r="AD119" s="944"/>
      <c r="AE119" s="945"/>
      <c r="AF119" s="946" t="s">
        <v>393</v>
      </c>
      <c r="AG119" s="944"/>
      <c r="AH119" s="944"/>
      <c r="AI119" s="944"/>
      <c r="AJ119" s="945"/>
      <c r="AK119" s="946" t="s">
        <v>127</v>
      </c>
      <c r="AL119" s="944"/>
      <c r="AM119" s="944"/>
      <c r="AN119" s="944"/>
      <c r="AO119" s="945"/>
      <c r="AP119" s="947" t="s">
        <v>127</v>
      </c>
      <c r="AQ119" s="948"/>
      <c r="AR119" s="948"/>
      <c r="AS119" s="948"/>
      <c r="AT119" s="949"/>
      <c r="AU119" s="987"/>
      <c r="AV119" s="988"/>
      <c r="AW119" s="988"/>
      <c r="AX119" s="988"/>
      <c r="AY119" s="988"/>
      <c r="AZ119" s="279" t="s">
        <v>188</v>
      </c>
      <c r="BA119" s="279"/>
      <c r="BB119" s="279"/>
      <c r="BC119" s="279"/>
      <c r="BD119" s="279"/>
      <c r="BE119" s="279"/>
      <c r="BF119" s="279"/>
      <c r="BG119" s="279"/>
      <c r="BH119" s="279"/>
      <c r="BI119" s="279"/>
      <c r="BJ119" s="279"/>
      <c r="BK119" s="279"/>
      <c r="BL119" s="279"/>
      <c r="BM119" s="279"/>
      <c r="BN119" s="279"/>
      <c r="BO119" s="926" t="s">
        <v>463</v>
      </c>
      <c r="BP119" s="927"/>
      <c r="BQ119" s="931">
        <v>18115230</v>
      </c>
      <c r="BR119" s="894"/>
      <c r="BS119" s="894"/>
      <c r="BT119" s="894"/>
      <c r="BU119" s="894"/>
      <c r="BV119" s="894">
        <v>17208129</v>
      </c>
      <c r="BW119" s="894"/>
      <c r="BX119" s="894"/>
      <c r="BY119" s="894"/>
      <c r="BZ119" s="894"/>
      <c r="CA119" s="894">
        <v>17137645</v>
      </c>
      <c r="CB119" s="894"/>
      <c r="CC119" s="894"/>
      <c r="CD119" s="894"/>
      <c r="CE119" s="894"/>
      <c r="CF119" s="792"/>
      <c r="CG119" s="793"/>
      <c r="CH119" s="793"/>
      <c r="CI119" s="793"/>
      <c r="CJ119" s="883"/>
      <c r="CK119" s="981"/>
      <c r="CL119" s="869"/>
      <c r="CM119" s="887" t="s">
        <v>464</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t="s">
        <v>127</v>
      </c>
      <c r="DH119" s="809"/>
      <c r="DI119" s="809"/>
      <c r="DJ119" s="809"/>
      <c r="DK119" s="810"/>
      <c r="DL119" s="811" t="s">
        <v>127</v>
      </c>
      <c r="DM119" s="809"/>
      <c r="DN119" s="809"/>
      <c r="DO119" s="809"/>
      <c r="DP119" s="810"/>
      <c r="DQ119" s="811" t="s">
        <v>127</v>
      </c>
      <c r="DR119" s="809"/>
      <c r="DS119" s="809"/>
      <c r="DT119" s="809"/>
      <c r="DU119" s="810"/>
      <c r="DV119" s="897" t="s">
        <v>127</v>
      </c>
      <c r="DW119" s="898"/>
      <c r="DX119" s="898"/>
      <c r="DY119" s="898"/>
      <c r="DZ119" s="899"/>
    </row>
    <row r="120" spans="1:130" s="248" customFormat="1" ht="26.25" customHeight="1" x14ac:dyDescent="0.15">
      <c r="A120" s="866"/>
      <c r="B120" s="867"/>
      <c r="C120" s="870" t="s">
        <v>440</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127</v>
      </c>
      <c r="AB120" s="826"/>
      <c r="AC120" s="826"/>
      <c r="AD120" s="826"/>
      <c r="AE120" s="827"/>
      <c r="AF120" s="828" t="s">
        <v>127</v>
      </c>
      <c r="AG120" s="826"/>
      <c r="AH120" s="826"/>
      <c r="AI120" s="826"/>
      <c r="AJ120" s="827"/>
      <c r="AK120" s="828" t="s">
        <v>127</v>
      </c>
      <c r="AL120" s="826"/>
      <c r="AM120" s="826"/>
      <c r="AN120" s="826"/>
      <c r="AO120" s="827"/>
      <c r="AP120" s="873" t="s">
        <v>127</v>
      </c>
      <c r="AQ120" s="874"/>
      <c r="AR120" s="874"/>
      <c r="AS120" s="874"/>
      <c r="AT120" s="875"/>
      <c r="AU120" s="932" t="s">
        <v>465</v>
      </c>
      <c r="AV120" s="933"/>
      <c r="AW120" s="933"/>
      <c r="AX120" s="933"/>
      <c r="AY120" s="934"/>
      <c r="AZ120" s="909" t="s">
        <v>466</v>
      </c>
      <c r="BA120" s="854"/>
      <c r="BB120" s="854"/>
      <c r="BC120" s="854"/>
      <c r="BD120" s="854"/>
      <c r="BE120" s="854"/>
      <c r="BF120" s="854"/>
      <c r="BG120" s="854"/>
      <c r="BH120" s="854"/>
      <c r="BI120" s="854"/>
      <c r="BJ120" s="854"/>
      <c r="BK120" s="854"/>
      <c r="BL120" s="854"/>
      <c r="BM120" s="854"/>
      <c r="BN120" s="854"/>
      <c r="BO120" s="854"/>
      <c r="BP120" s="855"/>
      <c r="BQ120" s="910">
        <v>2051513</v>
      </c>
      <c r="BR120" s="891"/>
      <c r="BS120" s="891"/>
      <c r="BT120" s="891"/>
      <c r="BU120" s="891"/>
      <c r="BV120" s="891">
        <v>2097751</v>
      </c>
      <c r="BW120" s="891"/>
      <c r="BX120" s="891"/>
      <c r="BY120" s="891"/>
      <c r="BZ120" s="891"/>
      <c r="CA120" s="891">
        <v>2160391</v>
      </c>
      <c r="CB120" s="891"/>
      <c r="CC120" s="891"/>
      <c r="CD120" s="891"/>
      <c r="CE120" s="891"/>
      <c r="CF120" s="915">
        <v>48.9</v>
      </c>
      <c r="CG120" s="916"/>
      <c r="CH120" s="916"/>
      <c r="CI120" s="916"/>
      <c r="CJ120" s="916"/>
      <c r="CK120" s="917" t="s">
        <v>467</v>
      </c>
      <c r="CL120" s="901"/>
      <c r="CM120" s="901"/>
      <c r="CN120" s="901"/>
      <c r="CO120" s="902"/>
      <c r="CP120" s="921" t="s">
        <v>468</v>
      </c>
      <c r="CQ120" s="922"/>
      <c r="CR120" s="922"/>
      <c r="CS120" s="922"/>
      <c r="CT120" s="922"/>
      <c r="CU120" s="922"/>
      <c r="CV120" s="922"/>
      <c r="CW120" s="922"/>
      <c r="CX120" s="922"/>
      <c r="CY120" s="922"/>
      <c r="CZ120" s="922"/>
      <c r="DA120" s="922"/>
      <c r="DB120" s="922"/>
      <c r="DC120" s="922"/>
      <c r="DD120" s="922"/>
      <c r="DE120" s="922"/>
      <c r="DF120" s="923"/>
      <c r="DG120" s="910">
        <v>450023</v>
      </c>
      <c r="DH120" s="891"/>
      <c r="DI120" s="891"/>
      <c r="DJ120" s="891"/>
      <c r="DK120" s="891"/>
      <c r="DL120" s="891">
        <v>473959</v>
      </c>
      <c r="DM120" s="891"/>
      <c r="DN120" s="891"/>
      <c r="DO120" s="891"/>
      <c r="DP120" s="891"/>
      <c r="DQ120" s="891">
        <v>514333</v>
      </c>
      <c r="DR120" s="891"/>
      <c r="DS120" s="891"/>
      <c r="DT120" s="891"/>
      <c r="DU120" s="891"/>
      <c r="DV120" s="892">
        <v>11.6</v>
      </c>
      <c r="DW120" s="892"/>
      <c r="DX120" s="892"/>
      <c r="DY120" s="892"/>
      <c r="DZ120" s="893"/>
    </row>
    <row r="121" spans="1:130" s="248" customFormat="1" ht="26.25" customHeight="1" x14ac:dyDescent="0.15">
      <c r="A121" s="866"/>
      <c r="B121" s="867"/>
      <c r="C121" s="912" t="s">
        <v>469</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127</v>
      </c>
      <c r="AB121" s="826"/>
      <c r="AC121" s="826"/>
      <c r="AD121" s="826"/>
      <c r="AE121" s="827"/>
      <c r="AF121" s="828" t="s">
        <v>127</v>
      </c>
      <c r="AG121" s="826"/>
      <c r="AH121" s="826"/>
      <c r="AI121" s="826"/>
      <c r="AJ121" s="827"/>
      <c r="AK121" s="828" t="s">
        <v>127</v>
      </c>
      <c r="AL121" s="826"/>
      <c r="AM121" s="826"/>
      <c r="AN121" s="826"/>
      <c r="AO121" s="827"/>
      <c r="AP121" s="873" t="s">
        <v>127</v>
      </c>
      <c r="AQ121" s="874"/>
      <c r="AR121" s="874"/>
      <c r="AS121" s="874"/>
      <c r="AT121" s="875"/>
      <c r="AU121" s="935"/>
      <c r="AV121" s="936"/>
      <c r="AW121" s="936"/>
      <c r="AX121" s="936"/>
      <c r="AY121" s="937"/>
      <c r="AZ121" s="861" t="s">
        <v>470</v>
      </c>
      <c r="BA121" s="796"/>
      <c r="BB121" s="796"/>
      <c r="BC121" s="796"/>
      <c r="BD121" s="796"/>
      <c r="BE121" s="796"/>
      <c r="BF121" s="796"/>
      <c r="BG121" s="796"/>
      <c r="BH121" s="796"/>
      <c r="BI121" s="796"/>
      <c r="BJ121" s="796"/>
      <c r="BK121" s="796"/>
      <c r="BL121" s="796"/>
      <c r="BM121" s="796"/>
      <c r="BN121" s="796"/>
      <c r="BO121" s="796"/>
      <c r="BP121" s="797"/>
      <c r="BQ121" s="862">
        <v>148402</v>
      </c>
      <c r="BR121" s="863"/>
      <c r="BS121" s="863"/>
      <c r="BT121" s="863"/>
      <c r="BU121" s="863"/>
      <c r="BV121" s="863">
        <v>174839</v>
      </c>
      <c r="BW121" s="863"/>
      <c r="BX121" s="863"/>
      <c r="BY121" s="863"/>
      <c r="BZ121" s="863"/>
      <c r="CA121" s="863">
        <v>138873</v>
      </c>
      <c r="CB121" s="863"/>
      <c r="CC121" s="863"/>
      <c r="CD121" s="863"/>
      <c r="CE121" s="863"/>
      <c r="CF121" s="924">
        <v>3.1</v>
      </c>
      <c r="CG121" s="925"/>
      <c r="CH121" s="925"/>
      <c r="CI121" s="925"/>
      <c r="CJ121" s="925"/>
      <c r="CK121" s="918"/>
      <c r="CL121" s="904"/>
      <c r="CM121" s="904"/>
      <c r="CN121" s="904"/>
      <c r="CO121" s="905"/>
      <c r="CP121" s="884" t="s">
        <v>471</v>
      </c>
      <c r="CQ121" s="885"/>
      <c r="CR121" s="885"/>
      <c r="CS121" s="885"/>
      <c r="CT121" s="885"/>
      <c r="CU121" s="885"/>
      <c r="CV121" s="885"/>
      <c r="CW121" s="885"/>
      <c r="CX121" s="885"/>
      <c r="CY121" s="885"/>
      <c r="CZ121" s="885"/>
      <c r="DA121" s="885"/>
      <c r="DB121" s="885"/>
      <c r="DC121" s="885"/>
      <c r="DD121" s="885"/>
      <c r="DE121" s="885"/>
      <c r="DF121" s="886"/>
      <c r="DG121" s="862" t="s">
        <v>127</v>
      </c>
      <c r="DH121" s="863"/>
      <c r="DI121" s="863"/>
      <c r="DJ121" s="863"/>
      <c r="DK121" s="863"/>
      <c r="DL121" s="863" t="s">
        <v>127</v>
      </c>
      <c r="DM121" s="863"/>
      <c r="DN121" s="863"/>
      <c r="DO121" s="863"/>
      <c r="DP121" s="863"/>
      <c r="DQ121" s="863" t="s">
        <v>438</v>
      </c>
      <c r="DR121" s="863"/>
      <c r="DS121" s="863"/>
      <c r="DT121" s="863"/>
      <c r="DU121" s="863"/>
      <c r="DV121" s="840" t="s">
        <v>393</v>
      </c>
      <c r="DW121" s="840"/>
      <c r="DX121" s="840"/>
      <c r="DY121" s="840"/>
      <c r="DZ121" s="841"/>
    </row>
    <row r="122" spans="1:130" s="248" customFormat="1" ht="26.25" customHeight="1" x14ac:dyDescent="0.15">
      <c r="A122" s="866"/>
      <c r="B122" s="867"/>
      <c r="C122" s="870" t="s">
        <v>451</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127</v>
      </c>
      <c r="AB122" s="826"/>
      <c r="AC122" s="826"/>
      <c r="AD122" s="826"/>
      <c r="AE122" s="827"/>
      <c r="AF122" s="828" t="s">
        <v>127</v>
      </c>
      <c r="AG122" s="826"/>
      <c r="AH122" s="826"/>
      <c r="AI122" s="826"/>
      <c r="AJ122" s="827"/>
      <c r="AK122" s="828" t="s">
        <v>127</v>
      </c>
      <c r="AL122" s="826"/>
      <c r="AM122" s="826"/>
      <c r="AN122" s="826"/>
      <c r="AO122" s="827"/>
      <c r="AP122" s="873" t="s">
        <v>438</v>
      </c>
      <c r="AQ122" s="874"/>
      <c r="AR122" s="874"/>
      <c r="AS122" s="874"/>
      <c r="AT122" s="875"/>
      <c r="AU122" s="935"/>
      <c r="AV122" s="936"/>
      <c r="AW122" s="936"/>
      <c r="AX122" s="936"/>
      <c r="AY122" s="937"/>
      <c r="AZ122" s="928" t="s">
        <v>472</v>
      </c>
      <c r="BA122" s="929"/>
      <c r="BB122" s="929"/>
      <c r="BC122" s="929"/>
      <c r="BD122" s="929"/>
      <c r="BE122" s="929"/>
      <c r="BF122" s="929"/>
      <c r="BG122" s="929"/>
      <c r="BH122" s="929"/>
      <c r="BI122" s="929"/>
      <c r="BJ122" s="929"/>
      <c r="BK122" s="929"/>
      <c r="BL122" s="929"/>
      <c r="BM122" s="929"/>
      <c r="BN122" s="929"/>
      <c r="BO122" s="929"/>
      <c r="BP122" s="930"/>
      <c r="BQ122" s="931">
        <v>10079043</v>
      </c>
      <c r="BR122" s="894"/>
      <c r="BS122" s="894"/>
      <c r="BT122" s="894"/>
      <c r="BU122" s="894"/>
      <c r="BV122" s="894">
        <v>10017762</v>
      </c>
      <c r="BW122" s="894"/>
      <c r="BX122" s="894"/>
      <c r="BY122" s="894"/>
      <c r="BZ122" s="894"/>
      <c r="CA122" s="894">
        <v>10376996</v>
      </c>
      <c r="CB122" s="894"/>
      <c r="CC122" s="894"/>
      <c r="CD122" s="894"/>
      <c r="CE122" s="894"/>
      <c r="CF122" s="895">
        <v>234.7</v>
      </c>
      <c r="CG122" s="896"/>
      <c r="CH122" s="896"/>
      <c r="CI122" s="896"/>
      <c r="CJ122" s="896"/>
      <c r="CK122" s="918"/>
      <c r="CL122" s="904"/>
      <c r="CM122" s="904"/>
      <c r="CN122" s="904"/>
      <c r="CO122" s="905"/>
      <c r="CP122" s="884" t="s">
        <v>473</v>
      </c>
      <c r="CQ122" s="885"/>
      <c r="CR122" s="885"/>
      <c r="CS122" s="885"/>
      <c r="CT122" s="885"/>
      <c r="CU122" s="885"/>
      <c r="CV122" s="885"/>
      <c r="CW122" s="885"/>
      <c r="CX122" s="885"/>
      <c r="CY122" s="885"/>
      <c r="CZ122" s="885"/>
      <c r="DA122" s="885"/>
      <c r="DB122" s="885"/>
      <c r="DC122" s="885"/>
      <c r="DD122" s="885"/>
      <c r="DE122" s="885"/>
      <c r="DF122" s="886"/>
      <c r="DG122" s="862" t="s">
        <v>127</v>
      </c>
      <c r="DH122" s="863"/>
      <c r="DI122" s="863"/>
      <c r="DJ122" s="863"/>
      <c r="DK122" s="863"/>
      <c r="DL122" s="863" t="s">
        <v>438</v>
      </c>
      <c r="DM122" s="863"/>
      <c r="DN122" s="863"/>
      <c r="DO122" s="863"/>
      <c r="DP122" s="863"/>
      <c r="DQ122" s="863" t="s">
        <v>127</v>
      </c>
      <c r="DR122" s="863"/>
      <c r="DS122" s="863"/>
      <c r="DT122" s="863"/>
      <c r="DU122" s="863"/>
      <c r="DV122" s="840" t="s">
        <v>438</v>
      </c>
      <c r="DW122" s="840"/>
      <c r="DX122" s="840"/>
      <c r="DY122" s="840"/>
      <c r="DZ122" s="841"/>
    </row>
    <row r="123" spans="1:130" s="248" customFormat="1" ht="26.25" customHeight="1" x14ac:dyDescent="0.15">
      <c r="A123" s="866"/>
      <c r="B123" s="867"/>
      <c r="C123" s="870" t="s">
        <v>457</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127</v>
      </c>
      <c r="AB123" s="826"/>
      <c r="AC123" s="826"/>
      <c r="AD123" s="826"/>
      <c r="AE123" s="827"/>
      <c r="AF123" s="828" t="s">
        <v>438</v>
      </c>
      <c r="AG123" s="826"/>
      <c r="AH123" s="826"/>
      <c r="AI123" s="826"/>
      <c r="AJ123" s="827"/>
      <c r="AK123" s="828" t="s">
        <v>127</v>
      </c>
      <c r="AL123" s="826"/>
      <c r="AM123" s="826"/>
      <c r="AN123" s="826"/>
      <c r="AO123" s="827"/>
      <c r="AP123" s="873" t="s">
        <v>127</v>
      </c>
      <c r="AQ123" s="874"/>
      <c r="AR123" s="874"/>
      <c r="AS123" s="874"/>
      <c r="AT123" s="875"/>
      <c r="AU123" s="938"/>
      <c r="AV123" s="939"/>
      <c r="AW123" s="939"/>
      <c r="AX123" s="939"/>
      <c r="AY123" s="939"/>
      <c r="AZ123" s="279" t="s">
        <v>188</v>
      </c>
      <c r="BA123" s="279"/>
      <c r="BB123" s="279"/>
      <c r="BC123" s="279"/>
      <c r="BD123" s="279"/>
      <c r="BE123" s="279"/>
      <c r="BF123" s="279"/>
      <c r="BG123" s="279"/>
      <c r="BH123" s="279"/>
      <c r="BI123" s="279"/>
      <c r="BJ123" s="279"/>
      <c r="BK123" s="279"/>
      <c r="BL123" s="279"/>
      <c r="BM123" s="279"/>
      <c r="BN123" s="279"/>
      <c r="BO123" s="926" t="s">
        <v>474</v>
      </c>
      <c r="BP123" s="927"/>
      <c r="BQ123" s="881">
        <v>12278958</v>
      </c>
      <c r="BR123" s="882"/>
      <c r="BS123" s="882"/>
      <c r="BT123" s="882"/>
      <c r="BU123" s="882"/>
      <c r="BV123" s="882">
        <v>12290352</v>
      </c>
      <c r="BW123" s="882"/>
      <c r="BX123" s="882"/>
      <c r="BY123" s="882"/>
      <c r="BZ123" s="882"/>
      <c r="CA123" s="882">
        <v>12676260</v>
      </c>
      <c r="CB123" s="882"/>
      <c r="CC123" s="882"/>
      <c r="CD123" s="882"/>
      <c r="CE123" s="882"/>
      <c r="CF123" s="792"/>
      <c r="CG123" s="793"/>
      <c r="CH123" s="793"/>
      <c r="CI123" s="793"/>
      <c r="CJ123" s="883"/>
      <c r="CK123" s="918"/>
      <c r="CL123" s="904"/>
      <c r="CM123" s="904"/>
      <c r="CN123" s="904"/>
      <c r="CO123" s="905"/>
      <c r="CP123" s="884" t="s">
        <v>475</v>
      </c>
      <c r="CQ123" s="885"/>
      <c r="CR123" s="885"/>
      <c r="CS123" s="885"/>
      <c r="CT123" s="885"/>
      <c r="CU123" s="885"/>
      <c r="CV123" s="885"/>
      <c r="CW123" s="885"/>
      <c r="CX123" s="885"/>
      <c r="CY123" s="885"/>
      <c r="CZ123" s="885"/>
      <c r="DA123" s="885"/>
      <c r="DB123" s="885"/>
      <c r="DC123" s="885"/>
      <c r="DD123" s="885"/>
      <c r="DE123" s="885"/>
      <c r="DF123" s="886"/>
      <c r="DG123" s="825" t="s">
        <v>438</v>
      </c>
      <c r="DH123" s="826"/>
      <c r="DI123" s="826"/>
      <c r="DJ123" s="826"/>
      <c r="DK123" s="827"/>
      <c r="DL123" s="828" t="s">
        <v>438</v>
      </c>
      <c r="DM123" s="826"/>
      <c r="DN123" s="826"/>
      <c r="DO123" s="826"/>
      <c r="DP123" s="827"/>
      <c r="DQ123" s="828" t="s">
        <v>438</v>
      </c>
      <c r="DR123" s="826"/>
      <c r="DS123" s="826"/>
      <c r="DT123" s="826"/>
      <c r="DU123" s="827"/>
      <c r="DV123" s="873" t="s">
        <v>438</v>
      </c>
      <c r="DW123" s="874"/>
      <c r="DX123" s="874"/>
      <c r="DY123" s="874"/>
      <c r="DZ123" s="875"/>
    </row>
    <row r="124" spans="1:130" s="248" customFormat="1" ht="26.25" customHeight="1" thickBot="1" x14ac:dyDescent="0.2">
      <c r="A124" s="866"/>
      <c r="B124" s="867"/>
      <c r="C124" s="870" t="s">
        <v>460</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438</v>
      </c>
      <c r="AB124" s="826"/>
      <c r="AC124" s="826"/>
      <c r="AD124" s="826"/>
      <c r="AE124" s="827"/>
      <c r="AF124" s="828" t="s">
        <v>438</v>
      </c>
      <c r="AG124" s="826"/>
      <c r="AH124" s="826"/>
      <c r="AI124" s="826"/>
      <c r="AJ124" s="827"/>
      <c r="AK124" s="828" t="s">
        <v>127</v>
      </c>
      <c r="AL124" s="826"/>
      <c r="AM124" s="826"/>
      <c r="AN124" s="826"/>
      <c r="AO124" s="827"/>
      <c r="AP124" s="873" t="s">
        <v>438</v>
      </c>
      <c r="AQ124" s="874"/>
      <c r="AR124" s="874"/>
      <c r="AS124" s="874"/>
      <c r="AT124" s="875"/>
      <c r="AU124" s="876" t="s">
        <v>476</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v>136.69999999999999</v>
      </c>
      <c r="BR124" s="880"/>
      <c r="BS124" s="880"/>
      <c r="BT124" s="880"/>
      <c r="BU124" s="880"/>
      <c r="BV124" s="880">
        <v>115.1</v>
      </c>
      <c r="BW124" s="880"/>
      <c r="BX124" s="880"/>
      <c r="BY124" s="880"/>
      <c r="BZ124" s="880"/>
      <c r="CA124" s="880">
        <v>100.9</v>
      </c>
      <c r="CB124" s="880"/>
      <c r="CC124" s="880"/>
      <c r="CD124" s="880"/>
      <c r="CE124" s="880"/>
      <c r="CF124" s="770"/>
      <c r="CG124" s="771"/>
      <c r="CH124" s="771"/>
      <c r="CI124" s="771"/>
      <c r="CJ124" s="911"/>
      <c r="CK124" s="919"/>
      <c r="CL124" s="919"/>
      <c r="CM124" s="919"/>
      <c r="CN124" s="919"/>
      <c r="CO124" s="920"/>
      <c r="CP124" s="884" t="s">
        <v>477</v>
      </c>
      <c r="CQ124" s="885"/>
      <c r="CR124" s="885"/>
      <c r="CS124" s="885"/>
      <c r="CT124" s="885"/>
      <c r="CU124" s="885"/>
      <c r="CV124" s="885"/>
      <c r="CW124" s="885"/>
      <c r="CX124" s="885"/>
      <c r="CY124" s="885"/>
      <c r="CZ124" s="885"/>
      <c r="DA124" s="885"/>
      <c r="DB124" s="885"/>
      <c r="DC124" s="885"/>
      <c r="DD124" s="885"/>
      <c r="DE124" s="885"/>
      <c r="DF124" s="886"/>
      <c r="DG124" s="808" t="s">
        <v>127</v>
      </c>
      <c r="DH124" s="809"/>
      <c r="DI124" s="809"/>
      <c r="DJ124" s="809"/>
      <c r="DK124" s="810"/>
      <c r="DL124" s="811" t="s">
        <v>438</v>
      </c>
      <c r="DM124" s="809"/>
      <c r="DN124" s="809"/>
      <c r="DO124" s="809"/>
      <c r="DP124" s="810"/>
      <c r="DQ124" s="811" t="s">
        <v>437</v>
      </c>
      <c r="DR124" s="809"/>
      <c r="DS124" s="809"/>
      <c r="DT124" s="809"/>
      <c r="DU124" s="810"/>
      <c r="DV124" s="897" t="s">
        <v>478</v>
      </c>
      <c r="DW124" s="898"/>
      <c r="DX124" s="898"/>
      <c r="DY124" s="898"/>
      <c r="DZ124" s="899"/>
    </row>
    <row r="125" spans="1:130" s="248" customFormat="1" ht="26.25" customHeight="1" x14ac:dyDescent="0.15">
      <c r="A125" s="866"/>
      <c r="B125" s="867"/>
      <c r="C125" s="870" t="s">
        <v>462</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127</v>
      </c>
      <c r="AB125" s="826"/>
      <c r="AC125" s="826"/>
      <c r="AD125" s="826"/>
      <c r="AE125" s="827"/>
      <c r="AF125" s="828" t="s">
        <v>438</v>
      </c>
      <c r="AG125" s="826"/>
      <c r="AH125" s="826"/>
      <c r="AI125" s="826"/>
      <c r="AJ125" s="827"/>
      <c r="AK125" s="828" t="s">
        <v>127</v>
      </c>
      <c r="AL125" s="826"/>
      <c r="AM125" s="826"/>
      <c r="AN125" s="826"/>
      <c r="AO125" s="827"/>
      <c r="AP125" s="873" t="s">
        <v>127</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479</v>
      </c>
      <c r="CL125" s="901"/>
      <c r="CM125" s="901"/>
      <c r="CN125" s="901"/>
      <c r="CO125" s="902"/>
      <c r="CP125" s="909" t="s">
        <v>480</v>
      </c>
      <c r="CQ125" s="854"/>
      <c r="CR125" s="854"/>
      <c r="CS125" s="854"/>
      <c r="CT125" s="854"/>
      <c r="CU125" s="854"/>
      <c r="CV125" s="854"/>
      <c r="CW125" s="854"/>
      <c r="CX125" s="854"/>
      <c r="CY125" s="854"/>
      <c r="CZ125" s="854"/>
      <c r="DA125" s="854"/>
      <c r="DB125" s="854"/>
      <c r="DC125" s="854"/>
      <c r="DD125" s="854"/>
      <c r="DE125" s="854"/>
      <c r="DF125" s="855"/>
      <c r="DG125" s="910" t="s">
        <v>127</v>
      </c>
      <c r="DH125" s="891"/>
      <c r="DI125" s="891"/>
      <c r="DJ125" s="891"/>
      <c r="DK125" s="891"/>
      <c r="DL125" s="891" t="s">
        <v>127</v>
      </c>
      <c r="DM125" s="891"/>
      <c r="DN125" s="891"/>
      <c r="DO125" s="891"/>
      <c r="DP125" s="891"/>
      <c r="DQ125" s="891" t="s">
        <v>127</v>
      </c>
      <c r="DR125" s="891"/>
      <c r="DS125" s="891"/>
      <c r="DT125" s="891"/>
      <c r="DU125" s="891"/>
      <c r="DV125" s="892" t="s">
        <v>438</v>
      </c>
      <c r="DW125" s="892"/>
      <c r="DX125" s="892"/>
      <c r="DY125" s="892"/>
      <c r="DZ125" s="893"/>
    </row>
    <row r="126" spans="1:130" s="248" customFormat="1" ht="26.25" customHeight="1" thickBot="1" x14ac:dyDescent="0.2">
      <c r="A126" s="866"/>
      <c r="B126" s="867"/>
      <c r="C126" s="870" t="s">
        <v>464</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t="s">
        <v>127</v>
      </c>
      <c r="AB126" s="826"/>
      <c r="AC126" s="826"/>
      <c r="AD126" s="826"/>
      <c r="AE126" s="827"/>
      <c r="AF126" s="828" t="s">
        <v>438</v>
      </c>
      <c r="AG126" s="826"/>
      <c r="AH126" s="826"/>
      <c r="AI126" s="826"/>
      <c r="AJ126" s="827"/>
      <c r="AK126" s="828" t="s">
        <v>438</v>
      </c>
      <c r="AL126" s="826"/>
      <c r="AM126" s="826"/>
      <c r="AN126" s="826"/>
      <c r="AO126" s="827"/>
      <c r="AP126" s="873" t="s">
        <v>437</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481</v>
      </c>
      <c r="CQ126" s="796"/>
      <c r="CR126" s="796"/>
      <c r="CS126" s="796"/>
      <c r="CT126" s="796"/>
      <c r="CU126" s="796"/>
      <c r="CV126" s="796"/>
      <c r="CW126" s="796"/>
      <c r="CX126" s="796"/>
      <c r="CY126" s="796"/>
      <c r="CZ126" s="796"/>
      <c r="DA126" s="796"/>
      <c r="DB126" s="796"/>
      <c r="DC126" s="796"/>
      <c r="DD126" s="796"/>
      <c r="DE126" s="796"/>
      <c r="DF126" s="797"/>
      <c r="DG126" s="862" t="s">
        <v>127</v>
      </c>
      <c r="DH126" s="863"/>
      <c r="DI126" s="863"/>
      <c r="DJ126" s="863"/>
      <c r="DK126" s="863"/>
      <c r="DL126" s="863" t="s">
        <v>127</v>
      </c>
      <c r="DM126" s="863"/>
      <c r="DN126" s="863"/>
      <c r="DO126" s="863"/>
      <c r="DP126" s="863"/>
      <c r="DQ126" s="863" t="s">
        <v>127</v>
      </c>
      <c r="DR126" s="863"/>
      <c r="DS126" s="863"/>
      <c r="DT126" s="863"/>
      <c r="DU126" s="863"/>
      <c r="DV126" s="840" t="s">
        <v>127</v>
      </c>
      <c r="DW126" s="840"/>
      <c r="DX126" s="840"/>
      <c r="DY126" s="840"/>
      <c r="DZ126" s="841"/>
    </row>
    <row r="127" spans="1:130" s="248" customFormat="1" ht="26.25" customHeight="1" x14ac:dyDescent="0.15">
      <c r="A127" s="868"/>
      <c r="B127" s="869"/>
      <c r="C127" s="887" t="s">
        <v>482</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t="s">
        <v>127</v>
      </c>
      <c r="AB127" s="826"/>
      <c r="AC127" s="826"/>
      <c r="AD127" s="826"/>
      <c r="AE127" s="827"/>
      <c r="AF127" s="828" t="s">
        <v>437</v>
      </c>
      <c r="AG127" s="826"/>
      <c r="AH127" s="826"/>
      <c r="AI127" s="826"/>
      <c r="AJ127" s="827"/>
      <c r="AK127" s="828" t="s">
        <v>438</v>
      </c>
      <c r="AL127" s="826"/>
      <c r="AM127" s="826"/>
      <c r="AN127" s="826"/>
      <c r="AO127" s="827"/>
      <c r="AP127" s="873" t="s">
        <v>127</v>
      </c>
      <c r="AQ127" s="874"/>
      <c r="AR127" s="874"/>
      <c r="AS127" s="874"/>
      <c r="AT127" s="875"/>
      <c r="AU127" s="284"/>
      <c r="AV127" s="284"/>
      <c r="AW127" s="284"/>
      <c r="AX127" s="890" t="s">
        <v>483</v>
      </c>
      <c r="AY127" s="858"/>
      <c r="AZ127" s="858"/>
      <c r="BA127" s="858"/>
      <c r="BB127" s="858"/>
      <c r="BC127" s="858"/>
      <c r="BD127" s="858"/>
      <c r="BE127" s="859"/>
      <c r="BF127" s="857" t="s">
        <v>484</v>
      </c>
      <c r="BG127" s="858"/>
      <c r="BH127" s="858"/>
      <c r="BI127" s="858"/>
      <c r="BJ127" s="858"/>
      <c r="BK127" s="858"/>
      <c r="BL127" s="859"/>
      <c r="BM127" s="857" t="s">
        <v>485</v>
      </c>
      <c r="BN127" s="858"/>
      <c r="BO127" s="858"/>
      <c r="BP127" s="858"/>
      <c r="BQ127" s="858"/>
      <c r="BR127" s="858"/>
      <c r="BS127" s="859"/>
      <c r="BT127" s="857" t="s">
        <v>486</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487</v>
      </c>
      <c r="CQ127" s="796"/>
      <c r="CR127" s="796"/>
      <c r="CS127" s="796"/>
      <c r="CT127" s="796"/>
      <c r="CU127" s="796"/>
      <c r="CV127" s="796"/>
      <c r="CW127" s="796"/>
      <c r="CX127" s="796"/>
      <c r="CY127" s="796"/>
      <c r="CZ127" s="796"/>
      <c r="DA127" s="796"/>
      <c r="DB127" s="796"/>
      <c r="DC127" s="796"/>
      <c r="DD127" s="796"/>
      <c r="DE127" s="796"/>
      <c r="DF127" s="797"/>
      <c r="DG127" s="862" t="s">
        <v>127</v>
      </c>
      <c r="DH127" s="863"/>
      <c r="DI127" s="863"/>
      <c r="DJ127" s="863"/>
      <c r="DK127" s="863"/>
      <c r="DL127" s="863" t="s">
        <v>438</v>
      </c>
      <c r="DM127" s="863"/>
      <c r="DN127" s="863"/>
      <c r="DO127" s="863"/>
      <c r="DP127" s="863"/>
      <c r="DQ127" s="863" t="s">
        <v>127</v>
      </c>
      <c r="DR127" s="863"/>
      <c r="DS127" s="863"/>
      <c r="DT127" s="863"/>
      <c r="DU127" s="863"/>
      <c r="DV127" s="840" t="s">
        <v>437</v>
      </c>
      <c r="DW127" s="840"/>
      <c r="DX127" s="840"/>
      <c r="DY127" s="840"/>
      <c r="DZ127" s="841"/>
    </row>
    <row r="128" spans="1:130" s="248" customFormat="1" ht="26.25" customHeight="1" thickBot="1" x14ac:dyDescent="0.2">
      <c r="A128" s="842" t="s">
        <v>488</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489</v>
      </c>
      <c r="X128" s="844"/>
      <c r="Y128" s="844"/>
      <c r="Z128" s="845"/>
      <c r="AA128" s="846">
        <v>56676</v>
      </c>
      <c r="AB128" s="847"/>
      <c r="AC128" s="847"/>
      <c r="AD128" s="847"/>
      <c r="AE128" s="848"/>
      <c r="AF128" s="849">
        <v>43983</v>
      </c>
      <c r="AG128" s="847"/>
      <c r="AH128" s="847"/>
      <c r="AI128" s="847"/>
      <c r="AJ128" s="848"/>
      <c r="AK128" s="849">
        <v>33920</v>
      </c>
      <c r="AL128" s="847"/>
      <c r="AM128" s="847"/>
      <c r="AN128" s="847"/>
      <c r="AO128" s="848"/>
      <c r="AP128" s="850"/>
      <c r="AQ128" s="851"/>
      <c r="AR128" s="851"/>
      <c r="AS128" s="851"/>
      <c r="AT128" s="852"/>
      <c r="AU128" s="284"/>
      <c r="AV128" s="284"/>
      <c r="AW128" s="284"/>
      <c r="AX128" s="853" t="s">
        <v>490</v>
      </c>
      <c r="AY128" s="854"/>
      <c r="AZ128" s="854"/>
      <c r="BA128" s="854"/>
      <c r="BB128" s="854"/>
      <c r="BC128" s="854"/>
      <c r="BD128" s="854"/>
      <c r="BE128" s="855"/>
      <c r="BF128" s="832" t="s">
        <v>438</v>
      </c>
      <c r="BG128" s="833"/>
      <c r="BH128" s="833"/>
      <c r="BI128" s="833"/>
      <c r="BJ128" s="833"/>
      <c r="BK128" s="833"/>
      <c r="BL128" s="856"/>
      <c r="BM128" s="832">
        <v>14.82</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491</v>
      </c>
      <c r="CQ128" s="774"/>
      <c r="CR128" s="774"/>
      <c r="CS128" s="774"/>
      <c r="CT128" s="774"/>
      <c r="CU128" s="774"/>
      <c r="CV128" s="774"/>
      <c r="CW128" s="774"/>
      <c r="CX128" s="774"/>
      <c r="CY128" s="774"/>
      <c r="CZ128" s="774"/>
      <c r="DA128" s="774"/>
      <c r="DB128" s="774"/>
      <c r="DC128" s="774"/>
      <c r="DD128" s="774"/>
      <c r="DE128" s="774"/>
      <c r="DF128" s="775"/>
      <c r="DG128" s="836" t="s">
        <v>127</v>
      </c>
      <c r="DH128" s="837"/>
      <c r="DI128" s="837"/>
      <c r="DJ128" s="837"/>
      <c r="DK128" s="837"/>
      <c r="DL128" s="837" t="s">
        <v>127</v>
      </c>
      <c r="DM128" s="837"/>
      <c r="DN128" s="837"/>
      <c r="DO128" s="837"/>
      <c r="DP128" s="837"/>
      <c r="DQ128" s="837" t="s">
        <v>127</v>
      </c>
      <c r="DR128" s="837"/>
      <c r="DS128" s="837"/>
      <c r="DT128" s="837"/>
      <c r="DU128" s="837"/>
      <c r="DV128" s="838" t="s">
        <v>438</v>
      </c>
      <c r="DW128" s="838"/>
      <c r="DX128" s="838"/>
      <c r="DY128" s="838"/>
      <c r="DZ128" s="839"/>
    </row>
    <row r="129" spans="1:131" s="248" customFormat="1" ht="26.25" customHeight="1" x14ac:dyDescent="0.15">
      <c r="A129" s="820" t="s">
        <v>107</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492</v>
      </c>
      <c r="X129" s="823"/>
      <c r="Y129" s="823"/>
      <c r="Z129" s="824"/>
      <c r="AA129" s="825">
        <v>5089453</v>
      </c>
      <c r="AB129" s="826"/>
      <c r="AC129" s="826"/>
      <c r="AD129" s="826"/>
      <c r="AE129" s="827"/>
      <c r="AF129" s="828">
        <v>5115890</v>
      </c>
      <c r="AG129" s="826"/>
      <c r="AH129" s="826"/>
      <c r="AI129" s="826"/>
      <c r="AJ129" s="827"/>
      <c r="AK129" s="828">
        <v>5283268</v>
      </c>
      <c r="AL129" s="826"/>
      <c r="AM129" s="826"/>
      <c r="AN129" s="826"/>
      <c r="AO129" s="827"/>
      <c r="AP129" s="829"/>
      <c r="AQ129" s="830"/>
      <c r="AR129" s="830"/>
      <c r="AS129" s="830"/>
      <c r="AT129" s="831"/>
      <c r="AU129" s="286"/>
      <c r="AV129" s="286"/>
      <c r="AW129" s="286"/>
      <c r="AX129" s="795" t="s">
        <v>493</v>
      </c>
      <c r="AY129" s="796"/>
      <c r="AZ129" s="796"/>
      <c r="BA129" s="796"/>
      <c r="BB129" s="796"/>
      <c r="BC129" s="796"/>
      <c r="BD129" s="796"/>
      <c r="BE129" s="797"/>
      <c r="BF129" s="815" t="s">
        <v>127</v>
      </c>
      <c r="BG129" s="816"/>
      <c r="BH129" s="816"/>
      <c r="BI129" s="816"/>
      <c r="BJ129" s="816"/>
      <c r="BK129" s="816"/>
      <c r="BL129" s="817"/>
      <c r="BM129" s="815">
        <v>19.82</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494</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495</v>
      </c>
      <c r="X130" s="823"/>
      <c r="Y130" s="823"/>
      <c r="Z130" s="824"/>
      <c r="AA130" s="825">
        <v>822400</v>
      </c>
      <c r="AB130" s="826"/>
      <c r="AC130" s="826"/>
      <c r="AD130" s="826"/>
      <c r="AE130" s="827"/>
      <c r="AF130" s="828">
        <v>846191</v>
      </c>
      <c r="AG130" s="826"/>
      <c r="AH130" s="826"/>
      <c r="AI130" s="826"/>
      <c r="AJ130" s="827"/>
      <c r="AK130" s="828">
        <v>862713</v>
      </c>
      <c r="AL130" s="826"/>
      <c r="AM130" s="826"/>
      <c r="AN130" s="826"/>
      <c r="AO130" s="827"/>
      <c r="AP130" s="829"/>
      <c r="AQ130" s="830"/>
      <c r="AR130" s="830"/>
      <c r="AS130" s="830"/>
      <c r="AT130" s="831"/>
      <c r="AU130" s="286"/>
      <c r="AV130" s="286"/>
      <c r="AW130" s="286"/>
      <c r="AX130" s="795" t="s">
        <v>496</v>
      </c>
      <c r="AY130" s="796"/>
      <c r="AZ130" s="796"/>
      <c r="BA130" s="796"/>
      <c r="BB130" s="796"/>
      <c r="BC130" s="796"/>
      <c r="BD130" s="796"/>
      <c r="BE130" s="797"/>
      <c r="BF130" s="798">
        <v>18.5</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497</v>
      </c>
      <c r="X131" s="806"/>
      <c r="Y131" s="806"/>
      <c r="Z131" s="807"/>
      <c r="AA131" s="808">
        <v>4267053</v>
      </c>
      <c r="AB131" s="809"/>
      <c r="AC131" s="809"/>
      <c r="AD131" s="809"/>
      <c r="AE131" s="810"/>
      <c r="AF131" s="811">
        <v>4269699</v>
      </c>
      <c r="AG131" s="809"/>
      <c r="AH131" s="809"/>
      <c r="AI131" s="809"/>
      <c r="AJ131" s="810"/>
      <c r="AK131" s="811">
        <v>4420555</v>
      </c>
      <c r="AL131" s="809"/>
      <c r="AM131" s="809"/>
      <c r="AN131" s="809"/>
      <c r="AO131" s="810"/>
      <c r="AP131" s="812"/>
      <c r="AQ131" s="813"/>
      <c r="AR131" s="813"/>
      <c r="AS131" s="813"/>
      <c r="AT131" s="814"/>
      <c r="AU131" s="286"/>
      <c r="AV131" s="286"/>
      <c r="AW131" s="286"/>
      <c r="AX131" s="773" t="s">
        <v>498</v>
      </c>
      <c r="AY131" s="774"/>
      <c r="AZ131" s="774"/>
      <c r="BA131" s="774"/>
      <c r="BB131" s="774"/>
      <c r="BC131" s="774"/>
      <c r="BD131" s="774"/>
      <c r="BE131" s="775"/>
      <c r="BF131" s="776">
        <v>100.9</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499</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500</v>
      </c>
      <c r="W132" s="786"/>
      <c r="X132" s="786"/>
      <c r="Y132" s="786"/>
      <c r="Z132" s="787"/>
      <c r="AA132" s="788">
        <v>18.252573850000001</v>
      </c>
      <c r="AB132" s="789"/>
      <c r="AC132" s="789"/>
      <c r="AD132" s="789"/>
      <c r="AE132" s="790"/>
      <c r="AF132" s="791">
        <v>19.353308040000002</v>
      </c>
      <c r="AG132" s="789"/>
      <c r="AH132" s="789"/>
      <c r="AI132" s="789"/>
      <c r="AJ132" s="790"/>
      <c r="AK132" s="791">
        <v>17.900014819999999</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501</v>
      </c>
      <c r="W133" s="765"/>
      <c r="X133" s="765"/>
      <c r="Y133" s="765"/>
      <c r="Z133" s="766"/>
      <c r="AA133" s="767">
        <v>19.2</v>
      </c>
      <c r="AB133" s="768"/>
      <c r="AC133" s="768"/>
      <c r="AD133" s="768"/>
      <c r="AE133" s="769"/>
      <c r="AF133" s="767">
        <v>18.8</v>
      </c>
      <c r="AG133" s="768"/>
      <c r="AH133" s="768"/>
      <c r="AI133" s="768"/>
      <c r="AJ133" s="769"/>
      <c r="AK133" s="767">
        <v>18.5</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zTVJDUj2Icuib3EywdYOTegrJKaUWDxKrXFFxd+A57YNjm43kXTsdKFIB5bThZEmQn7xp2GAOtB+xiQEd0z7LA==" saltValue="Nm1qcNEd9wqABrMHpM07W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502</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jDssfT2xUkdfvgT0SqU2cfGx4DC9W1/ry/HCEKbYBTgSoEJgoz0GcmypbsviNAIczACsLaVa50iZdzDUmxOBA==" saltValue="AKpviDDxnN79jHwRm6YGN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fC/pVFaPhe//P4g2MZJ/V/UzNzhwQJrE6EFuxAnWOiyKUqiCtnx/gmYNzfjzgEyhaTzQYWm8TsYLjCYw4akfoA==" saltValue="R11+YXs2EFH65p/IIW+AR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503</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504</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505</v>
      </c>
      <c r="AP7" s="305"/>
      <c r="AQ7" s="306" t="s">
        <v>506</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507</v>
      </c>
      <c r="AQ8" s="312" t="s">
        <v>508</v>
      </c>
      <c r="AR8" s="313" t="s">
        <v>509</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510</v>
      </c>
      <c r="AL9" s="1190"/>
      <c r="AM9" s="1190"/>
      <c r="AN9" s="1191"/>
      <c r="AO9" s="314">
        <v>1990102</v>
      </c>
      <c r="AP9" s="314">
        <v>153344</v>
      </c>
      <c r="AQ9" s="315">
        <v>100177</v>
      </c>
      <c r="AR9" s="316">
        <v>53.1</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511</v>
      </c>
      <c r="AL10" s="1190"/>
      <c r="AM10" s="1190"/>
      <c r="AN10" s="1191"/>
      <c r="AO10" s="317">
        <v>23135</v>
      </c>
      <c r="AP10" s="317">
        <v>1783</v>
      </c>
      <c r="AQ10" s="318">
        <v>9943</v>
      </c>
      <c r="AR10" s="319">
        <v>-82.1</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512</v>
      </c>
      <c r="AL11" s="1190"/>
      <c r="AM11" s="1190"/>
      <c r="AN11" s="1191"/>
      <c r="AO11" s="317" t="s">
        <v>513</v>
      </c>
      <c r="AP11" s="317" t="s">
        <v>513</v>
      </c>
      <c r="AQ11" s="318">
        <v>1487</v>
      </c>
      <c r="AR11" s="319" t="s">
        <v>513</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514</v>
      </c>
      <c r="AL12" s="1190"/>
      <c r="AM12" s="1190"/>
      <c r="AN12" s="1191"/>
      <c r="AO12" s="317" t="s">
        <v>513</v>
      </c>
      <c r="AP12" s="317" t="s">
        <v>513</v>
      </c>
      <c r="AQ12" s="318">
        <v>23</v>
      </c>
      <c r="AR12" s="319" t="s">
        <v>513</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515</v>
      </c>
      <c r="AL13" s="1190"/>
      <c r="AM13" s="1190"/>
      <c r="AN13" s="1191"/>
      <c r="AO13" s="317" t="s">
        <v>513</v>
      </c>
      <c r="AP13" s="317" t="s">
        <v>513</v>
      </c>
      <c r="AQ13" s="318">
        <v>4025</v>
      </c>
      <c r="AR13" s="319" t="s">
        <v>513</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516</v>
      </c>
      <c r="AL14" s="1190"/>
      <c r="AM14" s="1190"/>
      <c r="AN14" s="1191"/>
      <c r="AO14" s="317">
        <v>4407</v>
      </c>
      <c r="AP14" s="317">
        <v>340</v>
      </c>
      <c r="AQ14" s="318">
        <v>2366</v>
      </c>
      <c r="AR14" s="319">
        <v>-85.6</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517</v>
      </c>
      <c r="AL15" s="1193"/>
      <c r="AM15" s="1193"/>
      <c r="AN15" s="1194"/>
      <c r="AO15" s="317">
        <v>-223436</v>
      </c>
      <c r="AP15" s="317">
        <v>-17217</v>
      </c>
      <c r="AQ15" s="318">
        <v>-7732</v>
      </c>
      <c r="AR15" s="319">
        <v>122.7</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188</v>
      </c>
      <c r="AL16" s="1193"/>
      <c r="AM16" s="1193"/>
      <c r="AN16" s="1194"/>
      <c r="AO16" s="317">
        <v>1794208</v>
      </c>
      <c r="AP16" s="317">
        <v>138250</v>
      </c>
      <c r="AQ16" s="318">
        <v>110288</v>
      </c>
      <c r="AR16" s="319">
        <v>25.4</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518</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519</v>
      </c>
      <c r="AP20" s="326" t="s">
        <v>520</v>
      </c>
      <c r="AQ20" s="327" t="s">
        <v>521</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522</v>
      </c>
      <c r="AL21" s="1196"/>
      <c r="AM21" s="1196"/>
      <c r="AN21" s="1197"/>
      <c r="AO21" s="330">
        <v>15.95</v>
      </c>
      <c r="AP21" s="331">
        <v>10.26</v>
      </c>
      <c r="AQ21" s="332">
        <v>5.69</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523</v>
      </c>
      <c r="AL22" s="1196"/>
      <c r="AM22" s="1196"/>
      <c r="AN22" s="1197"/>
      <c r="AO22" s="335">
        <v>96.2</v>
      </c>
      <c r="AP22" s="336">
        <v>97.6</v>
      </c>
      <c r="AQ22" s="337">
        <v>-1.4</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524</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525</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526</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505</v>
      </c>
      <c r="AP30" s="305"/>
      <c r="AQ30" s="306" t="s">
        <v>506</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507</v>
      </c>
      <c r="AQ31" s="312" t="s">
        <v>508</v>
      </c>
      <c r="AR31" s="313" t="s">
        <v>509</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527</v>
      </c>
      <c r="AL32" s="1179"/>
      <c r="AM32" s="1179"/>
      <c r="AN32" s="1180"/>
      <c r="AO32" s="345">
        <v>1639147</v>
      </c>
      <c r="AP32" s="345">
        <v>126302</v>
      </c>
      <c r="AQ32" s="346">
        <v>68741</v>
      </c>
      <c r="AR32" s="347">
        <v>83.7</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528</v>
      </c>
      <c r="AL33" s="1179"/>
      <c r="AM33" s="1179"/>
      <c r="AN33" s="1180"/>
      <c r="AO33" s="345" t="s">
        <v>513</v>
      </c>
      <c r="AP33" s="345" t="s">
        <v>513</v>
      </c>
      <c r="AQ33" s="346" t="s">
        <v>513</v>
      </c>
      <c r="AR33" s="347" t="s">
        <v>513</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529</v>
      </c>
      <c r="AL34" s="1179"/>
      <c r="AM34" s="1179"/>
      <c r="AN34" s="1180"/>
      <c r="AO34" s="345" t="s">
        <v>513</v>
      </c>
      <c r="AP34" s="345" t="s">
        <v>513</v>
      </c>
      <c r="AQ34" s="346">
        <v>1</v>
      </c>
      <c r="AR34" s="347" t="s">
        <v>513</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530</v>
      </c>
      <c r="AL35" s="1179"/>
      <c r="AM35" s="1179"/>
      <c r="AN35" s="1180"/>
      <c r="AO35" s="345">
        <v>31939</v>
      </c>
      <c r="AP35" s="345">
        <v>2461</v>
      </c>
      <c r="AQ35" s="346">
        <v>17075</v>
      </c>
      <c r="AR35" s="347">
        <v>-85.6</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531</v>
      </c>
      <c r="AL36" s="1179"/>
      <c r="AM36" s="1179"/>
      <c r="AN36" s="1180"/>
      <c r="AO36" s="345">
        <v>16771</v>
      </c>
      <c r="AP36" s="345">
        <v>1292</v>
      </c>
      <c r="AQ36" s="346">
        <v>2445</v>
      </c>
      <c r="AR36" s="347">
        <v>-47.2</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532</v>
      </c>
      <c r="AL37" s="1179"/>
      <c r="AM37" s="1179"/>
      <c r="AN37" s="1180"/>
      <c r="AO37" s="345" t="s">
        <v>513</v>
      </c>
      <c r="AP37" s="345" t="s">
        <v>513</v>
      </c>
      <c r="AQ37" s="346">
        <v>621</v>
      </c>
      <c r="AR37" s="347" t="s">
        <v>513</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533</v>
      </c>
      <c r="AL38" s="1176"/>
      <c r="AM38" s="1176"/>
      <c r="AN38" s="1177"/>
      <c r="AO38" s="348">
        <v>56</v>
      </c>
      <c r="AP38" s="348">
        <v>4</v>
      </c>
      <c r="AQ38" s="349">
        <v>4</v>
      </c>
      <c r="AR38" s="337">
        <v>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534</v>
      </c>
      <c r="AL39" s="1176"/>
      <c r="AM39" s="1176"/>
      <c r="AN39" s="1177"/>
      <c r="AO39" s="345">
        <v>-33920</v>
      </c>
      <c r="AP39" s="345">
        <v>-2614</v>
      </c>
      <c r="AQ39" s="346">
        <v>-4161</v>
      </c>
      <c r="AR39" s="347">
        <v>-37.200000000000003</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535</v>
      </c>
      <c r="AL40" s="1179"/>
      <c r="AM40" s="1179"/>
      <c r="AN40" s="1180"/>
      <c r="AO40" s="345">
        <v>-862713</v>
      </c>
      <c r="AP40" s="345">
        <v>-66475</v>
      </c>
      <c r="AQ40" s="346">
        <v>-59663</v>
      </c>
      <c r="AR40" s="347">
        <v>11.4</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300</v>
      </c>
      <c r="AL41" s="1182"/>
      <c r="AM41" s="1182"/>
      <c r="AN41" s="1183"/>
      <c r="AO41" s="345">
        <v>791280</v>
      </c>
      <c r="AP41" s="345">
        <v>60971</v>
      </c>
      <c r="AQ41" s="346">
        <v>25063</v>
      </c>
      <c r="AR41" s="347">
        <v>143.30000000000001</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536</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537</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538</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505</v>
      </c>
      <c r="AN49" s="1186" t="s">
        <v>539</v>
      </c>
      <c r="AO49" s="1187"/>
      <c r="AP49" s="1187"/>
      <c r="AQ49" s="1187"/>
      <c r="AR49" s="118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540</v>
      </c>
      <c r="AO50" s="362" t="s">
        <v>541</v>
      </c>
      <c r="AP50" s="363" t="s">
        <v>542</v>
      </c>
      <c r="AQ50" s="364" t="s">
        <v>543</v>
      </c>
      <c r="AR50" s="365" t="s">
        <v>544</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545</v>
      </c>
      <c r="AL51" s="358"/>
      <c r="AM51" s="366">
        <v>2642115</v>
      </c>
      <c r="AN51" s="367">
        <v>184828</v>
      </c>
      <c r="AO51" s="368">
        <v>52.9</v>
      </c>
      <c r="AP51" s="369">
        <v>83280</v>
      </c>
      <c r="AQ51" s="370">
        <v>-2.5</v>
      </c>
      <c r="AR51" s="371">
        <v>55.4</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546</v>
      </c>
      <c r="AM52" s="374">
        <v>601408</v>
      </c>
      <c r="AN52" s="375">
        <v>42071</v>
      </c>
      <c r="AO52" s="376">
        <v>-33.4</v>
      </c>
      <c r="AP52" s="377">
        <v>43123</v>
      </c>
      <c r="AQ52" s="378">
        <v>-2.8</v>
      </c>
      <c r="AR52" s="379">
        <v>-30.6</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547</v>
      </c>
      <c r="AL53" s="358"/>
      <c r="AM53" s="366">
        <v>2663322</v>
      </c>
      <c r="AN53" s="367">
        <v>189803</v>
      </c>
      <c r="AO53" s="368">
        <v>2.7</v>
      </c>
      <c r="AP53" s="369">
        <v>88968</v>
      </c>
      <c r="AQ53" s="370">
        <v>6.8</v>
      </c>
      <c r="AR53" s="371">
        <v>-4.0999999999999996</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546</v>
      </c>
      <c r="AM54" s="374">
        <v>834805</v>
      </c>
      <c r="AN54" s="375">
        <v>59493</v>
      </c>
      <c r="AO54" s="376">
        <v>41.4</v>
      </c>
      <c r="AP54" s="377">
        <v>45482</v>
      </c>
      <c r="AQ54" s="378">
        <v>5.5</v>
      </c>
      <c r="AR54" s="379">
        <v>35.9</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548</v>
      </c>
      <c r="AL55" s="358"/>
      <c r="AM55" s="366">
        <v>2192279</v>
      </c>
      <c r="AN55" s="367">
        <v>160207</v>
      </c>
      <c r="AO55" s="368">
        <v>-15.6</v>
      </c>
      <c r="AP55" s="369">
        <v>85173</v>
      </c>
      <c r="AQ55" s="370">
        <v>-4.3</v>
      </c>
      <c r="AR55" s="371">
        <v>-11.3</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546</v>
      </c>
      <c r="AM56" s="374">
        <v>1645707</v>
      </c>
      <c r="AN56" s="375">
        <v>120265</v>
      </c>
      <c r="AO56" s="376">
        <v>102.1</v>
      </c>
      <c r="AP56" s="377">
        <v>43913</v>
      </c>
      <c r="AQ56" s="378">
        <v>-3.4</v>
      </c>
      <c r="AR56" s="379">
        <v>105.5</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549</v>
      </c>
      <c r="AL57" s="358"/>
      <c r="AM57" s="366">
        <v>1377129</v>
      </c>
      <c r="AN57" s="367">
        <v>103202</v>
      </c>
      <c r="AO57" s="368">
        <v>-35.6</v>
      </c>
      <c r="AP57" s="369">
        <v>94081</v>
      </c>
      <c r="AQ57" s="370">
        <v>10.5</v>
      </c>
      <c r="AR57" s="371">
        <v>-46.1</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546</v>
      </c>
      <c r="AM58" s="374">
        <v>715473</v>
      </c>
      <c r="AN58" s="375">
        <v>53618</v>
      </c>
      <c r="AO58" s="376">
        <v>-55.4</v>
      </c>
      <c r="AP58" s="377">
        <v>48949</v>
      </c>
      <c r="AQ58" s="378">
        <v>11.5</v>
      </c>
      <c r="AR58" s="379">
        <v>-66.900000000000006</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550</v>
      </c>
      <c r="AL59" s="358"/>
      <c r="AM59" s="366">
        <v>2477804</v>
      </c>
      <c r="AN59" s="367">
        <v>190923</v>
      </c>
      <c r="AO59" s="368">
        <v>85</v>
      </c>
      <c r="AP59" s="369">
        <v>92632</v>
      </c>
      <c r="AQ59" s="370">
        <v>-1.5</v>
      </c>
      <c r="AR59" s="371">
        <v>86.5</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546</v>
      </c>
      <c r="AM60" s="374">
        <v>994245</v>
      </c>
      <c r="AN60" s="375">
        <v>76610</v>
      </c>
      <c r="AO60" s="376">
        <v>42.9</v>
      </c>
      <c r="AP60" s="377">
        <v>47978</v>
      </c>
      <c r="AQ60" s="378">
        <v>-2</v>
      </c>
      <c r="AR60" s="379">
        <v>44.9</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551</v>
      </c>
      <c r="AL61" s="380"/>
      <c r="AM61" s="381">
        <v>2270530</v>
      </c>
      <c r="AN61" s="382">
        <v>165793</v>
      </c>
      <c r="AO61" s="383">
        <v>17.899999999999999</v>
      </c>
      <c r="AP61" s="384">
        <v>88827</v>
      </c>
      <c r="AQ61" s="385">
        <v>1.8</v>
      </c>
      <c r="AR61" s="371">
        <v>16.100000000000001</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546</v>
      </c>
      <c r="AM62" s="374">
        <v>958328</v>
      </c>
      <c r="AN62" s="375">
        <v>70411</v>
      </c>
      <c r="AO62" s="376">
        <v>19.5</v>
      </c>
      <c r="AP62" s="377">
        <v>45889</v>
      </c>
      <c r="AQ62" s="378">
        <v>1.8</v>
      </c>
      <c r="AR62" s="379">
        <v>17.7</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DQ5e2jW4mC9OfsgAKBZsM1cXRe4L5CsnZj6J3ho096IPuyX2e1UKZ0TQFQR24kGp0WVOJSDjWRgj3NVczGO5oQ==" saltValue="JJCjesI9RRhnLp5HYF1DZ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553</v>
      </c>
    </row>
    <row r="120" spans="125:125" ht="13.5" hidden="1" customHeight="1" x14ac:dyDescent="0.15"/>
    <row r="121" spans="125:125" ht="13.5" hidden="1" customHeight="1" x14ac:dyDescent="0.15">
      <c r="DU121" s="292"/>
    </row>
  </sheetData>
  <sheetProtection algorithmName="SHA-512" hashValue="tRPQLg9xBv1p4J+Al6ImWBBCylkEABYDQ7rtpWKHzva78NjpgsIjemETYf/aJXhl/mEb5CUMfeniCKsu5pTaWg==" saltValue="duz7v5Khy9txKImGi9jq0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554</v>
      </c>
    </row>
  </sheetData>
  <sheetProtection algorithmName="SHA-512" hashValue="sk23o4LQETq6uTqYVCpKr1QCu4PqA6OosdO/Q/2VTgBso9gZ7It/DT6N2GlR+t/tFtuG2gH6kRA6WOZy1VO/VA==" saltValue="3GkgahespH6X3V3v6j6eN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15">
      <c r="B47" s="10"/>
      <c r="C47" s="1200" t="s">
        <v>3</v>
      </c>
      <c r="D47" s="1200"/>
      <c r="E47" s="1201"/>
      <c r="F47" s="11">
        <v>24.55</v>
      </c>
      <c r="G47" s="12">
        <v>19.670000000000002</v>
      </c>
      <c r="H47" s="12">
        <v>18.100000000000001</v>
      </c>
      <c r="I47" s="12">
        <v>17.14</v>
      </c>
      <c r="J47" s="13">
        <v>17.68</v>
      </c>
    </row>
    <row r="48" spans="2:10" ht="57.75" customHeight="1" x14ac:dyDescent="0.15">
      <c r="B48" s="14"/>
      <c r="C48" s="1202" t="s">
        <v>4</v>
      </c>
      <c r="D48" s="1202"/>
      <c r="E48" s="1203"/>
      <c r="F48" s="15">
        <v>0.83</v>
      </c>
      <c r="G48" s="16">
        <v>2.0699999999999998</v>
      </c>
      <c r="H48" s="16">
        <v>1.79</v>
      </c>
      <c r="I48" s="16">
        <v>2.2000000000000002</v>
      </c>
      <c r="J48" s="17">
        <v>2.86</v>
      </c>
    </row>
    <row r="49" spans="2:10" ht="57.75" customHeight="1" thickBot="1" x14ac:dyDescent="0.2">
      <c r="B49" s="18"/>
      <c r="C49" s="1204" t="s">
        <v>5</v>
      </c>
      <c r="D49" s="1204"/>
      <c r="E49" s="1205"/>
      <c r="F49" s="19" t="s">
        <v>560</v>
      </c>
      <c r="G49" s="20" t="s">
        <v>561</v>
      </c>
      <c r="H49" s="20" t="s">
        <v>562</v>
      </c>
      <c r="I49" s="20" t="s">
        <v>563</v>
      </c>
      <c r="J49" s="21">
        <v>1.81</v>
      </c>
    </row>
    <row r="50" spans="2:10" ht="13.5" customHeight="1" x14ac:dyDescent="0.15"/>
  </sheetData>
  <sheetProtection algorithmName="SHA-512" hashValue="icd3348Ecm05kRnXx3VEHncPLM1Pq1jjWbidzdcColzBL1CsOWOHrxBZ/dwyy2bxubHnuSthhuERZqYeBL9SVw==" saltValue="xa/FlNBi3Gp3KyFlF79JU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x14ac:dyDescent="0.15">
      <c r="A34" s="22"/>
      <c r="B34" s="31"/>
      <c r="C34" s="1212" t="s">
        <v>564</v>
      </c>
      <c r="D34" s="1212"/>
      <c r="E34" s="1213"/>
      <c r="F34" s="32">
        <v>6.94</v>
      </c>
      <c r="G34" s="33">
        <v>6.81</v>
      </c>
      <c r="H34" s="33">
        <v>7.39</v>
      </c>
      <c r="I34" s="33">
        <v>9.52</v>
      </c>
      <c r="J34" s="34">
        <v>8.2200000000000006</v>
      </c>
      <c r="K34" s="22"/>
      <c r="L34" s="22"/>
      <c r="M34" s="22"/>
      <c r="N34" s="22"/>
      <c r="O34" s="22"/>
      <c r="P34" s="22"/>
    </row>
    <row r="35" spans="1:16" ht="39" customHeight="1" x14ac:dyDescent="0.15">
      <c r="A35" s="22"/>
      <c r="B35" s="35"/>
      <c r="C35" s="1206" t="s">
        <v>565</v>
      </c>
      <c r="D35" s="1207"/>
      <c r="E35" s="1208"/>
      <c r="F35" s="36">
        <v>0.83</v>
      </c>
      <c r="G35" s="37">
        <v>2.06</v>
      </c>
      <c r="H35" s="37">
        <v>1.79</v>
      </c>
      <c r="I35" s="37">
        <v>2.19</v>
      </c>
      <c r="J35" s="38">
        <v>2.85</v>
      </c>
      <c r="K35" s="22"/>
      <c r="L35" s="22"/>
      <c r="M35" s="22"/>
      <c r="N35" s="22"/>
      <c r="O35" s="22"/>
      <c r="P35" s="22"/>
    </row>
    <row r="36" spans="1:16" ht="39" customHeight="1" x14ac:dyDescent="0.15">
      <c r="A36" s="22"/>
      <c r="B36" s="35"/>
      <c r="C36" s="1206" t="s">
        <v>566</v>
      </c>
      <c r="D36" s="1207"/>
      <c r="E36" s="1208"/>
      <c r="F36" s="36">
        <v>1.21</v>
      </c>
      <c r="G36" s="37">
        <v>1.9</v>
      </c>
      <c r="H36" s="37">
        <v>1</v>
      </c>
      <c r="I36" s="37">
        <v>2.02</v>
      </c>
      <c r="J36" s="38">
        <v>1.1299999999999999</v>
      </c>
      <c r="K36" s="22"/>
      <c r="L36" s="22"/>
      <c r="M36" s="22"/>
      <c r="N36" s="22"/>
      <c r="O36" s="22"/>
      <c r="P36" s="22"/>
    </row>
    <row r="37" spans="1:16" ht="39" customHeight="1" x14ac:dyDescent="0.15">
      <c r="A37" s="22"/>
      <c r="B37" s="35"/>
      <c r="C37" s="1206" t="s">
        <v>567</v>
      </c>
      <c r="D37" s="1207"/>
      <c r="E37" s="1208"/>
      <c r="F37" s="36">
        <v>0.17</v>
      </c>
      <c r="G37" s="37">
        <v>0.32</v>
      </c>
      <c r="H37" s="37">
        <v>0.22</v>
      </c>
      <c r="I37" s="37">
        <v>0.23</v>
      </c>
      <c r="J37" s="38">
        <v>0.38</v>
      </c>
      <c r="K37" s="22"/>
      <c r="L37" s="22"/>
      <c r="M37" s="22"/>
      <c r="N37" s="22"/>
      <c r="O37" s="22"/>
      <c r="P37" s="22"/>
    </row>
    <row r="38" spans="1:16" ht="39" customHeight="1" x14ac:dyDescent="0.15">
      <c r="A38" s="22"/>
      <c r="B38" s="35"/>
      <c r="C38" s="1206" t="s">
        <v>568</v>
      </c>
      <c r="D38" s="1207"/>
      <c r="E38" s="1208"/>
      <c r="F38" s="36" t="s">
        <v>569</v>
      </c>
      <c r="G38" s="37">
        <v>0.39</v>
      </c>
      <c r="H38" s="37">
        <v>0.05</v>
      </c>
      <c r="I38" s="37" t="s">
        <v>570</v>
      </c>
      <c r="J38" s="38">
        <v>0.12</v>
      </c>
      <c r="K38" s="22"/>
      <c r="L38" s="22"/>
      <c r="M38" s="22"/>
      <c r="N38" s="22"/>
      <c r="O38" s="22"/>
      <c r="P38" s="22"/>
    </row>
    <row r="39" spans="1:16" ht="39" customHeight="1" x14ac:dyDescent="0.15">
      <c r="A39" s="22"/>
      <c r="B39" s="35"/>
      <c r="C39" s="1206" t="s">
        <v>571</v>
      </c>
      <c r="D39" s="1207"/>
      <c r="E39" s="1208"/>
      <c r="F39" s="36">
        <v>0.15</v>
      </c>
      <c r="G39" s="37">
        <v>0.11</v>
      </c>
      <c r="H39" s="37">
        <v>0.12</v>
      </c>
      <c r="I39" s="37">
        <v>0.14000000000000001</v>
      </c>
      <c r="J39" s="38">
        <v>0.1</v>
      </c>
      <c r="K39" s="22"/>
      <c r="L39" s="22"/>
      <c r="M39" s="22"/>
      <c r="N39" s="22"/>
      <c r="O39" s="22"/>
      <c r="P39" s="22"/>
    </row>
    <row r="40" spans="1:16" ht="39" customHeight="1" x14ac:dyDescent="0.15">
      <c r="A40" s="22"/>
      <c r="B40" s="35"/>
      <c r="C40" s="1206" t="s">
        <v>572</v>
      </c>
      <c r="D40" s="1207"/>
      <c r="E40" s="1208"/>
      <c r="F40" s="36" t="s">
        <v>513</v>
      </c>
      <c r="G40" s="37" t="s">
        <v>513</v>
      </c>
      <c r="H40" s="37" t="s">
        <v>513</v>
      </c>
      <c r="I40" s="37" t="s">
        <v>513</v>
      </c>
      <c r="J40" s="38">
        <v>0</v>
      </c>
      <c r="K40" s="22"/>
      <c r="L40" s="22"/>
      <c r="M40" s="22"/>
      <c r="N40" s="22"/>
      <c r="O40" s="22"/>
      <c r="P40" s="22"/>
    </row>
    <row r="41" spans="1:16" ht="39" customHeight="1" x14ac:dyDescent="0.15">
      <c r="A41" s="22"/>
      <c r="B41" s="35"/>
      <c r="C41" s="1206"/>
      <c r="D41" s="1207"/>
      <c r="E41" s="1208"/>
      <c r="F41" s="36"/>
      <c r="G41" s="37"/>
      <c r="H41" s="37"/>
      <c r="I41" s="37"/>
      <c r="J41" s="38"/>
      <c r="K41" s="22"/>
      <c r="L41" s="22"/>
      <c r="M41" s="22"/>
      <c r="N41" s="22"/>
      <c r="O41" s="22"/>
      <c r="P41" s="22"/>
    </row>
    <row r="42" spans="1:16" ht="39" customHeight="1" x14ac:dyDescent="0.15">
      <c r="A42" s="22"/>
      <c r="B42" s="39"/>
      <c r="C42" s="1206" t="s">
        <v>573</v>
      </c>
      <c r="D42" s="1207"/>
      <c r="E42" s="1208"/>
      <c r="F42" s="36" t="s">
        <v>513</v>
      </c>
      <c r="G42" s="37" t="s">
        <v>513</v>
      </c>
      <c r="H42" s="37" t="s">
        <v>513</v>
      </c>
      <c r="I42" s="37" t="s">
        <v>513</v>
      </c>
      <c r="J42" s="38" t="s">
        <v>513</v>
      </c>
      <c r="K42" s="22"/>
      <c r="L42" s="22"/>
      <c r="M42" s="22"/>
      <c r="N42" s="22"/>
      <c r="O42" s="22"/>
      <c r="P42" s="22"/>
    </row>
    <row r="43" spans="1:16" ht="39" customHeight="1" thickBot="1" x14ac:dyDescent="0.2">
      <c r="A43" s="22"/>
      <c r="B43" s="40"/>
      <c r="C43" s="1209" t="s">
        <v>574</v>
      </c>
      <c r="D43" s="1210"/>
      <c r="E43" s="1211"/>
      <c r="F43" s="41">
        <v>0</v>
      </c>
      <c r="G43" s="42">
        <v>7.0000000000000007E-2</v>
      </c>
      <c r="H43" s="42">
        <v>0.05</v>
      </c>
      <c r="I43" s="42">
        <v>0.14000000000000001</v>
      </c>
      <c r="J43" s="43" t="s">
        <v>513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bRAr6ft2bihfLbhSrpocUbRUCPc68iVEP41cnIWS0lVw4b+osxSfidN5Sljr2SVROpC5dS8i+lAYz9zRzDXurQ==" saltValue="ZdXdmvXThL2ndVHEo/zUi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15">
      <c r="A45" s="48"/>
      <c r="B45" s="1232" t="s">
        <v>11</v>
      </c>
      <c r="C45" s="1233"/>
      <c r="D45" s="58"/>
      <c r="E45" s="1238" t="s">
        <v>12</v>
      </c>
      <c r="F45" s="1238"/>
      <c r="G45" s="1238"/>
      <c r="H45" s="1238"/>
      <c r="I45" s="1238"/>
      <c r="J45" s="1239"/>
      <c r="K45" s="59">
        <v>1661</v>
      </c>
      <c r="L45" s="60">
        <v>1633</v>
      </c>
      <c r="M45" s="60">
        <v>1616</v>
      </c>
      <c r="N45" s="60">
        <v>1673</v>
      </c>
      <c r="O45" s="61">
        <v>1639</v>
      </c>
      <c r="P45" s="48"/>
      <c r="Q45" s="48"/>
      <c r="R45" s="48"/>
      <c r="S45" s="48"/>
      <c r="T45" s="48"/>
      <c r="U45" s="48"/>
    </row>
    <row r="46" spans="1:21" ht="30.75" customHeight="1" x14ac:dyDescent="0.15">
      <c r="A46" s="48"/>
      <c r="B46" s="1234"/>
      <c r="C46" s="1235"/>
      <c r="D46" s="62"/>
      <c r="E46" s="1216" t="s">
        <v>13</v>
      </c>
      <c r="F46" s="1216"/>
      <c r="G46" s="1216"/>
      <c r="H46" s="1216"/>
      <c r="I46" s="1216"/>
      <c r="J46" s="1217"/>
      <c r="K46" s="63" t="s">
        <v>513</v>
      </c>
      <c r="L46" s="64" t="s">
        <v>513</v>
      </c>
      <c r="M46" s="64" t="s">
        <v>513</v>
      </c>
      <c r="N46" s="64" t="s">
        <v>513</v>
      </c>
      <c r="O46" s="65" t="s">
        <v>513</v>
      </c>
      <c r="P46" s="48"/>
      <c r="Q46" s="48"/>
      <c r="R46" s="48"/>
      <c r="S46" s="48"/>
      <c r="T46" s="48"/>
      <c r="U46" s="48"/>
    </row>
    <row r="47" spans="1:21" ht="30.75" customHeight="1" x14ac:dyDescent="0.15">
      <c r="A47" s="48"/>
      <c r="B47" s="1234"/>
      <c r="C47" s="1235"/>
      <c r="D47" s="62"/>
      <c r="E47" s="1216" t="s">
        <v>14</v>
      </c>
      <c r="F47" s="1216"/>
      <c r="G47" s="1216"/>
      <c r="H47" s="1216"/>
      <c r="I47" s="1216"/>
      <c r="J47" s="1217"/>
      <c r="K47" s="63" t="s">
        <v>513</v>
      </c>
      <c r="L47" s="64" t="s">
        <v>513</v>
      </c>
      <c r="M47" s="64" t="s">
        <v>513</v>
      </c>
      <c r="N47" s="64" t="s">
        <v>513</v>
      </c>
      <c r="O47" s="65" t="s">
        <v>513</v>
      </c>
      <c r="P47" s="48"/>
      <c r="Q47" s="48"/>
      <c r="R47" s="48"/>
      <c r="S47" s="48"/>
      <c r="T47" s="48"/>
      <c r="U47" s="48"/>
    </row>
    <row r="48" spans="1:21" ht="30.75" customHeight="1" x14ac:dyDescent="0.15">
      <c r="A48" s="48"/>
      <c r="B48" s="1234"/>
      <c r="C48" s="1235"/>
      <c r="D48" s="62"/>
      <c r="E48" s="1216" t="s">
        <v>15</v>
      </c>
      <c r="F48" s="1216"/>
      <c r="G48" s="1216"/>
      <c r="H48" s="1216"/>
      <c r="I48" s="1216"/>
      <c r="J48" s="1217"/>
      <c r="K48" s="63">
        <v>29</v>
      </c>
      <c r="L48" s="64">
        <v>33</v>
      </c>
      <c r="M48" s="64">
        <v>25</v>
      </c>
      <c r="N48" s="64">
        <v>27</v>
      </c>
      <c r="O48" s="65">
        <v>32</v>
      </c>
      <c r="P48" s="48"/>
      <c r="Q48" s="48"/>
      <c r="R48" s="48"/>
      <c r="S48" s="48"/>
      <c r="T48" s="48"/>
      <c r="U48" s="48"/>
    </row>
    <row r="49" spans="1:21" ht="30.75" customHeight="1" x14ac:dyDescent="0.15">
      <c r="A49" s="48"/>
      <c r="B49" s="1234"/>
      <c r="C49" s="1235"/>
      <c r="D49" s="62"/>
      <c r="E49" s="1216" t="s">
        <v>16</v>
      </c>
      <c r="F49" s="1216"/>
      <c r="G49" s="1216"/>
      <c r="H49" s="1216"/>
      <c r="I49" s="1216"/>
      <c r="J49" s="1217"/>
      <c r="K49" s="63">
        <v>62</v>
      </c>
      <c r="L49" s="64">
        <v>42</v>
      </c>
      <c r="M49" s="64">
        <v>17</v>
      </c>
      <c r="N49" s="64">
        <v>17</v>
      </c>
      <c r="O49" s="65">
        <v>17</v>
      </c>
      <c r="P49" s="48"/>
      <c r="Q49" s="48"/>
      <c r="R49" s="48"/>
      <c r="S49" s="48"/>
      <c r="T49" s="48"/>
      <c r="U49" s="48"/>
    </row>
    <row r="50" spans="1:21" ht="30.75" customHeight="1" x14ac:dyDescent="0.15">
      <c r="A50" s="48"/>
      <c r="B50" s="1234"/>
      <c r="C50" s="1235"/>
      <c r="D50" s="62"/>
      <c r="E50" s="1216" t="s">
        <v>17</v>
      </c>
      <c r="F50" s="1216"/>
      <c r="G50" s="1216"/>
      <c r="H50" s="1216"/>
      <c r="I50" s="1216"/>
      <c r="J50" s="1217"/>
      <c r="K50" s="63" t="s">
        <v>513</v>
      </c>
      <c r="L50" s="64" t="s">
        <v>513</v>
      </c>
      <c r="M50" s="64" t="s">
        <v>513</v>
      </c>
      <c r="N50" s="64" t="s">
        <v>513</v>
      </c>
      <c r="O50" s="65" t="s">
        <v>513</v>
      </c>
      <c r="P50" s="48"/>
      <c r="Q50" s="48"/>
      <c r="R50" s="48"/>
      <c r="S50" s="48"/>
      <c r="T50" s="48"/>
      <c r="U50" s="48"/>
    </row>
    <row r="51" spans="1:21" ht="30.75" customHeight="1" x14ac:dyDescent="0.15">
      <c r="A51" s="48"/>
      <c r="B51" s="1236"/>
      <c r="C51" s="1237"/>
      <c r="D51" s="66"/>
      <c r="E51" s="1216" t="s">
        <v>18</v>
      </c>
      <c r="F51" s="1216"/>
      <c r="G51" s="1216"/>
      <c r="H51" s="1216"/>
      <c r="I51" s="1216"/>
      <c r="J51" s="1217"/>
      <c r="K51" s="63">
        <v>1</v>
      </c>
      <c r="L51" s="64">
        <v>0</v>
      </c>
      <c r="M51" s="64">
        <v>0</v>
      </c>
      <c r="N51" s="64">
        <v>0</v>
      </c>
      <c r="O51" s="65">
        <v>0</v>
      </c>
      <c r="P51" s="48"/>
      <c r="Q51" s="48"/>
      <c r="R51" s="48"/>
      <c r="S51" s="48"/>
      <c r="T51" s="48"/>
      <c r="U51" s="48"/>
    </row>
    <row r="52" spans="1:21" ht="30.75" customHeight="1" x14ac:dyDescent="0.15">
      <c r="A52" s="48"/>
      <c r="B52" s="1214" t="s">
        <v>19</v>
      </c>
      <c r="C52" s="1215"/>
      <c r="D52" s="66"/>
      <c r="E52" s="1216" t="s">
        <v>20</v>
      </c>
      <c r="F52" s="1216"/>
      <c r="G52" s="1216"/>
      <c r="H52" s="1216"/>
      <c r="I52" s="1216"/>
      <c r="J52" s="1217"/>
      <c r="K52" s="63">
        <v>845</v>
      </c>
      <c r="L52" s="64">
        <v>886</v>
      </c>
      <c r="M52" s="64">
        <v>879</v>
      </c>
      <c r="N52" s="64">
        <v>890</v>
      </c>
      <c r="O52" s="65">
        <v>897</v>
      </c>
      <c r="P52" s="48"/>
      <c r="Q52" s="48"/>
      <c r="R52" s="48"/>
      <c r="S52" s="48"/>
      <c r="T52" s="48"/>
      <c r="U52" s="48"/>
    </row>
    <row r="53" spans="1:21" ht="30.75" customHeight="1" thickBot="1" x14ac:dyDescent="0.2">
      <c r="A53" s="48"/>
      <c r="B53" s="1218" t="s">
        <v>21</v>
      </c>
      <c r="C53" s="1219"/>
      <c r="D53" s="67"/>
      <c r="E53" s="1220" t="s">
        <v>22</v>
      </c>
      <c r="F53" s="1220"/>
      <c r="G53" s="1220"/>
      <c r="H53" s="1220"/>
      <c r="I53" s="1220"/>
      <c r="J53" s="1221"/>
      <c r="K53" s="68">
        <v>908</v>
      </c>
      <c r="L53" s="69">
        <v>822</v>
      </c>
      <c r="M53" s="69">
        <v>779</v>
      </c>
      <c r="N53" s="69">
        <v>827</v>
      </c>
      <c r="O53" s="70">
        <v>791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575</v>
      </c>
      <c r="P55" s="48"/>
      <c r="Q55" s="48"/>
      <c r="R55" s="48"/>
      <c r="S55" s="48"/>
      <c r="T55" s="48"/>
      <c r="U55" s="48"/>
    </row>
    <row r="56" spans="1:21" ht="31.5" customHeight="1" thickBot="1" x14ac:dyDescent="0.2">
      <c r="A56" s="48"/>
      <c r="B56" s="76"/>
      <c r="C56" s="77"/>
      <c r="D56" s="77"/>
      <c r="E56" s="78"/>
      <c r="F56" s="78"/>
      <c r="G56" s="78"/>
      <c r="H56" s="78"/>
      <c r="I56" s="78"/>
      <c r="J56" s="79" t="s">
        <v>2</v>
      </c>
      <c r="K56" s="80" t="s">
        <v>576</v>
      </c>
      <c r="L56" s="81" t="s">
        <v>577</v>
      </c>
      <c r="M56" s="81" t="s">
        <v>578</v>
      </c>
      <c r="N56" s="81" t="s">
        <v>579</v>
      </c>
      <c r="O56" s="82" t="s">
        <v>580</v>
      </c>
      <c r="P56" s="48"/>
      <c r="Q56" s="48"/>
      <c r="R56" s="48"/>
      <c r="S56" s="48"/>
      <c r="T56" s="48"/>
      <c r="U56" s="48"/>
    </row>
    <row r="57" spans="1:21" ht="31.5" customHeight="1" x14ac:dyDescent="0.15">
      <c r="B57" s="1222" t="s">
        <v>25</v>
      </c>
      <c r="C57" s="1223"/>
      <c r="D57" s="1226" t="s">
        <v>26</v>
      </c>
      <c r="E57" s="1227"/>
      <c r="F57" s="1227"/>
      <c r="G57" s="1227"/>
      <c r="H57" s="1227"/>
      <c r="I57" s="1227"/>
      <c r="J57" s="1228"/>
      <c r="K57" s="83" t="s">
        <v>587</v>
      </c>
      <c r="L57" s="84" t="s">
        <v>587</v>
      </c>
      <c r="M57" s="84" t="s">
        <v>587</v>
      </c>
      <c r="N57" s="84" t="s">
        <v>587</v>
      </c>
      <c r="O57" s="85" t="s">
        <v>587</v>
      </c>
    </row>
    <row r="58" spans="1:21" ht="31.5" customHeight="1" thickBot="1" x14ac:dyDescent="0.2">
      <c r="B58" s="1224"/>
      <c r="C58" s="1225"/>
      <c r="D58" s="1229" t="s">
        <v>27</v>
      </c>
      <c r="E58" s="1230"/>
      <c r="F58" s="1230"/>
      <c r="G58" s="1230"/>
      <c r="H58" s="1230"/>
      <c r="I58" s="1230"/>
      <c r="J58" s="1231"/>
      <c r="K58" s="86" t="s">
        <v>587</v>
      </c>
      <c r="L58" s="87" t="s">
        <v>587</v>
      </c>
      <c r="M58" s="87" t="s">
        <v>587</v>
      </c>
      <c r="N58" s="87" t="s">
        <v>587</v>
      </c>
      <c r="O58" s="88" t="s">
        <v>587</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kDAMGzaWRZa5EiRGI311z80nz2CiifAt6Upgw9p5fcn03QOXFKtxEfHMASuiU+zC+vmZaEjD/IjUELgGvUtbGg==" saltValue="qafLpVtIVxgnPGs5o5b3f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555</v>
      </c>
      <c r="J40" s="100" t="s">
        <v>556</v>
      </c>
      <c r="K40" s="100" t="s">
        <v>557</v>
      </c>
      <c r="L40" s="100" t="s">
        <v>558</v>
      </c>
      <c r="M40" s="101" t="s">
        <v>559</v>
      </c>
    </row>
    <row r="41" spans="2:13" ht="27.75" customHeight="1" x14ac:dyDescent="0.15">
      <c r="B41" s="1252" t="s">
        <v>30</v>
      </c>
      <c r="C41" s="1253"/>
      <c r="D41" s="102"/>
      <c r="E41" s="1254" t="s">
        <v>31</v>
      </c>
      <c r="F41" s="1254"/>
      <c r="G41" s="1254"/>
      <c r="H41" s="1255"/>
      <c r="I41" s="103">
        <v>15636</v>
      </c>
      <c r="J41" s="104">
        <v>16021</v>
      </c>
      <c r="K41" s="104">
        <v>15909</v>
      </c>
      <c r="L41" s="104">
        <v>15369</v>
      </c>
      <c r="M41" s="105">
        <v>15348</v>
      </c>
    </row>
    <row r="42" spans="2:13" ht="27.75" customHeight="1" x14ac:dyDescent="0.15">
      <c r="B42" s="1242"/>
      <c r="C42" s="1243"/>
      <c r="D42" s="106"/>
      <c r="E42" s="1246" t="s">
        <v>32</v>
      </c>
      <c r="F42" s="1246"/>
      <c r="G42" s="1246"/>
      <c r="H42" s="1247"/>
      <c r="I42" s="107" t="s">
        <v>513</v>
      </c>
      <c r="J42" s="108" t="s">
        <v>513</v>
      </c>
      <c r="K42" s="108" t="s">
        <v>513</v>
      </c>
      <c r="L42" s="108" t="s">
        <v>513</v>
      </c>
      <c r="M42" s="109" t="s">
        <v>513</v>
      </c>
    </row>
    <row r="43" spans="2:13" ht="27.75" customHeight="1" x14ac:dyDescent="0.15">
      <c r="B43" s="1242"/>
      <c r="C43" s="1243"/>
      <c r="D43" s="106"/>
      <c r="E43" s="1246" t="s">
        <v>33</v>
      </c>
      <c r="F43" s="1246"/>
      <c r="G43" s="1246"/>
      <c r="H43" s="1247"/>
      <c r="I43" s="107">
        <v>281</v>
      </c>
      <c r="J43" s="108">
        <v>396</v>
      </c>
      <c r="K43" s="108">
        <v>450</v>
      </c>
      <c r="L43" s="108">
        <v>474</v>
      </c>
      <c r="M43" s="109">
        <v>514</v>
      </c>
    </row>
    <row r="44" spans="2:13" ht="27.75" customHeight="1" x14ac:dyDescent="0.15">
      <c r="B44" s="1242"/>
      <c r="C44" s="1243"/>
      <c r="D44" s="106"/>
      <c r="E44" s="1246" t="s">
        <v>34</v>
      </c>
      <c r="F44" s="1246"/>
      <c r="G44" s="1246"/>
      <c r="H44" s="1247"/>
      <c r="I44" s="107">
        <v>109</v>
      </c>
      <c r="J44" s="108">
        <v>76</v>
      </c>
      <c r="K44" s="108">
        <v>68</v>
      </c>
      <c r="L44" s="108">
        <v>51</v>
      </c>
      <c r="M44" s="109">
        <v>35</v>
      </c>
    </row>
    <row r="45" spans="2:13" ht="27.75" customHeight="1" x14ac:dyDescent="0.15">
      <c r="B45" s="1242"/>
      <c r="C45" s="1243"/>
      <c r="D45" s="106"/>
      <c r="E45" s="1246" t="s">
        <v>35</v>
      </c>
      <c r="F45" s="1246"/>
      <c r="G45" s="1246"/>
      <c r="H45" s="1247"/>
      <c r="I45" s="107">
        <v>1504</v>
      </c>
      <c r="J45" s="108">
        <v>1364</v>
      </c>
      <c r="K45" s="108">
        <v>1689</v>
      </c>
      <c r="L45" s="108">
        <v>1314</v>
      </c>
      <c r="M45" s="109">
        <v>1240</v>
      </c>
    </row>
    <row r="46" spans="2:13" ht="27.75" customHeight="1" x14ac:dyDescent="0.15">
      <c r="B46" s="1242"/>
      <c r="C46" s="1243"/>
      <c r="D46" s="110"/>
      <c r="E46" s="1246" t="s">
        <v>36</v>
      </c>
      <c r="F46" s="1246"/>
      <c r="G46" s="1246"/>
      <c r="H46" s="1247"/>
      <c r="I46" s="107" t="s">
        <v>513</v>
      </c>
      <c r="J46" s="108" t="s">
        <v>513</v>
      </c>
      <c r="K46" s="108" t="s">
        <v>513</v>
      </c>
      <c r="L46" s="108" t="s">
        <v>513</v>
      </c>
      <c r="M46" s="109" t="s">
        <v>513</v>
      </c>
    </row>
    <row r="47" spans="2:13" ht="27.75" customHeight="1" x14ac:dyDescent="0.15">
      <c r="B47" s="1242"/>
      <c r="C47" s="1243"/>
      <c r="D47" s="111"/>
      <c r="E47" s="1256" t="s">
        <v>37</v>
      </c>
      <c r="F47" s="1257"/>
      <c r="G47" s="1257"/>
      <c r="H47" s="1258"/>
      <c r="I47" s="107" t="s">
        <v>513</v>
      </c>
      <c r="J47" s="108" t="s">
        <v>513</v>
      </c>
      <c r="K47" s="108" t="s">
        <v>513</v>
      </c>
      <c r="L47" s="108" t="s">
        <v>513</v>
      </c>
      <c r="M47" s="109" t="s">
        <v>513</v>
      </c>
    </row>
    <row r="48" spans="2:13" ht="27.75" customHeight="1" x14ac:dyDescent="0.15">
      <c r="B48" s="1242"/>
      <c r="C48" s="1243"/>
      <c r="D48" s="106"/>
      <c r="E48" s="1246" t="s">
        <v>38</v>
      </c>
      <c r="F48" s="1246"/>
      <c r="G48" s="1246"/>
      <c r="H48" s="1247"/>
      <c r="I48" s="107" t="s">
        <v>513</v>
      </c>
      <c r="J48" s="108" t="s">
        <v>513</v>
      </c>
      <c r="K48" s="108" t="s">
        <v>513</v>
      </c>
      <c r="L48" s="108" t="s">
        <v>513</v>
      </c>
      <c r="M48" s="109" t="s">
        <v>513</v>
      </c>
    </row>
    <row r="49" spans="2:13" ht="27.75" customHeight="1" x14ac:dyDescent="0.15">
      <c r="B49" s="1244"/>
      <c r="C49" s="1245"/>
      <c r="D49" s="106"/>
      <c r="E49" s="1246" t="s">
        <v>39</v>
      </c>
      <c r="F49" s="1246"/>
      <c r="G49" s="1246"/>
      <c r="H49" s="1247"/>
      <c r="I49" s="107" t="s">
        <v>513</v>
      </c>
      <c r="J49" s="108" t="s">
        <v>513</v>
      </c>
      <c r="K49" s="108" t="s">
        <v>513</v>
      </c>
      <c r="L49" s="108" t="s">
        <v>513</v>
      </c>
      <c r="M49" s="109" t="s">
        <v>513</v>
      </c>
    </row>
    <row r="50" spans="2:13" ht="27.75" customHeight="1" x14ac:dyDescent="0.15">
      <c r="B50" s="1240" t="s">
        <v>40</v>
      </c>
      <c r="C50" s="1241"/>
      <c r="D50" s="112"/>
      <c r="E50" s="1246" t="s">
        <v>41</v>
      </c>
      <c r="F50" s="1246"/>
      <c r="G50" s="1246"/>
      <c r="H50" s="1247"/>
      <c r="I50" s="107">
        <v>2298</v>
      </c>
      <c r="J50" s="108">
        <v>2087</v>
      </c>
      <c r="K50" s="108">
        <v>2052</v>
      </c>
      <c r="L50" s="108">
        <v>2098</v>
      </c>
      <c r="M50" s="109">
        <v>2160</v>
      </c>
    </row>
    <row r="51" spans="2:13" ht="27.75" customHeight="1" x14ac:dyDescent="0.15">
      <c r="B51" s="1242"/>
      <c r="C51" s="1243"/>
      <c r="D51" s="106"/>
      <c r="E51" s="1246" t="s">
        <v>42</v>
      </c>
      <c r="F51" s="1246"/>
      <c r="G51" s="1246"/>
      <c r="H51" s="1247"/>
      <c r="I51" s="107">
        <v>223</v>
      </c>
      <c r="J51" s="108">
        <v>181</v>
      </c>
      <c r="K51" s="108">
        <v>148</v>
      </c>
      <c r="L51" s="108">
        <v>175</v>
      </c>
      <c r="M51" s="109">
        <v>139</v>
      </c>
    </row>
    <row r="52" spans="2:13" ht="27.75" customHeight="1" x14ac:dyDescent="0.15">
      <c r="B52" s="1244"/>
      <c r="C52" s="1245"/>
      <c r="D52" s="106"/>
      <c r="E52" s="1246" t="s">
        <v>43</v>
      </c>
      <c r="F52" s="1246"/>
      <c r="G52" s="1246"/>
      <c r="H52" s="1247"/>
      <c r="I52" s="107">
        <v>8425</v>
      </c>
      <c r="J52" s="108">
        <v>9024</v>
      </c>
      <c r="K52" s="108">
        <v>10079</v>
      </c>
      <c r="L52" s="108">
        <v>10018</v>
      </c>
      <c r="M52" s="109">
        <v>10377</v>
      </c>
    </row>
    <row r="53" spans="2:13" ht="27.75" customHeight="1" thickBot="1" x14ac:dyDescent="0.2">
      <c r="B53" s="1248" t="s">
        <v>44</v>
      </c>
      <c r="C53" s="1249"/>
      <c r="D53" s="113"/>
      <c r="E53" s="1250" t="s">
        <v>45</v>
      </c>
      <c r="F53" s="1250"/>
      <c r="G53" s="1250"/>
      <c r="H53" s="1251"/>
      <c r="I53" s="114">
        <v>6583</v>
      </c>
      <c r="J53" s="115">
        <v>6565</v>
      </c>
      <c r="K53" s="115">
        <v>5836</v>
      </c>
      <c r="L53" s="115">
        <v>4918</v>
      </c>
      <c r="M53" s="116">
        <v>4461</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bmRfdharmONUrmNLkvYKig0mIbbmll80HDYzUTrs8iPjS43E/7/35fyKfPKuMRRzsuN6ysnzUhnojt5GmwPTiw==" saltValue="34hHeAVEE6CbSgElbodZi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557</v>
      </c>
      <c r="G54" s="125" t="s">
        <v>558</v>
      </c>
      <c r="H54" s="126" t="s">
        <v>559</v>
      </c>
    </row>
    <row r="55" spans="2:8" ht="52.5" customHeight="1" x14ac:dyDescent="0.15">
      <c r="B55" s="127"/>
      <c r="C55" s="1267" t="s">
        <v>48</v>
      </c>
      <c r="D55" s="1267"/>
      <c r="E55" s="1268"/>
      <c r="F55" s="128">
        <v>921</v>
      </c>
      <c r="G55" s="128">
        <v>877</v>
      </c>
      <c r="H55" s="129">
        <v>934</v>
      </c>
    </row>
    <row r="56" spans="2:8" ht="52.5" customHeight="1" x14ac:dyDescent="0.15">
      <c r="B56" s="130"/>
      <c r="C56" s="1269" t="s">
        <v>49</v>
      </c>
      <c r="D56" s="1269"/>
      <c r="E56" s="1270"/>
      <c r="F56" s="131">
        <v>100</v>
      </c>
      <c r="G56" s="131">
        <v>161</v>
      </c>
      <c r="H56" s="132">
        <v>161</v>
      </c>
    </row>
    <row r="57" spans="2:8" ht="53.25" customHeight="1" x14ac:dyDescent="0.15">
      <c r="B57" s="130"/>
      <c r="C57" s="1271" t="s">
        <v>50</v>
      </c>
      <c r="D57" s="1271"/>
      <c r="E57" s="1272"/>
      <c r="F57" s="133">
        <v>625</v>
      </c>
      <c r="G57" s="133">
        <v>658</v>
      </c>
      <c r="H57" s="134">
        <v>656</v>
      </c>
    </row>
    <row r="58" spans="2:8" ht="45.75" customHeight="1" x14ac:dyDescent="0.15">
      <c r="B58" s="135"/>
      <c r="C58" s="1259" t="s">
        <v>581</v>
      </c>
      <c r="D58" s="1260"/>
      <c r="E58" s="1261"/>
      <c r="F58" s="136">
        <v>122</v>
      </c>
      <c r="G58" s="136">
        <v>252</v>
      </c>
      <c r="H58" s="137">
        <v>265</v>
      </c>
    </row>
    <row r="59" spans="2:8" ht="45.75" customHeight="1" x14ac:dyDescent="0.15">
      <c r="B59" s="135"/>
      <c r="C59" s="1259" t="s">
        <v>582</v>
      </c>
      <c r="D59" s="1260"/>
      <c r="E59" s="1261"/>
      <c r="F59" s="136">
        <v>276</v>
      </c>
      <c r="G59" s="136">
        <v>196</v>
      </c>
      <c r="H59" s="137">
        <v>172</v>
      </c>
    </row>
    <row r="60" spans="2:8" ht="45.75" customHeight="1" x14ac:dyDescent="0.15">
      <c r="B60" s="135"/>
      <c r="C60" s="1259" t="s">
        <v>583</v>
      </c>
      <c r="D60" s="1260"/>
      <c r="E60" s="1261"/>
      <c r="F60" s="136">
        <v>138</v>
      </c>
      <c r="G60" s="136">
        <v>121</v>
      </c>
      <c r="H60" s="137">
        <v>121</v>
      </c>
    </row>
    <row r="61" spans="2:8" ht="45.75" customHeight="1" x14ac:dyDescent="0.15">
      <c r="B61" s="135"/>
      <c r="C61" s="1259" t="s">
        <v>584</v>
      </c>
      <c r="D61" s="1260"/>
      <c r="E61" s="1261"/>
      <c r="F61" s="136">
        <v>50</v>
      </c>
      <c r="G61" s="136">
        <v>50</v>
      </c>
      <c r="H61" s="137">
        <v>50</v>
      </c>
    </row>
    <row r="62" spans="2:8" ht="45.75" customHeight="1" thickBot="1" x14ac:dyDescent="0.2">
      <c r="B62" s="138"/>
      <c r="C62" s="1262" t="s">
        <v>585</v>
      </c>
      <c r="D62" s="1263"/>
      <c r="E62" s="1264"/>
      <c r="F62" s="139" t="s">
        <v>586</v>
      </c>
      <c r="G62" s="139">
        <v>6</v>
      </c>
      <c r="H62" s="140">
        <v>17</v>
      </c>
    </row>
    <row r="63" spans="2:8" ht="52.5" customHeight="1" thickBot="1" x14ac:dyDescent="0.2">
      <c r="B63" s="141"/>
      <c r="C63" s="1265" t="s">
        <v>51</v>
      </c>
      <c r="D63" s="1265"/>
      <c r="E63" s="1266"/>
      <c r="F63" s="142">
        <v>1646</v>
      </c>
      <c r="G63" s="142">
        <v>1696</v>
      </c>
      <c r="H63" s="143">
        <v>1752</v>
      </c>
    </row>
    <row r="64" spans="2:8" ht="15" customHeight="1" x14ac:dyDescent="0.15"/>
  </sheetData>
  <sheetProtection algorithmName="SHA-512" hashValue="losoiqIzyOowGZJ9DeZScMkw7I+7ickgV5O+xA/Y/vXp6AG0MtyLO1AwOzvbfmyJJZU+ZM5XXkm0ayTyJ4Qxcg==" saltValue="JLHyegmmD7+ztVDC4261n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552</v>
      </c>
      <c r="G2" s="157"/>
      <c r="H2" s="158"/>
    </row>
    <row r="3" spans="1:8" x14ac:dyDescent="0.15">
      <c r="A3" s="154" t="s">
        <v>545</v>
      </c>
      <c r="B3" s="159"/>
      <c r="C3" s="160"/>
      <c r="D3" s="161">
        <v>184828</v>
      </c>
      <c r="E3" s="162"/>
      <c r="F3" s="163">
        <v>83280</v>
      </c>
      <c r="G3" s="164"/>
      <c r="H3" s="165"/>
    </row>
    <row r="4" spans="1:8" x14ac:dyDescent="0.15">
      <c r="A4" s="166"/>
      <c r="B4" s="167"/>
      <c r="C4" s="168"/>
      <c r="D4" s="169">
        <v>42071</v>
      </c>
      <c r="E4" s="170"/>
      <c r="F4" s="171">
        <v>43123</v>
      </c>
      <c r="G4" s="172"/>
      <c r="H4" s="173"/>
    </row>
    <row r="5" spans="1:8" x14ac:dyDescent="0.15">
      <c r="A5" s="154" t="s">
        <v>547</v>
      </c>
      <c r="B5" s="159"/>
      <c r="C5" s="160"/>
      <c r="D5" s="161">
        <v>189803</v>
      </c>
      <c r="E5" s="162"/>
      <c r="F5" s="163">
        <v>88968</v>
      </c>
      <c r="G5" s="164"/>
      <c r="H5" s="165"/>
    </row>
    <row r="6" spans="1:8" x14ac:dyDescent="0.15">
      <c r="A6" s="166"/>
      <c r="B6" s="167"/>
      <c r="C6" s="168"/>
      <c r="D6" s="169">
        <v>59493</v>
      </c>
      <c r="E6" s="170"/>
      <c r="F6" s="171">
        <v>45482</v>
      </c>
      <c r="G6" s="172"/>
      <c r="H6" s="173"/>
    </row>
    <row r="7" spans="1:8" x14ac:dyDescent="0.15">
      <c r="A7" s="154" t="s">
        <v>548</v>
      </c>
      <c r="B7" s="159"/>
      <c r="C7" s="160"/>
      <c r="D7" s="161">
        <v>160207</v>
      </c>
      <c r="E7" s="162"/>
      <c r="F7" s="163">
        <v>85173</v>
      </c>
      <c r="G7" s="164"/>
      <c r="H7" s="165"/>
    </row>
    <row r="8" spans="1:8" x14ac:dyDescent="0.15">
      <c r="A8" s="166"/>
      <c r="B8" s="167"/>
      <c r="C8" s="168"/>
      <c r="D8" s="169">
        <v>120265</v>
      </c>
      <c r="E8" s="170"/>
      <c r="F8" s="171">
        <v>43913</v>
      </c>
      <c r="G8" s="172"/>
      <c r="H8" s="173"/>
    </row>
    <row r="9" spans="1:8" x14ac:dyDescent="0.15">
      <c r="A9" s="154" t="s">
        <v>549</v>
      </c>
      <c r="B9" s="159"/>
      <c r="C9" s="160"/>
      <c r="D9" s="161">
        <v>103202</v>
      </c>
      <c r="E9" s="162"/>
      <c r="F9" s="163">
        <v>94081</v>
      </c>
      <c r="G9" s="164"/>
      <c r="H9" s="165"/>
    </row>
    <row r="10" spans="1:8" x14ac:dyDescent="0.15">
      <c r="A10" s="166"/>
      <c r="B10" s="167"/>
      <c r="C10" s="168"/>
      <c r="D10" s="169">
        <v>53618</v>
      </c>
      <c r="E10" s="170"/>
      <c r="F10" s="171">
        <v>48949</v>
      </c>
      <c r="G10" s="172"/>
      <c r="H10" s="173"/>
    </row>
    <row r="11" spans="1:8" x14ac:dyDescent="0.15">
      <c r="A11" s="154" t="s">
        <v>550</v>
      </c>
      <c r="B11" s="159"/>
      <c r="C11" s="160"/>
      <c r="D11" s="161">
        <v>190923</v>
      </c>
      <c r="E11" s="162"/>
      <c r="F11" s="163">
        <v>92632</v>
      </c>
      <c r="G11" s="164"/>
      <c r="H11" s="165"/>
    </row>
    <row r="12" spans="1:8" x14ac:dyDescent="0.15">
      <c r="A12" s="166"/>
      <c r="B12" s="167"/>
      <c r="C12" s="174"/>
      <c r="D12" s="169">
        <v>76610</v>
      </c>
      <c r="E12" s="170"/>
      <c r="F12" s="171">
        <v>47978</v>
      </c>
      <c r="G12" s="172"/>
      <c r="H12" s="173"/>
    </row>
    <row r="13" spans="1:8" x14ac:dyDescent="0.15">
      <c r="A13" s="154"/>
      <c r="B13" s="159"/>
      <c r="C13" s="175"/>
      <c r="D13" s="176">
        <v>165793</v>
      </c>
      <c r="E13" s="177"/>
      <c r="F13" s="178">
        <v>88827</v>
      </c>
      <c r="G13" s="179"/>
      <c r="H13" s="165"/>
    </row>
    <row r="14" spans="1:8" x14ac:dyDescent="0.15">
      <c r="A14" s="166"/>
      <c r="B14" s="167"/>
      <c r="C14" s="168"/>
      <c r="D14" s="169">
        <v>70411</v>
      </c>
      <c r="E14" s="170"/>
      <c r="F14" s="171">
        <v>45889</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0.83</v>
      </c>
      <c r="C19" s="180">
        <f>ROUND(VALUE(SUBSTITUTE(実質収支比率等に係る経年分析!G$48,"▲","-")),2)</f>
        <v>2.0699999999999998</v>
      </c>
      <c r="D19" s="180">
        <f>ROUND(VALUE(SUBSTITUTE(実質収支比率等に係る経年分析!H$48,"▲","-")),2)</f>
        <v>1.79</v>
      </c>
      <c r="E19" s="180">
        <f>ROUND(VALUE(SUBSTITUTE(実質収支比率等に係る経年分析!I$48,"▲","-")),2)</f>
        <v>2.2000000000000002</v>
      </c>
      <c r="F19" s="180">
        <f>ROUND(VALUE(SUBSTITUTE(実質収支比率等に係る経年分析!J$48,"▲","-")),2)</f>
        <v>2.86</v>
      </c>
    </row>
    <row r="20" spans="1:11" x14ac:dyDescent="0.15">
      <c r="A20" s="180" t="s">
        <v>55</v>
      </c>
      <c r="B20" s="180">
        <f>ROUND(VALUE(SUBSTITUTE(実質収支比率等に係る経年分析!F$47,"▲","-")),2)</f>
        <v>24.55</v>
      </c>
      <c r="C20" s="180">
        <f>ROUND(VALUE(SUBSTITUTE(実質収支比率等に係る経年分析!G$47,"▲","-")),2)</f>
        <v>19.670000000000002</v>
      </c>
      <c r="D20" s="180">
        <f>ROUND(VALUE(SUBSTITUTE(実質収支比率等に係る経年分析!H$47,"▲","-")),2)</f>
        <v>18.100000000000001</v>
      </c>
      <c r="E20" s="180">
        <f>ROUND(VALUE(SUBSTITUTE(実質収支比率等に係る経年分析!I$47,"▲","-")),2)</f>
        <v>17.14</v>
      </c>
      <c r="F20" s="180">
        <f>ROUND(VALUE(SUBSTITUTE(実質収支比率等に係る経年分析!J$47,"▲","-")),2)</f>
        <v>17.68</v>
      </c>
    </row>
    <row r="21" spans="1:11" x14ac:dyDescent="0.15">
      <c r="A21" s="180" t="s">
        <v>56</v>
      </c>
      <c r="B21" s="180">
        <f>IF(ISNUMBER(VALUE(SUBSTITUTE(実質収支比率等に係る経年分析!F$49,"▲","-"))),ROUND(VALUE(SUBSTITUTE(実質収支比率等に係る経年分析!F$49,"▲","-")),2),NA())</f>
        <v>-3.01</v>
      </c>
      <c r="C21" s="180">
        <f>IF(ISNUMBER(VALUE(SUBSTITUTE(実質収支比率等に係る経年分析!G$49,"▲","-"))),ROUND(VALUE(SUBSTITUTE(実質収支比率等に係る経年分析!G$49,"▲","-")),2),NA())</f>
        <v>-3.56</v>
      </c>
      <c r="D21" s="180">
        <f>IF(ISNUMBER(VALUE(SUBSTITUTE(実質収支比率等に係る経年分析!H$49,"▲","-"))),ROUND(VALUE(SUBSTITUTE(実質収支比率等に係る経年分析!H$49,"▲","-")),2),NA())</f>
        <v>-2.2000000000000002</v>
      </c>
      <c r="E21" s="180">
        <f>IF(ISNUMBER(VALUE(SUBSTITUTE(実質収支比率等に係る経年分析!I$49,"▲","-"))),ROUND(VALUE(SUBSTITUTE(実質収支比率等に係る経年分析!I$49,"▲","-")),2),NA())</f>
        <v>-0.44</v>
      </c>
      <c r="F21" s="180">
        <f>IF(ISNUMBER(VALUE(SUBSTITUTE(実質収支比率等に係る経年分析!J$49,"▲","-"))),ROUND(VALUE(SUBSTITUTE(実質収支比率等に係る経年分析!J$49,"▲","-")),2),NA())</f>
        <v>1.81</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7.0000000000000007E-2</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0.05</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0.14000000000000001</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特別養護老人ホームしおさい特別会計</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0.15</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0.14000000000000001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v>
      </c>
    </row>
    <row r="32" spans="1:11" x14ac:dyDescent="0.15">
      <c r="A32" s="181" t="str">
        <f>IF(連結実質赤字比率に係る赤字・黒字の構成分析!C$38="",NA(),連結実質赤字比率に係る赤字・黒字の構成分析!C$38)</f>
        <v>国民健康保険事業特別会計</v>
      </c>
      <c r="B32" s="181">
        <f>IF(ROUND(VALUE(SUBSTITUTE(連結実質赤字比率に係る赤字・黒字の構成分析!F$38,"▲", "-")), 2) &lt; 0, ABS(ROUND(VALUE(SUBSTITUTE(連結実質赤字比率に係る赤字・黒字の構成分析!F$38,"▲", "-")), 2)), NA())</f>
        <v>0.76</v>
      </c>
      <c r="C32" s="181" t="e">
        <f>IF(ROUND(VALUE(SUBSTITUTE(連結実質赤字比率に係る赤字・黒字の構成分析!F$38,"▲", "-")), 2) &gt;= 0, ABS(ROUND(VALUE(SUBSTITUTE(連結実質赤字比率に係る赤字・黒字の構成分析!F$38,"▲", "-")), 2)), NA())</f>
        <v>#N/A</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0.39</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0.05</v>
      </c>
      <c r="H32" s="181">
        <f>IF(ROUND(VALUE(SUBSTITUTE(連結実質赤字比率に係る赤字・黒字の構成分析!I$38,"▲", "-")), 2) &lt; 0, ABS(ROUND(VALUE(SUBSTITUTE(連結実質赤字比率に係る赤字・黒字の構成分析!I$38,"▲", "-")), 2)), NA())</f>
        <v>0.78</v>
      </c>
      <c r="I32" s="181" t="e">
        <f>IF(ROUND(VALUE(SUBSTITUTE(連結実質赤字比率に係る赤字・黒字の構成分析!I$38,"▲", "-")), 2) &gt;= 0, ABS(ROUND(VALUE(SUBSTITUTE(連結実質赤字比率に係る赤字・黒字の構成分析!I$38,"▲", "-")), 2)), NA())</f>
        <v>#N/A</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0.12</v>
      </c>
    </row>
    <row r="33" spans="1:16" x14ac:dyDescent="0.15">
      <c r="A33" s="181" t="str">
        <f>IF(連結実質赤字比率に係る赤字・黒字の構成分析!C$37="",NA(),連結実質赤字比率に係る赤字・黒字の構成分析!C$37)</f>
        <v>再生可能エネルギー事業特別会計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0.17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0.32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0.22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0.23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0.38</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1.21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2.02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1.1299999999999999</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0.83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2.06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1.79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2.19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2.85</v>
      </c>
    </row>
    <row r="36" spans="1:16" x14ac:dyDescent="0.15">
      <c r="A36" s="181" t="str">
        <f>IF(連結実質赤字比率に係る赤字・黒字の構成分析!C$34="",NA(),連結実質赤字比率に係る赤字・黒字の構成分析!C$34)</f>
        <v>土佐清水市水道事業会計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6.94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6.81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7.39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9.52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8.2200000000000006</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845</v>
      </c>
      <c r="E42" s="182"/>
      <c r="F42" s="182"/>
      <c r="G42" s="182">
        <f>'実質公債費比率（分子）の構造'!L$52</f>
        <v>886</v>
      </c>
      <c r="H42" s="182"/>
      <c r="I42" s="182"/>
      <c r="J42" s="182">
        <f>'実質公債費比率（分子）の構造'!M$52</f>
        <v>879</v>
      </c>
      <c r="K42" s="182"/>
      <c r="L42" s="182"/>
      <c r="M42" s="182">
        <f>'実質公債費比率（分子）の構造'!N$52</f>
        <v>890</v>
      </c>
      <c r="N42" s="182"/>
      <c r="O42" s="182"/>
      <c r="P42" s="182">
        <f>'実質公債費比率（分子）の構造'!O$52</f>
        <v>897</v>
      </c>
    </row>
    <row r="43" spans="1:16" x14ac:dyDescent="0.15">
      <c r="A43" s="182" t="s">
        <v>64</v>
      </c>
      <c r="B43" s="182">
        <f>'実質公債費比率（分子）の構造'!K$51</f>
        <v>1</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62</v>
      </c>
      <c r="C45" s="182"/>
      <c r="D45" s="182"/>
      <c r="E45" s="182">
        <f>'実質公債費比率（分子）の構造'!L$49</f>
        <v>42</v>
      </c>
      <c r="F45" s="182"/>
      <c r="G45" s="182"/>
      <c r="H45" s="182">
        <f>'実質公債費比率（分子）の構造'!M$49</f>
        <v>17</v>
      </c>
      <c r="I45" s="182"/>
      <c r="J45" s="182"/>
      <c r="K45" s="182">
        <f>'実質公債費比率（分子）の構造'!N$49</f>
        <v>17</v>
      </c>
      <c r="L45" s="182"/>
      <c r="M45" s="182"/>
      <c r="N45" s="182">
        <f>'実質公債費比率（分子）の構造'!O$49</f>
        <v>17</v>
      </c>
      <c r="O45" s="182"/>
      <c r="P45" s="182"/>
    </row>
    <row r="46" spans="1:16" x14ac:dyDescent="0.15">
      <c r="A46" s="182" t="s">
        <v>67</v>
      </c>
      <c r="B46" s="182">
        <f>'実質公債費比率（分子）の構造'!K$48</f>
        <v>29</v>
      </c>
      <c r="C46" s="182"/>
      <c r="D46" s="182"/>
      <c r="E46" s="182">
        <f>'実質公債費比率（分子）の構造'!L$48</f>
        <v>33</v>
      </c>
      <c r="F46" s="182"/>
      <c r="G46" s="182"/>
      <c r="H46" s="182">
        <f>'実質公債費比率（分子）の構造'!M$48</f>
        <v>25</v>
      </c>
      <c r="I46" s="182"/>
      <c r="J46" s="182"/>
      <c r="K46" s="182">
        <f>'実質公債費比率（分子）の構造'!N$48</f>
        <v>27</v>
      </c>
      <c r="L46" s="182"/>
      <c r="M46" s="182"/>
      <c r="N46" s="182">
        <f>'実質公債費比率（分子）の構造'!O$48</f>
        <v>32</v>
      </c>
      <c r="O46" s="182"/>
      <c r="P46" s="182"/>
    </row>
    <row r="47" spans="1:16" x14ac:dyDescent="0.15">
      <c r="A47" s="182" t="s">
        <v>14</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1661</v>
      </c>
      <c r="C49" s="182"/>
      <c r="D49" s="182"/>
      <c r="E49" s="182">
        <f>'実質公債費比率（分子）の構造'!L$45</f>
        <v>1633</v>
      </c>
      <c r="F49" s="182"/>
      <c r="G49" s="182"/>
      <c r="H49" s="182">
        <f>'実質公債費比率（分子）の構造'!M$45</f>
        <v>1616</v>
      </c>
      <c r="I49" s="182"/>
      <c r="J49" s="182"/>
      <c r="K49" s="182">
        <f>'実質公債費比率（分子）の構造'!N$45</f>
        <v>1673</v>
      </c>
      <c r="L49" s="182"/>
      <c r="M49" s="182"/>
      <c r="N49" s="182">
        <f>'実質公債費比率（分子）の構造'!O$45</f>
        <v>1639</v>
      </c>
      <c r="O49" s="182"/>
      <c r="P49" s="182"/>
    </row>
    <row r="50" spans="1:16" x14ac:dyDescent="0.15">
      <c r="A50" s="182" t="s">
        <v>70</v>
      </c>
      <c r="B50" s="182" t="e">
        <f>NA()</f>
        <v>#N/A</v>
      </c>
      <c r="C50" s="182">
        <f>IF(ISNUMBER('実質公債費比率（分子）の構造'!K$53),'実質公債費比率（分子）の構造'!K$53,NA())</f>
        <v>908</v>
      </c>
      <c r="D50" s="182" t="e">
        <f>NA()</f>
        <v>#N/A</v>
      </c>
      <c r="E50" s="182" t="e">
        <f>NA()</f>
        <v>#N/A</v>
      </c>
      <c r="F50" s="182">
        <f>IF(ISNUMBER('実質公債費比率（分子）の構造'!L$53),'実質公債費比率（分子）の構造'!L$53,NA())</f>
        <v>822</v>
      </c>
      <c r="G50" s="182" t="e">
        <f>NA()</f>
        <v>#N/A</v>
      </c>
      <c r="H50" s="182" t="e">
        <f>NA()</f>
        <v>#N/A</v>
      </c>
      <c r="I50" s="182">
        <f>IF(ISNUMBER('実質公債費比率（分子）の構造'!M$53),'実質公債費比率（分子）の構造'!M$53,NA())</f>
        <v>779</v>
      </c>
      <c r="J50" s="182" t="e">
        <f>NA()</f>
        <v>#N/A</v>
      </c>
      <c r="K50" s="182" t="e">
        <f>NA()</f>
        <v>#N/A</v>
      </c>
      <c r="L50" s="182">
        <f>IF(ISNUMBER('実質公債費比率（分子）の構造'!N$53),'実質公債費比率（分子）の構造'!N$53,NA())</f>
        <v>827</v>
      </c>
      <c r="M50" s="182" t="e">
        <f>NA()</f>
        <v>#N/A</v>
      </c>
      <c r="N50" s="182" t="e">
        <f>NA()</f>
        <v>#N/A</v>
      </c>
      <c r="O50" s="182">
        <f>IF(ISNUMBER('実質公債費比率（分子）の構造'!O$53),'実質公債費比率（分子）の構造'!O$53,NA())</f>
        <v>791</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43</v>
      </c>
      <c r="B56" s="181"/>
      <c r="C56" s="181"/>
      <c r="D56" s="181">
        <f>'将来負担比率（分子）の構造'!I$52</f>
        <v>8425</v>
      </c>
      <c r="E56" s="181"/>
      <c r="F56" s="181"/>
      <c r="G56" s="181">
        <f>'将来負担比率（分子）の構造'!J$52</f>
        <v>9024</v>
      </c>
      <c r="H56" s="181"/>
      <c r="I56" s="181"/>
      <c r="J56" s="181">
        <f>'将来負担比率（分子）の構造'!K$52</f>
        <v>10079</v>
      </c>
      <c r="K56" s="181"/>
      <c r="L56" s="181"/>
      <c r="M56" s="181">
        <f>'将来負担比率（分子）の構造'!L$52</f>
        <v>10018</v>
      </c>
      <c r="N56" s="181"/>
      <c r="O56" s="181"/>
      <c r="P56" s="181">
        <f>'将来負担比率（分子）の構造'!M$52</f>
        <v>10377</v>
      </c>
    </row>
    <row r="57" spans="1:16" x14ac:dyDescent="0.15">
      <c r="A57" s="181" t="s">
        <v>42</v>
      </c>
      <c r="B57" s="181"/>
      <c r="C57" s="181"/>
      <c r="D57" s="181">
        <f>'将来負担比率（分子）の構造'!I$51</f>
        <v>223</v>
      </c>
      <c r="E57" s="181"/>
      <c r="F57" s="181"/>
      <c r="G57" s="181">
        <f>'将来負担比率（分子）の構造'!J$51</f>
        <v>181</v>
      </c>
      <c r="H57" s="181"/>
      <c r="I57" s="181"/>
      <c r="J57" s="181">
        <f>'将来負担比率（分子）の構造'!K$51</f>
        <v>148</v>
      </c>
      <c r="K57" s="181"/>
      <c r="L57" s="181"/>
      <c r="M57" s="181">
        <f>'将来負担比率（分子）の構造'!L$51</f>
        <v>175</v>
      </c>
      <c r="N57" s="181"/>
      <c r="O57" s="181"/>
      <c r="P57" s="181">
        <f>'将来負担比率（分子）の構造'!M$51</f>
        <v>139</v>
      </c>
    </row>
    <row r="58" spans="1:16" x14ac:dyDescent="0.15">
      <c r="A58" s="181" t="s">
        <v>41</v>
      </c>
      <c r="B58" s="181"/>
      <c r="C58" s="181"/>
      <c r="D58" s="181">
        <f>'将来負担比率（分子）の構造'!I$50</f>
        <v>2298</v>
      </c>
      <c r="E58" s="181"/>
      <c r="F58" s="181"/>
      <c r="G58" s="181">
        <f>'将来負担比率（分子）の構造'!J$50</f>
        <v>2087</v>
      </c>
      <c r="H58" s="181"/>
      <c r="I58" s="181"/>
      <c r="J58" s="181">
        <f>'将来負担比率（分子）の構造'!K$50</f>
        <v>2052</v>
      </c>
      <c r="K58" s="181"/>
      <c r="L58" s="181"/>
      <c r="M58" s="181">
        <f>'将来負担比率（分子）の構造'!L$50</f>
        <v>2098</v>
      </c>
      <c r="N58" s="181"/>
      <c r="O58" s="181"/>
      <c r="P58" s="181">
        <f>'将来負担比率（分子）の構造'!M$50</f>
        <v>2160</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1504</v>
      </c>
      <c r="C62" s="181"/>
      <c r="D62" s="181"/>
      <c r="E62" s="181">
        <f>'将来負担比率（分子）の構造'!J$45</f>
        <v>1364</v>
      </c>
      <c r="F62" s="181"/>
      <c r="G62" s="181"/>
      <c r="H62" s="181">
        <f>'将来負担比率（分子）の構造'!K$45</f>
        <v>1689</v>
      </c>
      <c r="I62" s="181"/>
      <c r="J62" s="181"/>
      <c r="K62" s="181">
        <f>'将来負担比率（分子）の構造'!L$45</f>
        <v>1314</v>
      </c>
      <c r="L62" s="181"/>
      <c r="M62" s="181"/>
      <c r="N62" s="181">
        <f>'将来負担比率（分子）の構造'!M$45</f>
        <v>1240</v>
      </c>
      <c r="O62" s="181"/>
      <c r="P62" s="181"/>
    </row>
    <row r="63" spans="1:16" x14ac:dyDescent="0.15">
      <c r="A63" s="181" t="s">
        <v>34</v>
      </c>
      <c r="B63" s="181">
        <f>'将来負担比率（分子）の構造'!I$44</f>
        <v>109</v>
      </c>
      <c r="C63" s="181"/>
      <c r="D63" s="181"/>
      <c r="E63" s="181">
        <f>'将来負担比率（分子）の構造'!J$44</f>
        <v>76</v>
      </c>
      <c r="F63" s="181"/>
      <c r="G63" s="181"/>
      <c r="H63" s="181">
        <f>'将来負担比率（分子）の構造'!K$44</f>
        <v>68</v>
      </c>
      <c r="I63" s="181"/>
      <c r="J63" s="181"/>
      <c r="K63" s="181">
        <f>'将来負担比率（分子）の構造'!L$44</f>
        <v>51</v>
      </c>
      <c r="L63" s="181"/>
      <c r="M63" s="181"/>
      <c r="N63" s="181">
        <f>'将来負担比率（分子）の構造'!M$44</f>
        <v>35</v>
      </c>
      <c r="O63" s="181"/>
      <c r="P63" s="181"/>
    </row>
    <row r="64" spans="1:16" x14ac:dyDescent="0.15">
      <c r="A64" s="181" t="s">
        <v>33</v>
      </c>
      <c r="B64" s="181">
        <f>'将来負担比率（分子）の構造'!I$43</f>
        <v>281</v>
      </c>
      <c r="C64" s="181"/>
      <c r="D64" s="181"/>
      <c r="E64" s="181">
        <f>'将来負担比率（分子）の構造'!J$43</f>
        <v>396</v>
      </c>
      <c r="F64" s="181"/>
      <c r="G64" s="181"/>
      <c r="H64" s="181">
        <f>'将来負担比率（分子）の構造'!K$43</f>
        <v>450</v>
      </c>
      <c r="I64" s="181"/>
      <c r="J64" s="181"/>
      <c r="K64" s="181">
        <f>'将来負担比率（分子）の構造'!L$43</f>
        <v>474</v>
      </c>
      <c r="L64" s="181"/>
      <c r="M64" s="181"/>
      <c r="N64" s="181">
        <f>'将来負担比率（分子）の構造'!M$43</f>
        <v>514</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15636</v>
      </c>
      <c r="C66" s="181"/>
      <c r="D66" s="181"/>
      <c r="E66" s="181">
        <f>'将来負担比率（分子）の構造'!J$41</f>
        <v>16021</v>
      </c>
      <c r="F66" s="181"/>
      <c r="G66" s="181"/>
      <c r="H66" s="181">
        <f>'将来負担比率（分子）の構造'!K$41</f>
        <v>15909</v>
      </c>
      <c r="I66" s="181"/>
      <c r="J66" s="181"/>
      <c r="K66" s="181">
        <f>'将来負担比率（分子）の構造'!L$41</f>
        <v>15369</v>
      </c>
      <c r="L66" s="181"/>
      <c r="M66" s="181"/>
      <c r="N66" s="181">
        <f>'将来負担比率（分子）の構造'!M$41</f>
        <v>15348</v>
      </c>
      <c r="O66" s="181"/>
      <c r="P66" s="181"/>
    </row>
    <row r="67" spans="1:16" x14ac:dyDescent="0.15">
      <c r="A67" s="181" t="s">
        <v>74</v>
      </c>
      <c r="B67" s="181" t="e">
        <f>NA()</f>
        <v>#N/A</v>
      </c>
      <c r="C67" s="181">
        <f>IF(ISNUMBER('将来負担比率（分子）の構造'!I$53), IF('将来負担比率（分子）の構造'!I$53 &lt; 0, 0, '将来負担比率（分子）の構造'!I$53), NA())</f>
        <v>6583</v>
      </c>
      <c r="D67" s="181" t="e">
        <f>NA()</f>
        <v>#N/A</v>
      </c>
      <c r="E67" s="181" t="e">
        <f>NA()</f>
        <v>#N/A</v>
      </c>
      <c r="F67" s="181">
        <f>IF(ISNUMBER('将来負担比率（分子）の構造'!J$53), IF('将来負担比率（分子）の構造'!J$53 &lt; 0, 0, '将来負担比率（分子）の構造'!J$53), NA())</f>
        <v>6565</v>
      </c>
      <c r="G67" s="181" t="e">
        <f>NA()</f>
        <v>#N/A</v>
      </c>
      <c r="H67" s="181" t="e">
        <f>NA()</f>
        <v>#N/A</v>
      </c>
      <c r="I67" s="181">
        <f>IF(ISNUMBER('将来負担比率（分子）の構造'!K$53), IF('将来負担比率（分子）の構造'!K$53 &lt; 0, 0, '将来負担比率（分子）の構造'!K$53), NA())</f>
        <v>5836</v>
      </c>
      <c r="J67" s="181" t="e">
        <f>NA()</f>
        <v>#N/A</v>
      </c>
      <c r="K67" s="181" t="e">
        <f>NA()</f>
        <v>#N/A</v>
      </c>
      <c r="L67" s="181">
        <f>IF(ISNUMBER('将来負担比率（分子）の構造'!L$53), IF('将来負担比率（分子）の構造'!L$53 &lt; 0, 0, '将来負担比率（分子）の構造'!L$53), NA())</f>
        <v>4918</v>
      </c>
      <c r="M67" s="181" t="e">
        <f>NA()</f>
        <v>#N/A</v>
      </c>
      <c r="N67" s="181" t="e">
        <f>NA()</f>
        <v>#N/A</v>
      </c>
      <c r="O67" s="181">
        <f>IF(ISNUMBER('将来負担比率（分子）の構造'!M$53), IF('将来負担比率（分子）の構造'!M$53 &lt; 0, 0, '将来負担比率（分子）の構造'!M$53), NA())</f>
        <v>4461</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921</v>
      </c>
      <c r="C72" s="185">
        <f>基金残高に係る経年分析!G55</f>
        <v>877</v>
      </c>
      <c r="D72" s="185">
        <f>基金残高に係る経年分析!H55</f>
        <v>934</v>
      </c>
    </row>
    <row r="73" spans="1:16" x14ac:dyDescent="0.15">
      <c r="A73" s="184" t="s">
        <v>77</v>
      </c>
      <c r="B73" s="185">
        <f>基金残高に係る経年分析!F56</f>
        <v>100</v>
      </c>
      <c r="C73" s="185">
        <f>基金残高に係る経年分析!G56</f>
        <v>161</v>
      </c>
      <c r="D73" s="185">
        <f>基金残高に係る経年分析!H56</f>
        <v>161</v>
      </c>
    </row>
    <row r="74" spans="1:16" x14ac:dyDescent="0.15">
      <c r="A74" s="184" t="s">
        <v>78</v>
      </c>
      <c r="B74" s="185">
        <f>基金残高に係る経年分析!F57</f>
        <v>625</v>
      </c>
      <c r="C74" s="185">
        <f>基金残高に係る経年分析!G57</f>
        <v>658</v>
      </c>
      <c r="D74" s="185">
        <f>基金残高に係る経年分析!H57</f>
        <v>656</v>
      </c>
    </row>
  </sheetData>
  <sheetProtection algorithmName="SHA-512" hashValue="NhMb2fPkuAUIfNnVREYP7Z08Z2mV/RV92Ggvx1hDYAoERMSPOlFiQH8GJHb9ZUAUxUO/J5thp1BAWtVMUCkmyQ==" saltValue="acvi2oG8tG87ENHwCgKx8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2022-03-07T23:57:34Z</cp:lastPrinted>
  <dcterms:created xsi:type="dcterms:W3CDTF">2022-02-02T06:51:08Z</dcterms:created>
  <dcterms:modified xsi:type="dcterms:W3CDTF">2022-03-08T00:03:24Z</dcterms:modified>
  <cp:category/>
</cp:coreProperties>
</file>